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227" documentId="11_C01C4A771804E37E0733BB510B6B8DC90279F842" xr6:coauthVersionLast="47" xr6:coauthVersionMax="47" xr10:uidLastSave="{AF64F419-B393-40A7-872F-9340EC0B7A73}"/>
  <bookViews>
    <workbookView minimized="1" xWindow="6420" yWindow="5610" windowWidth="21570" windowHeight="12360" firstSheet="1" activeTab="1" xr2:uid="{00000000-000D-0000-FFFF-FFFF00000000}"/>
  </bookViews>
  <sheets>
    <sheet name="Options" sheetId="2" state="hidden" r:id="rId1"/>
    <sheet name="Income Statement" sheetId="1" r:id="rId2"/>
    <sheet name="Sheet8" sheetId="147" state="veryHidden" r:id="rId3"/>
    <sheet name="Sheet9" sheetId="148" state="veryHidden" r:id="rId4"/>
    <sheet name="Sheet10" sheetId="149" state="veryHidden" r:id="rId5"/>
    <sheet name="Sheet11" sheetId="150" state="veryHidden" r:id="rId6"/>
    <sheet name="Sheet3" sheetId="159" state="veryHidden" r:id="rId7"/>
    <sheet name="Sheet4" sheetId="160" state="veryHidden" r:id="rId8"/>
  </sheets>
  <definedNames>
    <definedName name="Date_filter">Options!$D$10</definedName>
    <definedName name="Dept_filter">Options!$D$11</definedName>
    <definedName name="Period_End">Options!$D$9</definedName>
    <definedName name="Period_Start">Options!$D$8</definedName>
    <definedName name="Period_Type">Options!$D$7</definedName>
    <definedName name="_xlnm.Print_Area" localSheetId="1">'Income Statement'!$D$3:$AG$65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11" i="2"/>
  <c r="G6" i="1"/>
  <c r="G7" i="1"/>
  <c r="G8" i="1"/>
  <c r="G9" i="1"/>
  <c r="F10" i="1"/>
  <c r="C11" i="1"/>
  <c r="I17" i="1"/>
  <c r="I14" i="1"/>
  <c r="K14" i="1"/>
  <c r="M14" i="1"/>
  <c r="O14" i="1"/>
  <c r="Q14" i="1"/>
  <c r="S14" i="1"/>
  <c r="U14" i="1"/>
  <c r="W14" i="1"/>
  <c r="Y14" i="1"/>
  <c r="AA14" i="1"/>
  <c r="AC14" i="1"/>
  <c r="AE14" i="1"/>
  <c r="K17" i="1"/>
  <c r="M17" i="1"/>
  <c r="O17" i="1"/>
  <c r="Q17" i="1"/>
  <c r="S17" i="1"/>
  <c r="U17" i="1"/>
  <c r="W17" i="1"/>
  <c r="Y17" i="1"/>
  <c r="AA17" i="1"/>
  <c r="AC17" i="1"/>
  <c r="AE17" i="1"/>
  <c r="I27" i="1"/>
  <c r="K27" i="1"/>
  <c r="M27" i="1"/>
  <c r="O27" i="1"/>
  <c r="Q27" i="1"/>
  <c r="S27" i="1"/>
  <c r="S37" i="1"/>
  <c r="S50" i="1"/>
  <c r="U27" i="1"/>
  <c r="U37" i="1"/>
  <c r="U50" i="1"/>
  <c r="W27" i="1"/>
  <c r="Y27" i="1"/>
  <c r="AA27" i="1"/>
  <c r="AC27" i="1"/>
  <c r="AE27" i="1"/>
  <c r="AE37" i="1"/>
  <c r="AE50" i="1"/>
  <c r="I35" i="1"/>
  <c r="K35" i="1"/>
  <c r="M35" i="1"/>
  <c r="M37" i="1"/>
  <c r="O35" i="1"/>
  <c r="O37" i="1"/>
  <c r="Q35" i="1"/>
  <c r="Q37" i="1"/>
  <c r="Q50" i="1"/>
  <c r="S35" i="1"/>
  <c r="U35" i="1"/>
  <c r="W35" i="1"/>
  <c r="Y35" i="1"/>
  <c r="AA35" i="1"/>
  <c r="AC35" i="1"/>
  <c r="AE35" i="1"/>
  <c r="W37" i="1"/>
  <c r="W50" i="1"/>
  <c r="I48" i="1"/>
  <c r="K48" i="1"/>
  <c r="M48" i="1"/>
  <c r="O48" i="1"/>
  <c r="Q48" i="1"/>
  <c r="S48" i="1"/>
  <c r="U48" i="1"/>
  <c r="W48" i="1"/>
  <c r="Y48" i="1"/>
  <c r="AA48" i="1"/>
  <c r="AC48" i="1"/>
  <c r="AE48" i="1"/>
  <c r="AG15" i="1"/>
  <c r="I37" i="1"/>
  <c r="I50" i="1"/>
  <c r="AA37" i="1"/>
  <c r="AA50" i="1"/>
  <c r="K37" i="1"/>
  <c r="K50" i="1"/>
  <c r="AC37" i="1"/>
  <c r="AC50" i="1"/>
  <c r="Y37" i="1"/>
  <c r="Y50" i="1"/>
  <c r="O50" i="1"/>
  <c r="M50" i="1"/>
  <c r="D11" i="2"/>
  <c r="D9" i="2"/>
  <c r="D8" i="2"/>
  <c r="D10" i="2"/>
  <c r="D13" i="2"/>
  <c r="D7" i="2"/>
  <c r="F3" i="1"/>
  <c r="Y58" i="1"/>
  <c r="M58" i="1"/>
  <c r="AC58" i="1"/>
  <c r="U58" i="1"/>
  <c r="W58" i="1"/>
  <c r="K58" i="1"/>
  <c r="AA58" i="1"/>
  <c r="AA61" i="1"/>
  <c r="S58" i="1"/>
  <c r="Q58" i="1"/>
  <c r="O58" i="1"/>
  <c r="AC61" i="1"/>
  <c r="AE58" i="1"/>
  <c r="Y61" i="1"/>
  <c r="W61" i="1"/>
  <c r="U61" i="1"/>
  <c r="M61" i="1"/>
  <c r="Q61" i="1"/>
  <c r="O61" i="1"/>
  <c r="K61" i="1"/>
  <c r="S61" i="1"/>
  <c r="AE61" i="1"/>
  <c r="I58" i="1"/>
  <c r="I61" i="1"/>
</calcChain>
</file>

<file path=xl/sharedStrings.xml><?xml version="1.0" encoding="utf-8"?>
<sst xmlns="http://schemas.openxmlformats.org/spreadsheetml/2006/main" count="919" uniqueCount="485">
  <si>
    <t xml:space="preserve">  Acct. Name</t>
  </si>
  <si>
    <t>Period Start</t>
  </si>
  <si>
    <t>Period End</t>
  </si>
  <si>
    <t>Posting Date</t>
  </si>
  <si>
    <t>Revenue</t>
  </si>
  <si>
    <t>Total Revenue</t>
  </si>
  <si>
    <t>Cost of Goods Sold</t>
  </si>
  <si>
    <t>Total Cost of Goods Sold</t>
  </si>
  <si>
    <t>Gross Profit</t>
  </si>
  <si>
    <t>Operating Expenses</t>
  </si>
  <si>
    <t>Total Operating Expenses</t>
  </si>
  <si>
    <t>Net Operating Income</t>
  </si>
  <si>
    <t>Other Income &amp; Expense</t>
  </si>
  <si>
    <t xml:space="preserve">  Interest Income</t>
  </si>
  <si>
    <t xml:space="preserve">  Interest Expense</t>
  </si>
  <si>
    <t>Total Other Income &amp; (Expenses)</t>
  </si>
  <si>
    <t>Net Income</t>
  </si>
  <si>
    <t>Hide</t>
  </si>
  <si>
    <t>Actual</t>
  </si>
  <si>
    <t>hide</t>
  </si>
  <si>
    <t>fit</t>
  </si>
  <si>
    <t>Filters:</t>
  </si>
  <si>
    <t>Period Type:</t>
  </si>
  <si>
    <t>Date Filter:</t>
  </si>
  <si>
    <t>Department:</t>
  </si>
  <si>
    <t>Lookup</t>
  </si>
  <si>
    <t>Title</t>
  </si>
  <si>
    <t>Value</t>
  </si>
  <si>
    <t>option</t>
  </si>
  <si>
    <t>Period Start:</t>
  </si>
  <si>
    <t>Period End:</t>
  </si>
  <si>
    <t>Filters</t>
  </si>
  <si>
    <t>Account No.</t>
  </si>
  <si>
    <t>=NL("Lookup",{"Month","Quarter","Year"},"Select a Period Type")</t>
  </si>
  <si>
    <t>=NL("Lookup","349 Dimension Value","2 Code","1 Dimension Code","DEPARTMENT")</t>
  </si>
  <si>
    <t>=Date_filter</t>
  </si>
  <si>
    <t>=NP("EVAL","=Period_Type")</t>
  </si>
  <si>
    <t>=NP("EVAL", "=Period_Start")</t>
  </si>
  <si>
    <t>=NP("EVAL", "=Period_End")</t>
  </si>
  <si>
    <t>=NP("EVAL","=Dept_filter")</t>
  </si>
  <si>
    <t>=NP("EVAL","=Date_filter")</t>
  </si>
  <si>
    <t>="Report Run Date: "&amp;TEXT(TODAY(),"dd/mm/yyyy")</t>
  </si>
  <si>
    <t>fit+Auto</t>
  </si>
  <si>
    <t>Auto</t>
  </si>
  <si>
    <t>These cells need to be updated to match chart of accounts</t>
  </si>
  <si>
    <t>="Month"</t>
  </si>
  <si>
    <t>=G6&amp;"ly"&amp;" Income Statement"</t>
  </si>
  <si>
    <t>=IF($C$11="","ERROR:Enter Valid Start and End Date ",IF(G6=0,"ERROR: Must Input valid Period Type - Day, Week, Month, Quarter, Year.",""))</t>
  </si>
  <si>
    <t>=NL("columns=2","date",$F$12,$F$12,$C$11,"Period Type",$G$6)</t>
  </si>
  <si>
    <t>=IF(I$12="","",NL("Columns","Date",$F$13,$F$12,I$12,"Period Type",$G$6))</t>
  </si>
  <si>
    <t>=TEXT(I$12,"MM/DD/YY")&amp;".."&amp;TEXT(I$13,"MM/DD/YY")</t>
  </si>
  <si>
    <t>=IF($C$11="","",IF(Period_Type="Month",TEXT(I$12,"MMM-YYYY"),IF(Period_Type="Quarter",IF(MONTH(I$13)&lt;4,"Q1-"&amp;TEXT(I$13,"yyyy"),IF(MONTH(I$13)&lt;7,"Q2-"&amp;TEXT(I$13,"yyyy"),IF(MONTH(I$13)&lt;10,"Q3-"&amp;TEXT(I$13,"yyyy"),"Q4-"&amp;TEXT(I$13,"yyyy")))),IF(Period_Type="Year",TEXT(I$13,"yyyy"),""))))</t>
  </si>
  <si>
    <t>=IF(K$12="","",NL("Columns","Date",$F$13,$F$12,K$12,"Period Type",$G$6))</t>
  </si>
  <si>
    <t>=IF(M$12="","",NL("Columns","Date",$F$13,$F$12,M$12,"Period Type",$G$6))</t>
  </si>
  <si>
    <t>=TEXT(K$12,"MM/DD/YY")&amp;".."&amp;TEXT(K$13,"MM/DD/YY")</t>
  </si>
  <si>
    <t>=TEXT(M$12,"MM/DD/YY")&amp;".."&amp;TEXT(M$13,"MM/DD/YY")</t>
  </si>
  <si>
    <t>=IF($C$11="","",IF(Period_Type="Month",TEXT(K$12,"MMM-YYYY"),IF(Period_Type="Quarter",IF(MONTH(K$13)&lt;4,"Q1-"&amp;TEXT(K$13,"yyyy"),IF(MONTH(K$13)&lt;7,"Q2-"&amp;TEXT(K$13,"yyyy"),IF(MONTH(K$13)&lt;10,"Q3-"&amp;TEXT(K$13,"yyyy"),"Q4-"&amp;TEXT(K$13,"yyyy")))),IF(Period_Type="Year",TEXT(K$13,"yyyy"),""))))</t>
  </si>
  <si>
    <t>=IF($C$11="","",IF(Period_Type="Month",TEXT(M$12,"MMM-YYYY"),IF(Period_Type="Quarter",IF(MONTH(M$13)&lt;4,"Q1-"&amp;TEXT(M$13,"yyyy"),IF(MONTH(M$13)&lt;7,"Q2-"&amp;TEXT(M$13,"yyyy"),IF(MONTH(M$13)&lt;10,"Q3-"&amp;TEXT(M$13,"yyyy"),"Q4-"&amp;TEXT(M$13,"yyyy")))),IF(Period_Type="Year",TEXT(M$13,"yyyy"),""))))</t>
  </si>
  <si>
    <t>Tooltip</t>
  </si>
  <si>
    <t>Enter a date using the date format used in your NAV instance</t>
  </si>
  <si>
    <t>=IF(OR(Period_Start&lt;36526,Period_End&lt;36526),"",D8&amp;".."&amp;D9)</t>
  </si>
  <si>
    <t xml:space="preserve">  Gains (Losses) Unrealized</t>
  </si>
  <si>
    <t xml:space="preserve">  Gains (Losses) Realized</t>
  </si>
  <si>
    <t>might need to change date format to match your region</t>
  </si>
  <si>
    <t>="*"</t>
  </si>
  <si>
    <t>=IF($C$11="","",-GL("Balance",$D20,I$12,I$13,,$G$9))</t>
  </si>
  <si>
    <t>=IF($C$11="","",-GL("Balance",$D21,I$12,I$13,,$G$9))</t>
  </si>
  <si>
    <t>=IF($C$11="","",-GL("Balance",$D22,I$12,I$13,,$G$9))</t>
  </si>
  <si>
    <t>=IF($C$11="","",-GL("Balance",$D23,I$12,I$13,,$G$9))</t>
  </si>
  <si>
    <t>=IF($C$11="","",-GL("Balance",$D24,I$12,I$13,,$G$9))</t>
  </si>
  <si>
    <t>=IF($C$11="","",-GL("Balance",$D30,I$12,I$13,,$G$9))</t>
  </si>
  <si>
    <t>=IF($C$11="","",-GL("Balance",$D31,I$12,I$13,,$G$9))</t>
  </si>
  <si>
    <t>=IF($C$11="","",-GL("Balance",$D32,I$12,I$13,,$G$9))</t>
  </si>
  <si>
    <t>=IF($C$11="","",-GL("Balance",$D40,I$12,I$13,,$G$9))</t>
  </si>
  <si>
    <t>=IF($C$11="","",-GL("Balance",$D41,I$12,I$13,,$G$9))</t>
  </si>
  <si>
    <t>=IF($C$11="","",-GL("Balance",$D42,I$12,I$13,,$G$9))</t>
  </si>
  <si>
    <t>=IF($C$11="","",-GL("Balance",$D43,I$12,I$13,,$G$9))</t>
  </si>
  <si>
    <t>=IF($C$11="","",-GL("Balance",$D44,I$12,I$13,,$G$9))</t>
  </si>
  <si>
    <t>=IF($C$11="","",-GL("Balance",$D45,I$12,I$13,,$G$9))</t>
  </si>
  <si>
    <t>=IF($C$11="","",-GL("Balance",$D46,I$12,I$13,,$G$9))</t>
  </si>
  <si>
    <t>=IF($C$11="","",-GL("Balance",$D20,K$12,K$13,,$G$9))</t>
  </si>
  <si>
    <t>=IF($C$11="","",-GL("Balance",$D20,M$12,M$13,,$G$9))</t>
  </si>
  <si>
    <t>=IF($C$11="","",-GL("Balance",$D21,K$12,K$13,,$G$9))</t>
  </si>
  <si>
    <t>=IF($C$11="","",-GL("Balance",$D21,M$12,M$13,,$G$9))</t>
  </si>
  <si>
    <t>=IF($C$11="","",-GL("Balance",$D22,K$12,K$13,,$G$9))</t>
  </si>
  <si>
    <t>=IF($C$11="","",-GL("Balance",$D22,M$12,M$13,,$G$9))</t>
  </si>
  <si>
    <t>=IF($C$11="","",-GL("Balance",$D23,K$12,K$13,,$G$9))</t>
  </si>
  <si>
    <t>=IF($C$11="","",-GL("Balance",$D23,M$12,M$13,,$G$9))</t>
  </si>
  <si>
    <t>=IF($C$11="","",-GL("Balance",$D24,K$12,K$13,,$G$9))</t>
  </si>
  <si>
    <t>=IF($C$11="","",-GL("Balance",$D24,M$12,M$13,,$G$9))</t>
  </si>
  <si>
    <t>=IF($C$11="","",-GL("Balance",$D30,K$12,K$13,,$G$9))</t>
  </si>
  <si>
    <t>=IF($C$11="","",-GL("Balance",$D30,M$12,M$13,,$G$9))</t>
  </si>
  <si>
    <t>=IF($C$11="","",-GL("Balance",$D31,K$12,K$13,,$G$9))</t>
  </si>
  <si>
    <t>=IF($C$11="","",-GL("Balance",$D31,M$12,M$13,,$G$9))</t>
  </si>
  <si>
    <t>=IF($C$11="","",-GL("Balance",$D32,K$12,K$13,,$G$9))</t>
  </si>
  <si>
    <t>=IF($C$11="","",-GL("Balance",$D32,M$12,M$13,,$G$9))</t>
  </si>
  <si>
    <t>=IF($C$11="","",-GL("Balance",$D40,K$12,K$13,,$G$9))</t>
  </si>
  <si>
    <t>=IF($C$11="","",-GL("Balance",$D40,M$12,M$13,,$G$9))</t>
  </si>
  <si>
    <t>=IF($C$11="","",-GL("Balance",$D41,K$12,K$13,,$G$9))</t>
  </si>
  <si>
    <t>=IF($C$11="","",-GL("Balance",$D41,M$12,M$13,,$G$9))</t>
  </si>
  <si>
    <t>=IF($C$11="","",-GL("Balance",$D42,K$12,K$13,,$G$9))</t>
  </si>
  <si>
    <t>=IF($C$11="","",-GL("Balance",$D42,M$12,M$13,,$G$9))</t>
  </si>
  <si>
    <t>=IF($C$11="","",-GL("Balance",$D43,K$12,K$13,,$G$9))</t>
  </si>
  <si>
    <t>=IF($C$11="","",-GL("Balance",$D43,M$12,M$13,,$G$9))</t>
  </si>
  <si>
    <t>=IF($C$11="","",-GL("Balance",$D44,K$12,K$13,,$G$9))</t>
  </si>
  <si>
    <t>=IF($C$11="","",-GL("Balance",$D44,M$12,M$13,,$G$9))</t>
  </si>
  <si>
    <t>=IF($C$11="","",-GL("Balance",$D45,K$12,K$13,,$G$9))</t>
  </si>
  <si>
    <t>=IF($C$11="","",-GL("Balance",$D45,M$12,M$13,,$G$9))</t>
  </si>
  <si>
    <t>=IF($C$11="","",-GL("Balance",$D46,K$12,K$13,,$G$9))</t>
  </si>
  <si>
    <t>=IF($C$11="","",-GL("Balance",$D46,M$12,M$13,,$G$9))</t>
  </si>
  <si>
    <t>Sales, Retail - North America</t>
  </si>
  <si>
    <t>Sales, Retail - EU</t>
  </si>
  <si>
    <t>Sales, Retail - Other</t>
  </si>
  <si>
    <t>Discounts, Retail - North America</t>
  </si>
  <si>
    <t>Discounts, Retail - EU</t>
  </si>
  <si>
    <t>Discounts, Retail - Other</t>
  </si>
  <si>
    <t>COGS, Retail - North America</t>
  </si>
  <si>
    <t>COGS, Retail - EU</t>
  </si>
  <si>
    <t>COGS, Retail - Other</t>
  </si>
  <si>
    <t>Cost Adjustments</t>
  </si>
  <si>
    <t>Bldg. Maint. Expenses</t>
  </si>
  <si>
    <t>Administrative Expenses</t>
  </si>
  <si>
    <t>Computer Expenses</t>
  </si>
  <si>
    <t>Selling Expenses</t>
  </si>
  <si>
    <t>Personnel Expenses</t>
  </si>
  <si>
    <t>Fixed Asset Depreciation</t>
  </si>
  <si>
    <t>Other Operating Expenses</t>
  </si>
  <si>
    <t>80800..80900</t>
  </si>
  <si>
    <t>81000..81100</t>
  </si>
  <si>
    <t>="1/1/2019"</t>
  </si>
  <si>
    <t>44100</t>
  </si>
  <si>
    <t>44200</t>
  </si>
  <si>
    <t>44300</t>
  </si>
  <si>
    <t>45100</t>
  </si>
  <si>
    <t>45200</t>
  </si>
  <si>
    <t>45300</t>
  </si>
  <si>
    <t>=IF($C$11="","",-GL("Balance",$D25,I$12,I$13,,$G$9))</t>
  </si>
  <si>
    <t>=SUBTOTAL(9,I20:I25)</t>
  </si>
  <si>
    <t>52100</t>
  </si>
  <si>
    <t>52300</t>
  </si>
  <si>
    <t>52400</t>
  </si>
  <si>
    <t>54999</t>
  </si>
  <si>
    <t>=IF($C$11="","",-GL("Balance",$D33,I$12,I$13,,$G$9))</t>
  </si>
  <si>
    <t>=SUBTOTAL(9,I30:I33)</t>
  </si>
  <si>
    <t>=I27+I35</t>
  </si>
  <si>
    <t>65400</t>
  </si>
  <si>
    <t>65900</t>
  </si>
  <si>
    <t>64400</t>
  </si>
  <si>
    <t>61400</t>
  </si>
  <si>
    <t>62950</t>
  </si>
  <si>
    <t>66400</t>
  </si>
  <si>
    <t>67600</t>
  </si>
  <si>
    <t>=SUBTOTAL(9,I40:I46)</t>
  </si>
  <si>
    <t>=I37+I48</t>
  </si>
  <si>
    <t>79950</t>
  </si>
  <si>
    <t>=IF($C$11="","",-GL("Balance",$D53,I$12,I$13,,$G$9))</t>
  </si>
  <si>
    <t>80600</t>
  </si>
  <si>
    <t>=IF($C$11="","",-GL("Balance",$D54,I$12,I$13,,$G$9))</t>
  </si>
  <si>
    <t>=IF($C$11="","",-GL("Balance",$D55,I$12,I$13,,$G$9))</t>
  </si>
  <si>
    <t>=IF($C$11="","",-GL("Balance",$D56,I$12,I$13,,$G$9))</t>
  </si>
  <si>
    <t>=SUBTOTAL(9,I53:I56)</t>
  </si>
  <si>
    <t>=I50+I58</t>
  </si>
  <si>
    <t>=IF($C$11="","",-GL("Balance",$D25,K$12,K$13,,$G$9))</t>
  </si>
  <si>
    <t>=IF($C$11="","",-GL("Balance",$D25,M$12,M$13,,$G$9))</t>
  </si>
  <si>
    <t>=SUBTOTAL(9,K20:K25)</t>
  </si>
  <si>
    <t>=SUBTOTAL(9,M20:M25)</t>
  </si>
  <si>
    <t>=IF($C$11="","",-GL("Balance",$D33,K$12,K$13,,$G$9))</t>
  </si>
  <si>
    <t>=IF($C$11="","",-GL("Balance",$D33,M$12,M$13,,$G$9))</t>
  </si>
  <si>
    <t>=SUBTOTAL(9,K30:K33)</t>
  </si>
  <si>
    <t>=SUBTOTAL(9,M30:M33)</t>
  </si>
  <si>
    <t>=K27+K35</t>
  </si>
  <si>
    <t>=M27+M35</t>
  </si>
  <si>
    <t>=SUBTOTAL(9,K40:K46)</t>
  </si>
  <si>
    <t>=SUBTOTAL(9,M40:M46)</t>
  </si>
  <si>
    <t>=K37+K48</t>
  </si>
  <si>
    <t>=M37+M48</t>
  </si>
  <si>
    <t>=IF($C$11="","",-GL("Balance",$D53,K$12,K$13,,$G$9))</t>
  </si>
  <si>
    <t>=IF($C$11="","",-GL("Balance",$D53,M$12,M$13,,$G$9))</t>
  </si>
  <si>
    <t>=IF($C$11="","",-GL("Balance",$D54,K$12,K$13,,$G$9))</t>
  </si>
  <si>
    <t>=IF($C$11="","",-GL("Balance",$D54,M$12,M$13,,$G$9))</t>
  </si>
  <si>
    <t>=IF($C$11="","",-GL("Balance",$D55,K$12,K$13,,$G$9))</t>
  </si>
  <si>
    <t>=IF($C$11="","",-GL("Balance",$D55,M$12,M$13,,$G$9))</t>
  </si>
  <si>
    <t>=IF($C$11="","",-GL("Balance",$D56,K$12,K$13,,$G$9))</t>
  </si>
  <si>
    <t>=IF($C$11="","",-GL("Balance",$D56,M$12,M$13,,$G$9))</t>
  </si>
  <si>
    <t>=SUBTOTAL(9,K53:K56)</t>
  </si>
  <si>
    <t>=SUBTOTAL(9,M53:M56)</t>
  </si>
  <si>
    <t>=K50+K58</t>
  </si>
  <si>
    <t>=M50+M58</t>
  </si>
  <si>
    <t>Auto+Hide+Hidesheet+Formulas=Sheet8,Sheet9+FormulasOnly</t>
  </si>
  <si>
    <t>Auto+Hide+Values+Formulas=Sheet10,Sheet11+FormulasOnly</t>
  </si>
  <si>
    <t>43497</t>
  </si>
  <si>
    <t>43525</t>
  </si>
  <si>
    <t>="31/12/2019"</t>
  </si>
  <si>
    <t>43556</t>
  </si>
  <si>
    <t>43647</t>
  </si>
  <si>
    <t>43739</t>
  </si>
  <si>
    <t>=IF(O$12="","",NL("Columns","Date",$F$13,$F$12,O$12,"Period Type",$G$6))</t>
  </si>
  <si>
    <t>=TEXT(O$12,"MM/DD/YY")&amp;".."&amp;TEXT(O$13,"MM/DD/YY")</t>
  </si>
  <si>
    <t>=IF($C$11="","",IF(Period_Type="Month",TEXT(O$12,"MMM-YYYY"),IF(Period_Type="Quarter",IF(MONTH(O$13)&lt;4,"Q1-"&amp;TEXT(O$13,"yyyy"),IF(MONTH(O$13)&lt;7,"Q2-"&amp;TEXT(O$13,"yyyy"),IF(MONTH(O$13)&lt;10,"Q3-"&amp;TEXT(O$13,"yyyy"),"Q4-"&amp;TEXT(O$13,"yyyy")))),IF(Period_Type="Year",TEXT(O$13,"yyyy"),""))))</t>
  </si>
  <si>
    <t>=IF($C$11="","",-GL("Balance",$D20,O$12,O$13,,$G$9))</t>
  </si>
  <si>
    <t>=IF($C$11="","",-GL("Balance",$D21,O$12,O$13,,$G$9))</t>
  </si>
  <si>
    <t>=IF($C$11="","",-GL("Balance",$D22,O$12,O$13,,$G$9))</t>
  </si>
  <si>
    <t>=IF($C$11="","",-GL("Balance",$D23,O$12,O$13,,$G$9))</t>
  </si>
  <si>
    <t>=IF($C$11="","",-GL("Balance",$D24,O$12,O$13,,$G$9))</t>
  </si>
  <si>
    <t>=IF($C$11="","",-GL("Balance",$D25,O$12,O$13,,$G$9))</t>
  </si>
  <si>
    <t>=SUBTOTAL(9,O20:O25)</t>
  </si>
  <si>
    <t>=IF($C$11="","",-GL("Balance",$D30,O$12,O$13,,$G$9))</t>
  </si>
  <si>
    <t>=IF($C$11="","",-GL("Balance",$D31,O$12,O$13,,$G$9))</t>
  </si>
  <si>
    <t>=IF($C$11="","",-GL("Balance",$D32,O$12,O$13,,$G$9))</t>
  </si>
  <si>
    <t>=IF($C$11="","",-GL("Balance",$D33,O$12,O$13,,$G$9))</t>
  </si>
  <si>
    <t>=SUBTOTAL(9,O30:O33)</t>
  </si>
  <si>
    <t>=O27+O35</t>
  </si>
  <si>
    <t>=IF($C$11="","",-GL("Balance",$D40,O$12,O$13,,$G$9))</t>
  </si>
  <si>
    <t>=IF($C$11="","",-GL("Balance",$D41,O$12,O$13,,$G$9))</t>
  </si>
  <si>
    <t>=IF($C$11="","",-GL("Balance",$D42,O$12,O$13,,$G$9))</t>
  </si>
  <si>
    <t>=IF($C$11="","",-GL("Balance",$D43,O$12,O$13,,$G$9))</t>
  </si>
  <si>
    <t>=IF($C$11="","",-GL("Balance",$D44,O$12,O$13,,$G$9))</t>
  </si>
  <si>
    <t>=IF($C$11="","",-GL("Balance",$D45,O$12,O$13,,$G$9))</t>
  </si>
  <si>
    <t>=IF($C$11="","",-GL("Balance",$D46,O$12,O$13,,$G$9))</t>
  </si>
  <si>
    <t>=SUBTOTAL(9,O40:O46)</t>
  </si>
  <si>
    <t>=O37+O48</t>
  </si>
  <si>
    <t>=IF($C$11="","",-GL("Balance",$D53,O$12,O$13,,$G$9))</t>
  </si>
  <si>
    <t>=IF($C$11="","",-GL("Balance",$D54,O$12,O$13,,$G$9))</t>
  </si>
  <si>
    <t>=IF($C$11="","",-GL("Balance",$D55,O$12,O$13,,$G$9))</t>
  </si>
  <si>
    <t>=IF($C$11="","",-GL("Balance",$D56,O$12,O$13,,$G$9))</t>
  </si>
  <si>
    <t>=SUBTOTAL(9,O53:O56)</t>
  </si>
  <si>
    <t>=O50+O58</t>
  </si>
  <si>
    <t>Auto+Hide+Hidesheet+Formulas=Sheet3,Sheet8,Sheet9</t>
  </si>
  <si>
    <t>Auto+Hide+Hidesheet+Formulas=Sheet3,Sheet8,Sheet9+FormulasOnly</t>
  </si>
  <si>
    <t>Auto+Hide+Values+Formulas=Sheet4,Sheet10,Sheet11</t>
  </si>
  <si>
    <t>43586</t>
  </si>
  <si>
    <t>43617</t>
  </si>
  <si>
    <t>43678</t>
  </si>
  <si>
    <t>43709</t>
  </si>
  <si>
    <t>43770</t>
  </si>
  <si>
    <t>43800</t>
  </si>
  <si>
    <t>=IF(Q$12="","",NL("Columns","Date",$F$13,$F$12,Q$12,"Period Type",$G$6))</t>
  </si>
  <si>
    <t>=IF(S$12="","",NL("Columns","Date",$F$13,$F$12,S$12,"Period Type",$G$6))</t>
  </si>
  <si>
    <t>=IF(U$12="","",NL("Columns","Date",$F$13,$F$12,U$12,"Period Type",$G$6))</t>
  </si>
  <si>
    <t>=IF(W$12="","",NL("Columns","Date",$F$13,$F$12,W$12,"Period Type",$G$6))</t>
  </si>
  <si>
    <t>=IF(Y$12="","",NL("Columns","Date",$F$13,$F$12,Y$12,"Period Type",$G$6))</t>
  </si>
  <si>
    <t>=IF(AA$12="","",NL("Columns","Date",$F$13,$F$12,AA$12,"Period Type",$G$6))</t>
  </si>
  <si>
    <t>=IF(AC$12="","",NL("Columns","Date",$F$13,$F$12,AC$12,"Period Type",$G$6))</t>
  </si>
  <si>
    <t>=IF(AE$12="","",NL("Columns","Date",$F$13,$F$12,AE$12,"Period Type",$G$6))</t>
  </si>
  <si>
    <t>=TEXT(Q$12,"MM/DD/YY")&amp;".."&amp;TEXT(Q$13,"MM/DD/YY")</t>
  </si>
  <si>
    <t>=TEXT(S$12,"MM/DD/YY")&amp;".."&amp;TEXT(S$13,"MM/DD/YY")</t>
  </si>
  <si>
    <t>=TEXT(U$12,"MM/DD/YY")&amp;".."&amp;TEXT(U$13,"MM/DD/YY")</t>
  </si>
  <si>
    <t>=TEXT(W$12,"MM/DD/YY")&amp;".."&amp;TEXT(W$13,"MM/DD/YY")</t>
  </si>
  <si>
    <t>=TEXT(Y$12,"MM/DD/YY")&amp;".."&amp;TEXT(Y$13,"MM/DD/YY")</t>
  </si>
  <si>
    <t>=TEXT(AA$12,"MM/DD/YY")&amp;".."&amp;TEXT(AA$13,"MM/DD/YY")</t>
  </si>
  <si>
    <t>=TEXT(AC$12,"MM/DD/YY")&amp;".."&amp;TEXT(AC$13,"MM/DD/YY")</t>
  </si>
  <si>
    <t>=TEXT(AE$12,"MM/DD/YY")&amp;".."&amp;TEXT(AE$13,"MM/DD/YY")</t>
  </si>
  <si>
    <t>=IF($C$11="","",IF(Period_Type="Month",TEXT(Q$12,"MMM-YYYY"),IF(Period_Type="Quarter",IF(MONTH(Q$13)&lt;4,"Q1-"&amp;TEXT(Q$13,"yyyy"),IF(MONTH(Q$13)&lt;7,"Q2-"&amp;TEXT(Q$13,"yyyy"),IF(MONTH(Q$13)&lt;10,"Q3-"&amp;TEXT(Q$13,"yyyy"),"Q4-"&amp;TEXT(Q$13,"yyyy")))),IF(Period_Type="Year",TEXT(Q$13,"yyyy"),""))))</t>
  </si>
  <si>
    <t>=IF($C$11="","",IF(Period_Type="Month",TEXT(S$12,"MMM-YYYY"),IF(Period_Type="Quarter",IF(MONTH(S$13)&lt;4,"Q1-"&amp;TEXT(S$13,"yyyy"),IF(MONTH(S$13)&lt;7,"Q2-"&amp;TEXT(S$13,"yyyy"),IF(MONTH(S$13)&lt;10,"Q3-"&amp;TEXT(S$13,"yyyy"),"Q4-"&amp;TEXT(S$13,"yyyy")))),IF(Period_Type="Year",TEXT(S$13,"yyyy"),""))))</t>
  </si>
  <si>
    <t>=IF($C$11="","",IF(Period_Type="Month",TEXT(U$12,"MMM-YYYY"),IF(Period_Type="Quarter",IF(MONTH(U$13)&lt;4,"Q1-"&amp;TEXT(U$13,"yyyy"),IF(MONTH(U$13)&lt;7,"Q2-"&amp;TEXT(U$13,"yyyy"),IF(MONTH(U$13)&lt;10,"Q3-"&amp;TEXT(U$13,"yyyy"),"Q4-"&amp;TEXT(U$13,"yyyy")))),IF(Period_Type="Year",TEXT(U$13,"yyyy"),""))))</t>
  </si>
  <si>
    <t>=IF($C$11="","",IF(Period_Type="Month",TEXT(W$12,"MMM-YYYY"),IF(Period_Type="Quarter",IF(MONTH(W$13)&lt;4,"Q1-"&amp;TEXT(W$13,"yyyy"),IF(MONTH(W$13)&lt;7,"Q2-"&amp;TEXT(W$13,"yyyy"),IF(MONTH(W$13)&lt;10,"Q3-"&amp;TEXT(W$13,"yyyy"),"Q4-"&amp;TEXT(W$13,"yyyy")))),IF(Period_Type="Year",TEXT(W$13,"yyyy"),""))))</t>
  </si>
  <si>
    <t>=IF($C$11="","",IF(Period_Type="Month",TEXT(Y$12,"MMM-YYYY"),IF(Period_Type="Quarter",IF(MONTH(Y$13)&lt;4,"Q1-"&amp;TEXT(Y$13,"yyyy"),IF(MONTH(Y$13)&lt;7,"Q2-"&amp;TEXT(Y$13,"yyyy"),IF(MONTH(Y$13)&lt;10,"Q3-"&amp;TEXT(Y$13,"yyyy"),"Q4-"&amp;TEXT(Y$13,"yyyy")))),IF(Period_Type="Year",TEXT(Y$13,"yyyy"),""))))</t>
  </si>
  <si>
    <t>=IF($C$11="","",IF(Period_Type="Month",TEXT(AA$12,"MMM-YYYY"),IF(Period_Type="Quarter",IF(MONTH(AA$13)&lt;4,"Q1-"&amp;TEXT(AA$13,"yyyy"),IF(MONTH(AA$13)&lt;7,"Q2-"&amp;TEXT(AA$13,"yyyy"),IF(MONTH(AA$13)&lt;10,"Q3-"&amp;TEXT(AA$13,"yyyy"),"Q4-"&amp;TEXT(AA$13,"yyyy")))),IF(Period_Type="Year",TEXT(AA$13,"yyyy"),""))))</t>
  </si>
  <si>
    <t>=IF($C$11="","",IF(Period_Type="Month",TEXT(AC$12,"MMM-YYYY"),IF(Period_Type="Quarter",IF(MONTH(AC$13)&lt;4,"Q1-"&amp;TEXT(AC$13,"yyyy"),IF(MONTH(AC$13)&lt;7,"Q2-"&amp;TEXT(AC$13,"yyyy"),IF(MONTH(AC$13)&lt;10,"Q3-"&amp;TEXT(AC$13,"yyyy"),"Q4-"&amp;TEXT(AC$13,"yyyy")))),IF(Period_Type="Year",TEXT(AC$13,"yyyy"),""))))</t>
  </si>
  <si>
    <t>=IF($C$11="","",IF(Period_Type="Month",TEXT(AE$12,"MMM-YYYY"),IF(Period_Type="Quarter",IF(MONTH(AE$13)&lt;4,"Q1-"&amp;TEXT(AE$13,"yyyy"),IF(MONTH(AE$13)&lt;7,"Q2-"&amp;TEXT(AE$13,"yyyy"),IF(MONTH(AE$13)&lt;10,"Q3-"&amp;TEXT(AE$13,"yyyy"),"Q4-"&amp;TEXT(AE$13,"yyyy")))),IF(Period_Type="Year",TEXT(AE$13,"yyyy"),""))))</t>
  </si>
  <si>
    <t>=IF($C$11="","",-GL("Balance",$D20,Q$12,Q$13,,$G$9))</t>
  </si>
  <si>
    <t>=IF($C$11="","",-GL("Balance",$D20,S$12,S$13,,$G$9))</t>
  </si>
  <si>
    <t>=IF($C$11="","",-GL("Balance",$D20,U$12,U$13,,$G$9))</t>
  </si>
  <si>
    <t>=IF($C$11="","",-GL("Balance",$D20,W$12,W$13,,$G$9))</t>
  </si>
  <si>
    <t>=IF($C$11="","",-GL("Balance",$D20,Y$12,Y$13,,$G$9))</t>
  </si>
  <si>
    <t>=IF($C$11="","",-GL("Balance",$D20,AA$12,AA$13,,$G$9))</t>
  </si>
  <si>
    <t>=IF($C$11="","",-GL("Balance",$D20,AC$12,AC$13,,$G$9))</t>
  </si>
  <si>
    <t>=IF($C$11="","",-GL("Balance",$D20,AE$12,AE$13,,$G$9))</t>
  </si>
  <si>
    <t>=IF($C$11="","",-GL("Balance",$D21,Q$12,Q$13,,$G$9))</t>
  </si>
  <si>
    <t>=IF($C$11="","",-GL("Balance",$D21,S$12,S$13,,$G$9))</t>
  </si>
  <si>
    <t>=IF($C$11="","",-GL("Balance",$D21,U$12,U$13,,$G$9))</t>
  </si>
  <si>
    <t>=IF($C$11="","",-GL("Balance",$D21,W$12,W$13,,$G$9))</t>
  </si>
  <si>
    <t>=IF($C$11="","",-GL("Balance",$D21,Y$12,Y$13,,$G$9))</t>
  </si>
  <si>
    <t>=IF($C$11="","",-GL("Balance",$D21,AA$12,AA$13,,$G$9))</t>
  </si>
  <si>
    <t>=IF($C$11="","",-GL("Balance",$D21,AC$12,AC$13,,$G$9))</t>
  </si>
  <si>
    <t>=IF($C$11="","",-GL("Balance",$D21,AE$12,AE$13,,$G$9))</t>
  </si>
  <si>
    <t>=IF($C$11="","",-GL("Balance",$D22,Q$12,Q$13,,$G$9))</t>
  </si>
  <si>
    <t>=IF($C$11="","",-GL("Balance",$D22,S$12,S$13,,$G$9))</t>
  </si>
  <si>
    <t>=IF($C$11="","",-GL("Balance",$D22,U$12,U$13,,$G$9))</t>
  </si>
  <si>
    <t>=IF($C$11="","",-GL("Balance",$D22,W$12,W$13,,$G$9))</t>
  </si>
  <si>
    <t>=IF($C$11="","",-GL("Balance",$D22,Y$12,Y$13,,$G$9))</t>
  </si>
  <si>
    <t>=IF($C$11="","",-GL("Balance",$D22,AA$12,AA$13,,$G$9))</t>
  </si>
  <si>
    <t>=IF($C$11="","",-GL("Balance",$D22,AC$12,AC$13,,$G$9))</t>
  </si>
  <si>
    <t>=IF($C$11="","",-GL("Balance",$D22,AE$12,AE$13,,$G$9))</t>
  </si>
  <si>
    <t>=IF($C$11="","",-GL("Balance",$D23,Q$12,Q$13,,$G$9))</t>
  </si>
  <si>
    <t>=IF($C$11="","",-GL("Balance",$D23,S$12,S$13,,$G$9))</t>
  </si>
  <si>
    <t>=IF($C$11="","",-GL("Balance",$D23,U$12,U$13,,$G$9))</t>
  </si>
  <si>
    <t>=IF($C$11="","",-GL("Balance",$D23,W$12,W$13,,$G$9))</t>
  </si>
  <si>
    <t>=IF($C$11="","",-GL("Balance",$D23,Y$12,Y$13,,$G$9))</t>
  </si>
  <si>
    <t>=IF($C$11="","",-GL("Balance",$D23,AA$12,AA$13,,$G$9))</t>
  </si>
  <si>
    <t>=IF($C$11="","",-GL("Balance",$D23,AC$12,AC$13,,$G$9))</t>
  </si>
  <si>
    <t>=IF($C$11="","",-GL("Balance",$D23,AE$12,AE$13,,$G$9))</t>
  </si>
  <si>
    <t>=IF($C$11="","",-GL("Balance",$D24,Q$12,Q$13,,$G$9))</t>
  </si>
  <si>
    <t>=IF($C$11="","",-GL("Balance",$D24,S$12,S$13,,$G$9))</t>
  </si>
  <si>
    <t>=IF($C$11="","",-GL("Balance",$D24,U$12,U$13,,$G$9))</t>
  </si>
  <si>
    <t>=IF($C$11="","",-GL("Balance",$D24,W$12,W$13,,$G$9))</t>
  </si>
  <si>
    <t>=IF($C$11="","",-GL("Balance",$D24,Y$12,Y$13,,$G$9))</t>
  </si>
  <si>
    <t>=IF($C$11="","",-GL("Balance",$D24,AA$12,AA$13,,$G$9))</t>
  </si>
  <si>
    <t>=IF($C$11="","",-GL("Balance",$D24,AC$12,AC$13,,$G$9))</t>
  </si>
  <si>
    <t>=IF($C$11="","",-GL("Balance",$D24,AE$12,AE$13,,$G$9))</t>
  </si>
  <si>
    <t>=IF($C$11="","",-GL("Balance",$D25,Q$12,Q$13,,$G$9))</t>
  </si>
  <si>
    <t>=IF($C$11="","",-GL("Balance",$D25,S$12,S$13,,$G$9))</t>
  </si>
  <si>
    <t>=IF($C$11="","",-GL("Balance",$D25,U$12,U$13,,$G$9))</t>
  </si>
  <si>
    <t>=IF($C$11="","",-GL("Balance",$D25,W$12,W$13,,$G$9))</t>
  </si>
  <si>
    <t>=IF($C$11="","",-GL("Balance",$D25,Y$12,Y$13,,$G$9))</t>
  </si>
  <si>
    <t>=IF($C$11="","",-GL("Balance",$D25,AA$12,AA$13,,$G$9))</t>
  </si>
  <si>
    <t>=IF($C$11="","",-GL("Balance",$D25,AC$12,AC$13,,$G$9))</t>
  </si>
  <si>
    <t>=IF($C$11="","",-GL("Balance",$D25,AE$12,AE$13,,$G$9))</t>
  </si>
  <si>
    <t>=SUBTOTAL(9,Q20:Q25)</t>
  </si>
  <si>
    <t>=SUBTOTAL(9,S20:S25)</t>
  </si>
  <si>
    <t>=SUBTOTAL(9,U20:U25)</t>
  </si>
  <si>
    <t>=SUBTOTAL(9,W20:W25)</t>
  </si>
  <si>
    <t>=SUBTOTAL(9,Y20:Y25)</t>
  </si>
  <si>
    <t>=SUBTOTAL(9,AA20:AA25)</t>
  </si>
  <si>
    <t>=SUBTOTAL(9,AC20:AC25)</t>
  </si>
  <si>
    <t>=SUBTOTAL(9,AE20:AE25)</t>
  </si>
  <si>
    <t>=IF($C$11="","",-GL("Balance",$D30,Q$12,Q$13,,$G$9))</t>
  </si>
  <si>
    <t>=IF($C$11="","",-GL("Balance",$D30,S$12,S$13,,$G$9))</t>
  </si>
  <si>
    <t>=IF($C$11="","",-GL("Balance",$D30,U$12,U$13,,$G$9))</t>
  </si>
  <si>
    <t>=IF($C$11="","",-GL("Balance",$D30,W$12,W$13,,$G$9))</t>
  </si>
  <si>
    <t>=IF($C$11="","",-GL("Balance",$D30,Y$12,Y$13,,$G$9))</t>
  </si>
  <si>
    <t>=IF($C$11="","",-GL("Balance",$D30,AA$12,AA$13,,$G$9))</t>
  </si>
  <si>
    <t>=IF($C$11="","",-GL("Balance",$D30,AC$12,AC$13,,$G$9))</t>
  </si>
  <si>
    <t>=IF($C$11="","",-GL("Balance",$D30,AE$12,AE$13,,$G$9))</t>
  </si>
  <si>
    <t>=IF($C$11="","",-GL("Balance",$D31,Q$12,Q$13,,$G$9))</t>
  </si>
  <si>
    <t>=IF($C$11="","",-GL("Balance",$D31,S$12,S$13,,$G$9))</t>
  </si>
  <si>
    <t>=IF($C$11="","",-GL("Balance",$D31,U$12,U$13,,$G$9))</t>
  </si>
  <si>
    <t>=IF($C$11="","",-GL("Balance",$D31,W$12,W$13,,$G$9))</t>
  </si>
  <si>
    <t>=IF($C$11="","",-GL("Balance",$D31,Y$12,Y$13,,$G$9))</t>
  </si>
  <si>
    <t>=IF($C$11="","",-GL("Balance",$D31,AA$12,AA$13,,$G$9))</t>
  </si>
  <si>
    <t>=IF($C$11="","",-GL("Balance",$D31,AC$12,AC$13,,$G$9))</t>
  </si>
  <si>
    <t>=IF($C$11="","",-GL("Balance",$D31,AE$12,AE$13,,$G$9))</t>
  </si>
  <si>
    <t>=IF($C$11="","",-GL("Balance",$D32,Q$12,Q$13,,$G$9))</t>
  </si>
  <si>
    <t>=IF($C$11="","",-GL("Balance",$D32,S$12,S$13,,$G$9))</t>
  </si>
  <si>
    <t>=IF($C$11="","",-GL("Balance",$D32,U$12,U$13,,$G$9))</t>
  </si>
  <si>
    <t>=IF($C$11="","",-GL("Balance",$D32,W$12,W$13,,$G$9))</t>
  </si>
  <si>
    <t>=IF($C$11="","",-GL("Balance",$D32,Y$12,Y$13,,$G$9))</t>
  </si>
  <si>
    <t>=IF($C$11="","",-GL("Balance",$D32,AA$12,AA$13,,$G$9))</t>
  </si>
  <si>
    <t>=IF($C$11="","",-GL("Balance",$D32,AC$12,AC$13,,$G$9))</t>
  </si>
  <si>
    <t>=IF($C$11="","",-GL("Balance",$D32,AE$12,AE$13,,$G$9))</t>
  </si>
  <si>
    <t>=IF($C$11="","",-GL("Balance",$D33,Q$12,Q$13,,$G$9))</t>
  </si>
  <si>
    <t>=IF($C$11="","",-GL("Balance",$D33,S$12,S$13,,$G$9))</t>
  </si>
  <si>
    <t>=IF($C$11="","",-GL("Balance",$D33,U$12,U$13,,$G$9))</t>
  </si>
  <si>
    <t>=IF($C$11="","",-GL("Balance",$D33,W$12,W$13,,$G$9))</t>
  </si>
  <si>
    <t>=IF($C$11="","",-GL("Balance",$D33,Y$12,Y$13,,$G$9))</t>
  </si>
  <si>
    <t>=IF($C$11="","",-GL("Balance",$D33,AA$12,AA$13,,$G$9))</t>
  </si>
  <si>
    <t>=IF($C$11="","",-GL("Balance",$D33,AC$12,AC$13,,$G$9))</t>
  </si>
  <si>
    <t>=IF($C$11="","",-GL("Balance",$D33,AE$12,AE$13,,$G$9))</t>
  </si>
  <si>
    <t>=SUBTOTAL(9,Q30:Q33)</t>
  </si>
  <si>
    <t>=SUBTOTAL(9,S30:S33)</t>
  </si>
  <si>
    <t>=SUBTOTAL(9,U30:U33)</t>
  </si>
  <si>
    <t>=SUBTOTAL(9,W30:W33)</t>
  </si>
  <si>
    <t>=SUBTOTAL(9,Y30:Y33)</t>
  </si>
  <si>
    <t>=SUBTOTAL(9,AA30:AA33)</t>
  </si>
  <si>
    <t>=SUBTOTAL(9,AC30:AC33)</t>
  </si>
  <si>
    <t>=SUBTOTAL(9,AE30:AE33)</t>
  </si>
  <si>
    <t>=Q27+Q35</t>
  </si>
  <si>
    <t>=S27+S35</t>
  </si>
  <si>
    <t>=U27+U35</t>
  </si>
  <si>
    <t>=W27+W35</t>
  </si>
  <si>
    <t>=Y27+Y35</t>
  </si>
  <si>
    <t>=AA27+AA35</t>
  </si>
  <si>
    <t>=AC27+AC35</t>
  </si>
  <si>
    <t>=AE27+AE35</t>
  </si>
  <si>
    <t>=IF($C$11="","",-GL("Balance",$D40,Q$12,Q$13,,$G$9))</t>
  </si>
  <si>
    <t>=IF($C$11="","",-GL("Balance",$D40,S$12,S$13,,$G$9))</t>
  </si>
  <si>
    <t>=IF($C$11="","",-GL("Balance",$D40,U$12,U$13,,$G$9))</t>
  </si>
  <si>
    <t>=IF($C$11="","",-GL("Balance",$D40,W$12,W$13,,$G$9))</t>
  </si>
  <si>
    <t>=IF($C$11="","",-GL("Balance",$D40,Y$12,Y$13,,$G$9))</t>
  </si>
  <si>
    <t>=IF($C$11="","",-GL("Balance",$D40,AA$12,AA$13,,$G$9))</t>
  </si>
  <si>
    <t>=IF($C$11="","",-GL("Balance",$D40,AC$12,AC$13,,$G$9))</t>
  </si>
  <si>
    <t>=IF($C$11="","",-GL("Balance",$D40,AE$12,AE$13,,$G$9))</t>
  </si>
  <si>
    <t>=IF($C$11="","",-GL("Balance",$D41,Q$12,Q$13,,$G$9))</t>
  </si>
  <si>
    <t>=IF($C$11="","",-GL("Balance",$D41,S$12,S$13,,$G$9))</t>
  </si>
  <si>
    <t>=IF($C$11="","",-GL("Balance",$D41,U$12,U$13,,$G$9))</t>
  </si>
  <si>
    <t>=IF($C$11="","",-GL("Balance",$D41,W$12,W$13,,$G$9))</t>
  </si>
  <si>
    <t>=IF($C$11="","",-GL("Balance",$D41,Y$12,Y$13,,$G$9))</t>
  </si>
  <si>
    <t>=IF($C$11="","",-GL("Balance",$D41,AA$12,AA$13,,$G$9))</t>
  </si>
  <si>
    <t>=IF($C$11="","",-GL("Balance",$D41,AC$12,AC$13,,$G$9))</t>
  </si>
  <si>
    <t>=IF($C$11="","",-GL("Balance",$D41,AE$12,AE$13,,$G$9))</t>
  </si>
  <si>
    <t>=IF($C$11="","",-GL("Balance",$D42,Q$12,Q$13,,$G$9))</t>
  </si>
  <si>
    <t>=IF($C$11="","",-GL("Balance",$D42,S$12,S$13,,$G$9))</t>
  </si>
  <si>
    <t>=IF($C$11="","",-GL("Balance",$D42,U$12,U$13,,$G$9))</t>
  </si>
  <si>
    <t>=IF($C$11="","",-GL("Balance",$D42,W$12,W$13,,$G$9))</t>
  </si>
  <si>
    <t>=IF($C$11="","",-GL("Balance",$D42,Y$12,Y$13,,$G$9))</t>
  </si>
  <si>
    <t>=IF($C$11="","",-GL("Balance",$D42,AA$12,AA$13,,$G$9))</t>
  </si>
  <si>
    <t>=IF($C$11="","",-GL("Balance",$D42,AC$12,AC$13,,$G$9))</t>
  </si>
  <si>
    <t>=IF($C$11="","",-GL("Balance",$D42,AE$12,AE$13,,$G$9))</t>
  </si>
  <si>
    <t>=IF($C$11="","",-GL("Balance",$D43,Q$12,Q$13,,$G$9))</t>
  </si>
  <si>
    <t>=IF($C$11="","",-GL("Balance",$D43,S$12,S$13,,$G$9))</t>
  </si>
  <si>
    <t>=IF($C$11="","",-GL("Balance",$D43,U$12,U$13,,$G$9))</t>
  </si>
  <si>
    <t>=IF($C$11="","",-GL("Balance",$D43,W$12,W$13,,$G$9))</t>
  </si>
  <si>
    <t>=IF($C$11="","",-GL("Balance",$D43,Y$12,Y$13,,$G$9))</t>
  </si>
  <si>
    <t>=IF($C$11="","",-GL("Balance",$D43,AA$12,AA$13,,$G$9))</t>
  </si>
  <si>
    <t>=IF($C$11="","",-GL("Balance",$D43,AC$12,AC$13,,$G$9))</t>
  </si>
  <si>
    <t>=IF($C$11="","",-GL("Balance",$D43,AE$12,AE$13,,$G$9))</t>
  </si>
  <si>
    <t>=IF($C$11="","",-GL("Balance",$D44,Q$12,Q$13,,$G$9))</t>
  </si>
  <si>
    <t>=IF($C$11="","",-GL("Balance",$D44,S$12,S$13,,$G$9))</t>
  </si>
  <si>
    <t>=IF($C$11="","",-GL("Balance",$D44,U$12,U$13,,$G$9))</t>
  </si>
  <si>
    <t>=IF($C$11="","",-GL("Balance",$D44,W$12,W$13,,$G$9))</t>
  </si>
  <si>
    <t>=IF($C$11="","",-GL("Balance",$D44,Y$12,Y$13,,$G$9))</t>
  </si>
  <si>
    <t>=IF($C$11="","",-GL("Balance",$D44,AA$12,AA$13,,$G$9))</t>
  </si>
  <si>
    <t>=IF($C$11="","",-GL("Balance",$D44,AC$12,AC$13,,$G$9))</t>
  </si>
  <si>
    <t>=IF($C$11="","",-GL("Balance",$D44,AE$12,AE$13,,$G$9))</t>
  </si>
  <si>
    <t>=IF($C$11="","",-GL("Balance",$D45,Q$12,Q$13,,$G$9))</t>
  </si>
  <si>
    <t>=IF($C$11="","",-GL("Balance",$D45,S$12,S$13,,$G$9))</t>
  </si>
  <si>
    <t>=IF($C$11="","",-GL("Balance",$D45,U$12,U$13,,$G$9))</t>
  </si>
  <si>
    <t>=IF($C$11="","",-GL("Balance",$D45,W$12,W$13,,$G$9))</t>
  </si>
  <si>
    <t>=IF($C$11="","",-GL("Balance",$D45,Y$12,Y$13,,$G$9))</t>
  </si>
  <si>
    <t>=IF($C$11="","",-GL("Balance",$D45,AA$12,AA$13,,$G$9))</t>
  </si>
  <si>
    <t>=IF($C$11="","",-GL("Balance",$D45,AC$12,AC$13,,$G$9))</t>
  </si>
  <si>
    <t>=IF($C$11="","",-GL("Balance",$D45,AE$12,AE$13,,$G$9))</t>
  </si>
  <si>
    <t>=IF($C$11="","",-GL("Balance",$D46,Q$12,Q$13,,$G$9))</t>
  </si>
  <si>
    <t>=IF($C$11="","",-GL("Balance",$D46,S$12,S$13,,$G$9))</t>
  </si>
  <si>
    <t>=IF($C$11="","",-GL("Balance",$D46,U$12,U$13,,$G$9))</t>
  </si>
  <si>
    <t>=IF($C$11="","",-GL("Balance",$D46,W$12,W$13,,$G$9))</t>
  </si>
  <si>
    <t>=IF($C$11="","",-GL("Balance",$D46,Y$12,Y$13,,$G$9))</t>
  </si>
  <si>
    <t>=IF($C$11="","",-GL("Balance",$D46,AA$12,AA$13,,$G$9))</t>
  </si>
  <si>
    <t>=IF($C$11="","",-GL("Balance",$D46,AC$12,AC$13,,$G$9))</t>
  </si>
  <si>
    <t>=IF($C$11="","",-GL("Balance",$D46,AE$12,AE$13,,$G$9))</t>
  </si>
  <si>
    <t>=SUBTOTAL(9,Q40:Q46)</t>
  </si>
  <si>
    <t>=SUBTOTAL(9,S40:S46)</t>
  </si>
  <si>
    <t>=SUBTOTAL(9,U40:U46)</t>
  </si>
  <si>
    <t>=SUBTOTAL(9,W40:W46)</t>
  </si>
  <si>
    <t>=SUBTOTAL(9,Y40:Y46)</t>
  </si>
  <si>
    <t>=SUBTOTAL(9,AA40:AA46)</t>
  </si>
  <si>
    <t>=SUBTOTAL(9,AC40:AC46)</t>
  </si>
  <si>
    <t>=SUBTOTAL(9,AE40:AE46)</t>
  </si>
  <si>
    <t>=Q37+Q48</t>
  </si>
  <si>
    <t>=S37+S48</t>
  </si>
  <si>
    <t>=U37+U48</t>
  </si>
  <si>
    <t>=W37+W48</t>
  </si>
  <si>
    <t>=Y37+Y48</t>
  </si>
  <si>
    <t>=AA37+AA48</t>
  </si>
  <si>
    <t>=AC37+AC48</t>
  </si>
  <si>
    <t>=AE37+AE48</t>
  </si>
  <si>
    <t>=IF($C$11="","",-GL("Balance",$D53,Q$12,Q$13,,$G$9))</t>
  </si>
  <si>
    <t>=IF($C$11="","",-GL("Balance",$D53,S$12,S$13,,$G$9))</t>
  </si>
  <si>
    <t>=IF($C$11="","",-GL("Balance",$D53,U$12,U$13,,$G$9))</t>
  </si>
  <si>
    <t>=IF($C$11="","",-GL("Balance",$D53,W$12,W$13,,$G$9))</t>
  </si>
  <si>
    <t>=IF($C$11="","",-GL("Balance",$D53,Y$12,Y$13,,$G$9))</t>
  </si>
  <si>
    <t>=IF($C$11="","",-GL("Balance",$D53,AA$12,AA$13,,$G$9))</t>
  </si>
  <si>
    <t>=IF($C$11="","",-GL("Balance",$D53,AC$12,AC$13,,$G$9))</t>
  </si>
  <si>
    <t>=IF($C$11="","",-GL("Balance",$D53,AE$12,AE$13,,$G$9))</t>
  </si>
  <si>
    <t>=IF($C$11="","",-GL("Balance",$D54,Q$12,Q$13,,$G$9))</t>
  </si>
  <si>
    <t>=IF($C$11="","",-GL("Balance",$D54,S$12,S$13,,$G$9))</t>
  </si>
  <si>
    <t>=IF($C$11="","",-GL("Balance",$D54,U$12,U$13,,$G$9))</t>
  </si>
  <si>
    <t>=IF($C$11="","",-GL("Balance",$D54,W$12,W$13,,$G$9))</t>
  </si>
  <si>
    <t>=IF($C$11="","",-GL("Balance",$D54,Y$12,Y$13,,$G$9))</t>
  </si>
  <si>
    <t>=IF($C$11="","",-GL("Balance",$D54,AA$12,AA$13,,$G$9))</t>
  </si>
  <si>
    <t>=IF($C$11="","",-GL("Balance",$D54,AC$12,AC$13,,$G$9))</t>
  </si>
  <si>
    <t>=IF($C$11="","",-GL("Balance",$D54,AE$12,AE$13,,$G$9))</t>
  </si>
  <si>
    <t>=IF($C$11="","",-GL("Balance",$D55,Q$12,Q$13,,$G$9))</t>
  </si>
  <si>
    <t>=IF($C$11="","",-GL("Balance",$D55,S$12,S$13,,$G$9))</t>
  </si>
  <si>
    <t>=IF($C$11="","",-GL("Balance",$D55,U$12,U$13,,$G$9))</t>
  </si>
  <si>
    <t>=IF($C$11="","",-GL("Balance",$D55,W$12,W$13,,$G$9))</t>
  </si>
  <si>
    <t>=IF($C$11="","",-GL("Balance",$D55,Y$12,Y$13,,$G$9))</t>
  </si>
  <si>
    <t>=IF($C$11="","",-GL("Balance",$D55,AA$12,AA$13,,$G$9))</t>
  </si>
  <si>
    <t>=IF($C$11="","",-GL("Balance",$D55,AC$12,AC$13,,$G$9))</t>
  </si>
  <si>
    <t>=IF($C$11="","",-GL("Balance",$D55,AE$12,AE$13,,$G$9))</t>
  </si>
  <si>
    <t>=IF($C$11="","",-GL("Balance",$D56,Q$12,Q$13,,$G$9))</t>
  </si>
  <si>
    <t>=IF($C$11="","",-GL("Balance",$D56,S$12,S$13,,$G$9))</t>
  </si>
  <si>
    <t>=IF($C$11="","",-GL("Balance",$D56,U$12,U$13,,$G$9))</t>
  </si>
  <si>
    <t>=IF($C$11="","",-GL("Balance",$D56,W$12,W$13,,$G$9))</t>
  </si>
  <si>
    <t>=IF($C$11="","",-GL("Balance",$D56,Y$12,Y$13,,$G$9))</t>
  </si>
  <si>
    <t>=IF($C$11="","",-GL("Balance",$D56,AA$12,AA$13,,$G$9))</t>
  </si>
  <si>
    <t>=IF($C$11="","",-GL("Balance",$D56,AC$12,AC$13,,$G$9))</t>
  </si>
  <si>
    <t>=IF($C$11="","",-GL("Balance",$D56,AE$12,AE$13,,$G$9))</t>
  </si>
  <si>
    <t>=SUBTOTAL(9,Q53:Q56)</t>
  </si>
  <si>
    <t>=SUBTOTAL(9,S53:S56)</t>
  </si>
  <si>
    <t>=SUBTOTAL(9,U53:U56)</t>
  </si>
  <si>
    <t>=SUBTOTAL(9,W53:W56)</t>
  </si>
  <si>
    <t>=SUBTOTAL(9,Y53:Y56)</t>
  </si>
  <si>
    <t>=SUBTOTAL(9,AA53:AA56)</t>
  </si>
  <si>
    <t>=SUBTOTAL(9,AC53:AC56)</t>
  </si>
  <si>
    <t>=SUBTOTAL(9,AE53:AE56)</t>
  </si>
  <si>
    <t>=Q50+Q58</t>
  </si>
  <si>
    <t>=S50+S58</t>
  </si>
  <si>
    <t>=U50+U58</t>
  </si>
  <si>
    <t>=W50+W58</t>
  </si>
  <si>
    <t>=Y50+Y58</t>
  </si>
  <si>
    <t>=AA50+AA58</t>
  </si>
  <si>
    <t>=AC50+AC58</t>
  </si>
  <si>
    <t>=AE50+AE58</t>
  </si>
  <si>
    <t>Auto+Hide+Values+Formulas=Sheet4,Sheet10,Sheet11+FormulasOnly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</si>
</sst>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u/>
      <sz val="12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6"/>
      <color rgb="FF0074AB"/>
      <name val="Arial"/>
      <family val="2"/>
    </font>
    <font>
      <b/>
      <u/>
      <sz val="11"/>
      <name val="Arial"/>
      <family val="2"/>
    </font>
    <font>
      <b/>
      <i/>
      <sz val="9"/>
      <color rgb="FF0074AB"/>
      <name val="Arial"/>
      <family val="2"/>
    </font>
    <font>
      <b/>
      <i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0"/>
      <color theme="0" tint="-0.34998626667073579"/>
      <name val="Arial"/>
      <family val="2"/>
    </font>
    <font>
      <sz val="8"/>
      <color theme="0" tint="-0.34998626667073579"/>
      <name val="Arial"/>
      <family val="2"/>
    </font>
    <font>
      <b/>
      <sz val="16"/>
      <color theme="0" tint="-0.34998626667073579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66FF3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7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5">
    <xf numFmtId="0" fontId="0" fillId="0" borderId="0" xfId="0"/>
    <xf numFmtId="0" fontId="14" fillId="0" borderId="0" xfId="0" applyFont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/>
    </xf>
    <xf numFmtId="0" fontId="0" fillId="2" borderId="0" xfId="0" applyFill="1"/>
    <xf numFmtId="0" fontId="3" fillId="2" borderId="0" xfId="0" applyFont="1" applyFill="1"/>
    <xf numFmtId="0" fontId="13" fillId="2" borderId="0" xfId="0" applyFont="1" applyFill="1"/>
    <xf numFmtId="14" fontId="13" fillId="2" borderId="0" xfId="0" applyNumberFormat="1" applyFont="1" applyFill="1" applyAlignment="1">
      <alignment horizontal="left"/>
    </xf>
    <xf numFmtId="164" fontId="13" fillId="2" borderId="0" xfId="0" applyNumberFormat="1" applyFont="1" applyFill="1" applyAlignment="1">
      <alignment horizontal="left"/>
    </xf>
    <xf numFmtId="0" fontId="19" fillId="0" borderId="0" xfId="0" applyFont="1" applyAlignment="1">
      <alignment horizontal="left"/>
    </xf>
    <xf numFmtId="0" fontId="12" fillId="2" borderId="0" xfId="0" applyFont="1" applyFill="1"/>
    <xf numFmtId="0" fontId="22" fillId="0" borderId="0" xfId="0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horizontal="left"/>
    </xf>
    <xf numFmtId="14" fontId="23" fillId="0" borderId="0" xfId="0" applyNumberFormat="1" applyFont="1" applyAlignment="1">
      <alignment horizontal="left"/>
    </xf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1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15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8" fillId="0" borderId="0" xfId="0" applyFont="1"/>
    <xf numFmtId="0" fontId="17" fillId="0" borderId="0" xfId="0" applyFont="1"/>
    <xf numFmtId="0" fontId="26" fillId="0" borderId="0" xfId="0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  <xf numFmtId="0" fontId="21" fillId="0" borderId="0" xfId="0" applyFont="1" applyAlignment="1">
      <alignment horizontal="right"/>
    </xf>
    <xf numFmtId="0" fontId="20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0" fontId="7" fillId="0" borderId="0" xfId="0" applyFont="1"/>
    <xf numFmtId="43" fontId="3" fillId="0" borderId="1" xfId="1" applyFont="1" applyFill="1" applyBorder="1"/>
    <xf numFmtId="43" fontId="3" fillId="0" borderId="0" xfId="1" applyFont="1" applyFill="1" applyBorder="1"/>
    <xf numFmtId="0" fontId="8" fillId="0" borderId="0" xfId="0" applyFont="1"/>
    <xf numFmtId="43" fontId="0" fillId="0" borderId="1" xfId="1" applyFont="1" applyFill="1" applyBorder="1"/>
    <xf numFmtId="43" fontId="3" fillId="0" borderId="2" xfId="1" applyFont="1" applyFill="1" applyBorder="1"/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0" borderId="0" xfId="0" quotePrefix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2" borderId="0" xfId="0" applyFont="1" applyFill="1"/>
    <xf numFmtId="0" fontId="2" fillId="4" borderId="0" xfId="0" applyFont="1" applyFill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14" fontId="0" fillId="0" borderId="0" xfId="0" applyNumberFormat="1"/>
  </cellXfs>
  <cellStyles count="6">
    <cellStyle name="Comma" xfId="1" builtinId="3"/>
    <cellStyle name="Hyperlink 3" xfId="4" xr:uid="{00000000-0005-0000-0000-000002000000}"/>
    <cellStyle name="Normal" xfId="0" builtinId="0"/>
    <cellStyle name="Normal 2" xfId="5" xr:uid="{00000000-0005-0000-0000-000004000000}"/>
    <cellStyle name="Normal 2 4" xfId="2" xr:uid="{00000000-0005-0000-0000-000005000000}"/>
    <cellStyle name="Normal 3" xfId="3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A008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00ACEC"/>
      <rgbColor rgb="00969696"/>
      <rgbColor rgb="00003366"/>
      <rgbColor rgb="00339966"/>
      <rgbColor rgb="00003300"/>
      <rgbColor rgb="00333300"/>
      <rgbColor rgb="00993300"/>
      <rgbColor rgb="00E5A430"/>
      <rgbColor rgb="000074AB"/>
      <rgbColor rgb="00333333"/>
    </indexedColors>
    <mruColors>
      <color rgb="FF66FF33"/>
      <color rgb="FF007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opLeftCell="B2" workbookViewId="0"/>
  </sheetViews>
  <sheetFormatPr defaultColWidth="9.16796875" defaultRowHeight="12.75" x14ac:dyDescent="0.15"/>
  <cols>
    <col min="1" max="1" width="9.16796875" style="4" hidden="1" customWidth="1"/>
    <col min="2" max="2" width="9.16796875" style="4"/>
    <col min="3" max="3" width="15.37109375" style="4" customWidth="1"/>
    <col min="4" max="4" width="17.125" style="4" customWidth="1"/>
    <col min="5" max="5" width="8.8984375" style="4" customWidth="1"/>
    <col min="6" max="16384" width="9.16796875" style="4"/>
  </cols>
  <sheetData>
    <row r="1" spans="1:6" hidden="1" x14ac:dyDescent="0.15">
      <c r="A1" s="10" t="s">
        <v>227</v>
      </c>
      <c r="C1" s="4" t="s">
        <v>26</v>
      </c>
      <c r="D1" s="4" t="s">
        <v>27</v>
      </c>
      <c r="E1" s="4" t="s">
        <v>25</v>
      </c>
      <c r="F1" s="50" t="s">
        <v>58</v>
      </c>
    </row>
    <row r="5" spans="1:6" x14ac:dyDescent="0.15">
      <c r="C5" s="5" t="s">
        <v>21</v>
      </c>
    </row>
    <row r="7" spans="1:6" x14ac:dyDescent="0.15">
      <c r="A7" s="4" t="s">
        <v>28</v>
      </c>
      <c r="C7" s="5" t="s">
        <v>22</v>
      </c>
      <c r="D7" s="6" t="str">
        <f>"Month"</f>
        <v>Month</v>
      </c>
      <c r="E7" s="4" t="str">
        <f>"Lookup"</f>
        <v>Lookup</v>
      </c>
    </row>
    <row r="8" spans="1:6" x14ac:dyDescent="0.15">
      <c r="A8" s="4" t="s">
        <v>28</v>
      </c>
      <c r="C8" s="5" t="s">
        <v>29</v>
      </c>
      <c r="D8" s="7" t="str">
        <f>"1/1/2019"</f>
        <v>1/1/2019</v>
      </c>
      <c r="F8" s="50" t="s">
        <v>59</v>
      </c>
    </row>
    <row r="9" spans="1:6" x14ac:dyDescent="0.15">
      <c r="A9" s="4" t="s">
        <v>28</v>
      </c>
      <c r="C9" s="5" t="s">
        <v>30</v>
      </c>
      <c r="D9" s="7" t="str">
        <f>"31/12/2019"</f>
        <v>31/12/2019</v>
      </c>
      <c r="F9" s="50" t="s">
        <v>59</v>
      </c>
    </row>
    <row r="10" spans="1:6" x14ac:dyDescent="0.15">
      <c r="C10" s="5" t="s">
        <v>23</v>
      </c>
      <c r="D10" s="8" t="str">
        <f>IF(OR(Period_Start&lt;36526,Period_End&lt;36526),"",D8&amp;".."&amp;D9)</f>
        <v>1/1/2019..31/12/2019</v>
      </c>
    </row>
    <row r="11" spans="1:6" x14ac:dyDescent="0.15">
      <c r="A11" s="4" t="s">
        <v>28</v>
      </c>
      <c r="C11" s="5" t="s">
        <v>24</v>
      </c>
      <c r="D11" s="6" t="str">
        <f>"*"</f>
        <v>*</v>
      </c>
      <c r="E11" s="4" t="str">
        <f>"Lookup"</f>
        <v>Lookup</v>
      </c>
    </row>
    <row r="13" spans="1:6" x14ac:dyDescent="0.15">
      <c r="D13" s="4" t="str">
        <f>Date_filter</f>
        <v>1/1/2019..31/12/2019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W76"/>
  <sheetViews>
    <sheetView showGridLines="0" tabSelected="1" zoomScaleNormal="100" workbookViewId="0">
      <selection activeCell="I24" sqref="I24"/>
    </sheetView>
  </sheetViews>
  <sheetFormatPr defaultColWidth="9.16796875" defaultRowHeight="12.75" x14ac:dyDescent="0.15"/>
  <cols>
    <col min="1" max="1" width="9.16796875" style="15" hidden="1" customWidth="1"/>
    <col min="2" max="3" width="9.16796875" style="18" hidden="1" customWidth="1"/>
    <col min="4" max="4" width="17.52734375" style="19" hidden="1" customWidth="1"/>
    <col min="5" max="5" width="5.796875" style="19" customWidth="1"/>
    <col min="6" max="6" width="26.29296875" customWidth="1"/>
    <col min="7" max="7" width="9.03515625" customWidth="1"/>
    <col min="8" max="8" width="1.6171875" customWidth="1"/>
    <col min="9" max="9" width="17.39453125" bestFit="1" customWidth="1"/>
    <col min="10" max="10" width="1.6171875" customWidth="1"/>
    <col min="11" max="11" width="17.39453125" bestFit="1" customWidth="1"/>
    <col min="12" max="12" width="1.6171875" customWidth="1"/>
    <col min="13" max="13" width="17.39453125" bestFit="1" customWidth="1"/>
    <col min="14" max="14" width="1.6171875" customWidth="1"/>
    <col min="15" max="15" width="17.39453125" bestFit="1" customWidth="1"/>
    <col min="16" max="16" width="1.6171875" customWidth="1"/>
    <col min="17" max="17" width="17.39453125" bestFit="1" customWidth="1"/>
    <col min="18" max="18" width="1.6171875" customWidth="1"/>
    <col min="19" max="19" width="17.39453125" bestFit="1" customWidth="1"/>
    <col min="20" max="20" width="1.6171875" customWidth="1"/>
    <col min="21" max="21" width="17.39453125" bestFit="1" customWidth="1"/>
    <col min="22" max="22" width="1.6171875" customWidth="1"/>
    <col min="23" max="23" width="17.39453125" bestFit="1" customWidth="1"/>
    <col min="24" max="24" width="1.6171875" customWidth="1"/>
    <col min="25" max="25" width="17.39453125" bestFit="1" customWidth="1"/>
    <col min="26" max="26" width="1.6171875" customWidth="1"/>
    <col min="27" max="27" width="17.39453125" bestFit="1" customWidth="1"/>
    <col min="28" max="28" width="1.6171875" customWidth="1"/>
    <col min="29" max="29" width="17.39453125" bestFit="1" customWidth="1"/>
    <col min="30" max="30" width="1.6171875" customWidth="1"/>
    <col min="31" max="31" width="17.39453125" bestFit="1" customWidth="1"/>
    <col min="32" max="32" width="1.6171875" customWidth="1"/>
    <col min="33" max="33" width="3.91015625" customWidth="1"/>
    <col min="34" max="34" width="3.37109375" hidden="1" customWidth="1"/>
  </cols>
  <sheetData>
    <row r="1" spans="1:34" s="15" customFormat="1" hidden="1" x14ac:dyDescent="0.15">
      <c r="A1" s="15" t="s">
        <v>229</v>
      </c>
      <c r="B1" s="16" t="s">
        <v>17</v>
      </c>
      <c r="C1" s="16" t="s">
        <v>17</v>
      </c>
      <c r="D1" s="17" t="s">
        <v>17</v>
      </c>
      <c r="E1" s="17"/>
      <c r="I1" s="15" t="s">
        <v>20</v>
      </c>
      <c r="K1" s="15" t="s">
        <v>42</v>
      </c>
      <c r="L1" s="15" t="s">
        <v>43</v>
      </c>
      <c r="M1" s="15" t="s">
        <v>42</v>
      </c>
      <c r="N1" s="15" t="s">
        <v>43</v>
      </c>
      <c r="O1" s="15" t="s">
        <v>42</v>
      </c>
      <c r="P1" s="15" t="s">
        <v>43</v>
      </c>
      <c r="Q1" s="15" t="s">
        <v>42</v>
      </c>
      <c r="R1" s="15" t="s">
        <v>43</v>
      </c>
      <c r="S1" s="15" t="s">
        <v>42</v>
      </c>
      <c r="T1" s="15" t="s">
        <v>43</v>
      </c>
      <c r="U1" s="15" t="s">
        <v>42</v>
      </c>
      <c r="V1" s="15" t="s">
        <v>43</v>
      </c>
      <c r="W1" s="15" t="s">
        <v>42</v>
      </c>
      <c r="X1" s="15" t="s">
        <v>43</v>
      </c>
      <c r="Y1" s="15" t="s">
        <v>42</v>
      </c>
      <c r="Z1" s="15" t="s">
        <v>43</v>
      </c>
      <c r="AA1" s="15" t="s">
        <v>42</v>
      </c>
      <c r="AB1" s="15" t="s">
        <v>43</v>
      </c>
      <c r="AC1" s="15" t="s">
        <v>42</v>
      </c>
      <c r="AD1" s="15" t="s">
        <v>43</v>
      </c>
      <c r="AE1" s="15" t="s">
        <v>42</v>
      </c>
      <c r="AF1" s="15" t="s">
        <v>43</v>
      </c>
      <c r="AH1" s="15" t="s">
        <v>19</v>
      </c>
    </row>
    <row r="3" spans="1:34" ht="20.25" x14ac:dyDescent="0.25">
      <c r="F3" s="9" t="str">
        <f>G6&amp;"ly"&amp;" Income Statement"</f>
        <v>Monthly Income Statement</v>
      </c>
      <c r="G3" s="19"/>
      <c r="H3" s="19"/>
    </row>
    <row r="4" spans="1:34" s="2" customFormat="1" x14ac:dyDescent="0.15">
      <c r="A4" s="15"/>
      <c r="B4" s="20"/>
      <c r="C4" s="20"/>
      <c r="D4" s="1"/>
      <c r="E4" s="1"/>
      <c r="F4" s="21"/>
      <c r="G4" s="21"/>
      <c r="H4" s="21"/>
    </row>
    <row r="5" spans="1:34" s="2" customFormat="1" x14ac:dyDescent="0.15">
      <c r="A5" s="15"/>
      <c r="F5" s="11" t="s">
        <v>31</v>
      </c>
      <c r="G5" s="22"/>
      <c r="H5" s="22"/>
    </row>
    <row r="6" spans="1:34" s="2" customFormat="1" ht="12.75" customHeight="1" x14ac:dyDescent="0.15">
      <c r="A6" s="15"/>
      <c r="F6" s="12" t="s">
        <v>22</v>
      </c>
      <c r="G6" s="13" t="str">
        <f>"Month"</f>
        <v>Month</v>
      </c>
      <c r="H6" s="13"/>
    </row>
    <row r="7" spans="1:34" s="2" customFormat="1" ht="12.75" customHeight="1" x14ac:dyDescent="0.15">
      <c r="A7" s="15"/>
      <c r="F7" s="12" t="s">
        <v>29</v>
      </c>
      <c r="G7" s="14" t="str">
        <f>"1/1/2019"</f>
        <v>1/1/2019</v>
      </c>
      <c r="H7" s="14"/>
    </row>
    <row r="8" spans="1:34" s="2" customFormat="1" ht="12.75" customHeight="1" x14ac:dyDescent="0.15">
      <c r="A8" s="15"/>
      <c r="F8" s="12" t="s">
        <v>30</v>
      </c>
      <c r="G8" s="14" t="str">
        <f>"31/12/2019"</f>
        <v>31/12/2019</v>
      </c>
      <c r="H8" s="14"/>
    </row>
    <row r="9" spans="1:34" s="2" customFormat="1" ht="12.75" customHeight="1" x14ac:dyDescent="0.15">
      <c r="A9" s="15"/>
      <c r="F9" s="12" t="s">
        <v>24</v>
      </c>
      <c r="G9" s="12" t="str">
        <f>"*"</f>
        <v>*</v>
      </c>
      <c r="H9" s="12"/>
    </row>
    <row r="10" spans="1:34" s="23" customFormat="1" ht="13.5" customHeight="1" x14ac:dyDescent="0.15">
      <c r="A10" s="15"/>
      <c r="B10" s="20"/>
      <c r="C10" s="20"/>
      <c r="F10" s="24" t="str">
        <f>IF($C$11="","ERROR:Enter Valid Start and End Date ",IF(G6=0,"ERROR: Must Input valid Period Type - Day, Week, Month, Quarter, Year.",""))</f>
        <v/>
      </c>
    </row>
    <row r="11" spans="1:34" s="15" customFormat="1" ht="14.25" hidden="1" customHeight="1" x14ac:dyDescent="0.25">
      <c r="A11" s="15" t="s">
        <v>19</v>
      </c>
      <c r="B11" s="16" t="s">
        <v>23</v>
      </c>
      <c r="C11" s="16" t="str">
        <f>"1/1/2019..31/12/2019"</f>
        <v>1/1/2019..31/12/2019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4" s="15" customFormat="1" hidden="1" x14ac:dyDescent="0.15">
      <c r="A12" s="15" t="s">
        <v>19</v>
      </c>
      <c r="B12" s="16"/>
      <c r="C12" s="16"/>
      <c r="D12" s="17"/>
      <c r="E12" s="17"/>
      <c r="F12" s="15" t="s">
        <v>1</v>
      </c>
      <c r="I12" s="26">
        <v>43466</v>
      </c>
      <c r="J12" s="26"/>
      <c r="K12" s="26">
        <v>43497</v>
      </c>
      <c r="L12" s="26"/>
      <c r="M12" s="26">
        <v>43525</v>
      </c>
      <c r="N12" s="26"/>
      <c r="O12" s="26">
        <v>43556</v>
      </c>
      <c r="P12" s="26"/>
      <c r="Q12" s="26">
        <v>43586</v>
      </c>
      <c r="R12" s="26"/>
      <c r="S12" s="26">
        <v>43617</v>
      </c>
      <c r="T12" s="26"/>
      <c r="U12" s="26">
        <v>43647</v>
      </c>
      <c r="V12" s="26"/>
      <c r="W12" s="26">
        <v>43678</v>
      </c>
      <c r="X12" s="26"/>
      <c r="Y12" s="26">
        <v>43709</v>
      </c>
      <c r="Z12" s="26"/>
      <c r="AA12" s="26">
        <v>43739</v>
      </c>
      <c r="AB12" s="26"/>
      <c r="AC12" s="26">
        <v>43770</v>
      </c>
      <c r="AD12" s="26"/>
      <c r="AE12" s="26">
        <v>43800</v>
      </c>
      <c r="AF12" s="26"/>
    </row>
    <row r="13" spans="1:34" s="15" customFormat="1" hidden="1" x14ac:dyDescent="0.15">
      <c r="A13" s="15" t="s">
        <v>19</v>
      </c>
      <c r="B13" s="16"/>
      <c r="C13" s="16"/>
      <c r="D13" s="17"/>
      <c r="E13" s="17"/>
      <c r="F13" s="15" t="s">
        <v>2</v>
      </c>
      <c r="I13" s="26">
        <v>43496</v>
      </c>
      <c r="J13" s="26"/>
      <c r="K13" s="26">
        <v>43524</v>
      </c>
      <c r="L13" s="26"/>
      <c r="M13" s="26">
        <v>43555</v>
      </c>
      <c r="N13" s="26"/>
      <c r="O13" s="26">
        <v>43585</v>
      </c>
      <c r="P13" s="26"/>
      <c r="Q13" s="26">
        <v>43616</v>
      </c>
      <c r="R13" s="26"/>
      <c r="S13" s="26">
        <v>43646</v>
      </c>
      <c r="T13" s="26"/>
      <c r="U13" s="26">
        <v>43677</v>
      </c>
      <c r="V13" s="26"/>
      <c r="W13" s="26">
        <v>43708</v>
      </c>
      <c r="X13" s="26"/>
      <c r="Y13" s="26">
        <v>43738</v>
      </c>
      <c r="Z13" s="26"/>
      <c r="AA13" s="26">
        <v>43769</v>
      </c>
      <c r="AB13" s="26"/>
      <c r="AC13" s="26">
        <v>43799</v>
      </c>
      <c r="AD13" s="26"/>
      <c r="AE13" s="26">
        <v>43830</v>
      </c>
      <c r="AF13" s="26"/>
    </row>
    <row r="14" spans="1:34" ht="1.5" hidden="1" customHeight="1" x14ac:dyDescent="0.15">
      <c r="A14" s="15" t="s">
        <v>17</v>
      </c>
      <c r="F14" t="s">
        <v>3</v>
      </c>
      <c r="I14" s="27" t="str">
        <f>TEXT(I$12,"MM/DD/YY")&amp;".."&amp;TEXT(I$13,"MM/DD/YY")</f>
        <v>01/01/19..01/31/19</v>
      </c>
      <c r="J14" s="27"/>
      <c r="K14" s="27" t="str">
        <f>TEXT(K$12,"MM/DD/YY")&amp;".."&amp;TEXT(K$13,"MM/DD/YY")</f>
        <v>02/01/19..02/28/19</v>
      </c>
      <c r="L14" s="27"/>
      <c r="M14" s="27" t="str">
        <f>TEXT(M$12,"MM/DD/YY")&amp;".."&amp;TEXT(M$13,"MM/DD/YY")</f>
        <v>03/01/19..03/31/19</v>
      </c>
      <c r="N14" s="27"/>
      <c r="O14" s="27" t="str">
        <f>TEXT(O$12,"MM/DD/YY")&amp;".."&amp;TEXT(O$13,"MM/DD/YY")</f>
        <v>04/01/19..04/30/19</v>
      </c>
      <c r="P14" s="27"/>
      <c r="Q14" s="27" t="str">
        <f>TEXT(Q$12,"MM/DD/YY")&amp;".."&amp;TEXT(Q$13,"MM/DD/YY")</f>
        <v>05/01/19..05/31/19</v>
      </c>
      <c r="R14" s="27"/>
      <c r="S14" s="27" t="str">
        <f>TEXT(S$12,"MM/DD/YY")&amp;".."&amp;TEXT(S$13,"MM/DD/YY")</f>
        <v>06/01/19..06/30/19</v>
      </c>
      <c r="T14" s="27"/>
      <c r="U14" s="27" t="str">
        <f>TEXT(U$12,"MM/DD/YY")&amp;".."&amp;TEXT(U$13,"MM/DD/YY")</f>
        <v>07/01/19..07/31/19</v>
      </c>
      <c r="V14" s="27"/>
      <c r="W14" s="27" t="str">
        <f>TEXT(W$12,"MM/DD/YY")&amp;".."&amp;TEXT(W$13,"MM/DD/YY")</f>
        <v>08/01/19..08/31/19</v>
      </c>
      <c r="X14" s="27"/>
      <c r="Y14" s="27" t="str">
        <f>TEXT(Y$12,"MM/DD/YY")&amp;".."&amp;TEXT(Y$13,"MM/DD/YY")</f>
        <v>09/01/19..09/30/19</v>
      </c>
      <c r="Z14" s="27"/>
      <c r="AA14" s="27" t="str">
        <f>TEXT(AA$12,"MM/DD/YY")&amp;".."&amp;TEXT(AA$13,"MM/DD/YY")</f>
        <v>10/01/19..10/31/19</v>
      </c>
      <c r="AB14" s="27"/>
      <c r="AC14" s="27" t="str">
        <f>TEXT(AC$12,"MM/DD/YY")&amp;".."&amp;TEXT(AC$13,"MM/DD/YY")</f>
        <v>11/01/19..11/30/19</v>
      </c>
      <c r="AD14" s="27"/>
      <c r="AE14" s="27" t="str">
        <f>TEXT(AE$12,"MM/DD/YY")&amp;".."&amp;TEXT(AE$13,"MM/DD/YY")</f>
        <v>12/01/19..12/31/19</v>
      </c>
      <c r="AF14" s="27"/>
    </row>
    <row r="15" spans="1:34" x14ac:dyDescent="0.15">
      <c r="D15" s="3"/>
      <c r="E15" s="3"/>
      <c r="AG15" s="28" t="str">
        <f ca="1">"Report Run Date: "&amp;TEXT(TODAY(),"dd/mm/yyyy")</f>
        <v>Report Run Date: 12/12/2023</v>
      </c>
      <c r="AH15" s="51" t="s">
        <v>63</v>
      </c>
    </row>
    <row r="16" spans="1:34" ht="35.25" x14ac:dyDescent="0.15">
      <c r="D16" s="47" t="s">
        <v>44</v>
      </c>
      <c r="E16" s="48"/>
      <c r="AG16" s="28"/>
    </row>
    <row r="17" spans="4:33" ht="14.25" x14ac:dyDescent="0.15">
      <c r="D17" s="46" t="s">
        <v>32</v>
      </c>
      <c r="E17" s="49"/>
      <c r="F17" s="40" t="s">
        <v>0</v>
      </c>
      <c r="G17" s="40"/>
      <c r="H17" s="44"/>
      <c r="I17" s="41" t="str">
        <f>IF($C$11="","",IF(Period_Type="Month",TEXT(I$12,"MMM-YYYY"),IF(Period_Type="Quarter",IF(MONTH(I$13)&lt;4,"Q1-"&amp;TEXT(I$13,"yyyy"),IF(MONTH(I$13)&lt;7,"Q2-"&amp;TEXT(I$13,"yyyy"),IF(MONTH(I$13)&lt;10,"Q3-"&amp;TEXT(I$13,"yyyy"),"Q4-"&amp;TEXT(I$13,"yyyy")))),IF(Period_Type="Year",TEXT(I$13,"yyyy"),""))))</f>
        <v>Jan-2019</v>
      </c>
      <c r="J17" s="42"/>
      <c r="K17" s="41" t="str">
        <f>IF($C$11="","",IF(Period_Type="Month",TEXT(K$12,"MMM-YYYY"),IF(Period_Type="Quarter",IF(MONTH(K$13)&lt;4,"Q1-"&amp;TEXT(K$13,"yyyy"),IF(MONTH(K$13)&lt;7,"Q2-"&amp;TEXT(K$13,"yyyy"),IF(MONTH(K$13)&lt;10,"Q3-"&amp;TEXT(K$13,"yyyy"),"Q4-"&amp;TEXT(K$13,"yyyy")))),IF(Period_Type="Year",TEXT(K$13,"yyyy"),""))))</f>
        <v>Feb-2019</v>
      </c>
      <c r="L17" s="42"/>
      <c r="M17" s="41" t="str">
        <f>IF($C$11="","",IF(Period_Type="Month",TEXT(M$12,"MMM-YYYY"),IF(Period_Type="Quarter",IF(MONTH(M$13)&lt;4,"Q1-"&amp;TEXT(M$13,"yyyy"),IF(MONTH(M$13)&lt;7,"Q2-"&amp;TEXT(M$13,"yyyy"),IF(MONTH(M$13)&lt;10,"Q3-"&amp;TEXT(M$13,"yyyy"),"Q4-"&amp;TEXT(M$13,"yyyy")))),IF(Period_Type="Year",TEXT(M$13,"yyyy"),""))))</f>
        <v>Mar-2019</v>
      </c>
      <c r="N17" s="42"/>
      <c r="O17" s="41" t="str">
        <f>IF($C$11="","",IF(Period_Type="Month",TEXT(O$12,"MMM-YYYY"),IF(Period_Type="Quarter",IF(MONTH(O$13)&lt;4,"Q1-"&amp;TEXT(O$13,"yyyy"),IF(MONTH(O$13)&lt;7,"Q2-"&amp;TEXT(O$13,"yyyy"),IF(MONTH(O$13)&lt;10,"Q3-"&amp;TEXT(O$13,"yyyy"),"Q4-"&amp;TEXT(O$13,"yyyy")))),IF(Period_Type="Year",TEXT(O$13,"yyyy"),""))))</f>
        <v>Apr-2019</v>
      </c>
      <c r="P17" s="42"/>
      <c r="Q17" s="41" t="str">
        <f>IF($C$11="","",IF(Period_Type="Month",TEXT(Q$12,"MMM-YYYY"),IF(Period_Type="Quarter",IF(MONTH(Q$13)&lt;4,"Q1-"&amp;TEXT(Q$13,"yyyy"),IF(MONTH(Q$13)&lt;7,"Q2-"&amp;TEXT(Q$13,"yyyy"),IF(MONTH(Q$13)&lt;10,"Q3-"&amp;TEXT(Q$13,"yyyy"),"Q4-"&amp;TEXT(Q$13,"yyyy")))),IF(Period_Type="Year",TEXT(Q$13,"yyyy"),""))))</f>
        <v>May-2019</v>
      </c>
      <c r="R17" s="42"/>
      <c r="S17" s="41" t="str">
        <f>IF($C$11="","",IF(Period_Type="Month",TEXT(S$12,"MMM-YYYY"),IF(Period_Type="Quarter",IF(MONTH(S$13)&lt;4,"Q1-"&amp;TEXT(S$13,"yyyy"),IF(MONTH(S$13)&lt;7,"Q2-"&amp;TEXT(S$13,"yyyy"),IF(MONTH(S$13)&lt;10,"Q3-"&amp;TEXT(S$13,"yyyy"),"Q4-"&amp;TEXT(S$13,"yyyy")))),IF(Period_Type="Year",TEXT(S$13,"yyyy"),""))))</f>
        <v>Jun-2019</v>
      </c>
      <c r="T17" s="42"/>
      <c r="U17" s="41" t="str">
        <f>IF($C$11="","",IF(Period_Type="Month",TEXT(U$12,"MMM-YYYY"),IF(Period_Type="Quarter",IF(MONTH(U$13)&lt;4,"Q1-"&amp;TEXT(U$13,"yyyy"),IF(MONTH(U$13)&lt;7,"Q2-"&amp;TEXT(U$13,"yyyy"),IF(MONTH(U$13)&lt;10,"Q3-"&amp;TEXT(U$13,"yyyy"),"Q4-"&amp;TEXT(U$13,"yyyy")))),IF(Period_Type="Year",TEXT(U$13,"yyyy"),""))))</f>
        <v>Jul-2019</v>
      </c>
      <c r="V17" s="42"/>
      <c r="W17" s="41" t="str">
        <f>IF($C$11="","",IF(Period_Type="Month",TEXT(W$12,"MMM-YYYY"),IF(Period_Type="Quarter",IF(MONTH(W$13)&lt;4,"Q1-"&amp;TEXT(W$13,"yyyy"),IF(MONTH(W$13)&lt;7,"Q2-"&amp;TEXT(W$13,"yyyy"),IF(MONTH(W$13)&lt;10,"Q3-"&amp;TEXT(W$13,"yyyy"),"Q4-"&amp;TEXT(W$13,"yyyy")))),IF(Period_Type="Year",TEXT(W$13,"yyyy"),""))))</f>
        <v>Aug-2019</v>
      </c>
      <c r="X17" s="42"/>
      <c r="Y17" s="41" t="str">
        <f>IF($C$11="","",IF(Period_Type="Month",TEXT(Y$12,"MMM-YYYY"),IF(Period_Type="Quarter",IF(MONTH(Y$13)&lt;4,"Q1-"&amp;TEXT(Y$13,"yyyy"),IF(MONTH(Y$13)&lt;7,"Q2-"&amp;TEXT(Y$13,"yyyy"),IF(MONTH(Y$13)&lt;10,"Q3-"&amp;TEXT(Y$13,"yyyy"),"Q4-"&amp;TEXT(Y$13,"yyyy")))),IF(Period_Type="Year",TEXT(Y$13,"yyyy"),""))))</f>
        <v>Sep-2019</v>
      </c>
      <c r="Z17" s="42"/>
      <c r="AA17" s="41" t="str">
        <f>IF($C$11="","",IF(Period_Type="Month",TEXT(AA$12,"MMM-YYYY"),IF(Period_Type="Quarter",IF(MONTH(AA$13)&lt;4,"Q1-"&amp;TEXT(AA$13,"yyyy"),IF(MONTH(AA$13)&lt;7,"Q2-"&amp;TEXT(AA$13,"yyyy"),IF(MONTH(AA$13)&lt;10,"Q3-"&amp;TEXT(AA$13,"yyyy"),"Q4-"&amp;TEXT(AA$13,"yyyy")))),IF(Period_Type="Year",TEXT(AA$13,"yyyy"),""))))</f>
        <v>Oct-2019</v>
      </c>
      <c r="AB17" s="42"/>
      <c r="AC17" s="41" t="str">
        <f>IF($C$11="","",IF(Period_Type="Month",TEXT(AC$12,"MMM-YYYY"),IF(Period_Type="Quarter",IF(MONTH(AC$13)&lt;4,"Q1-"&amp;TEXT(AC$13,"yyyy"),IF(MONTH(AC$13)&lt;7,"Q2-"&amp;TEXT(AC$13,"yyyy"),IF(MONTH(AC$13)&lt;10,"Q3-"&amp;TEXT(AC$13,"yyyy"),"Q4-"&amp;TEXT(AC$13,"yyyy")))),IF(Period_Type="Year",TEXT(AC$13,"yyyy"),""))))</f>
        <v>Nov-2019</v>
      </c>
      <c r="AD17" s="42"/>
      <c r="AE17" s="41" t="str">
        <f>IF($C$11="","",IF(Period_Type="Month",TEXT(AE$12,"MMM-YYYY"),IF(Period_Type="Quarter",IF(MONTH(AE$13)&lt;4,"Q1-"&amp;TEXT(AE$13,"yyyy"),IF(MONTH(AE$13)&lt;7,"Q2-"&amp;TEXT(AE$13,"yyyy"),IF(MONTH(AE$13)&lt;10,"Q3-"&amp;TEXT(AE$13,"yyyy"),"Q4-"&amp;TEXT(AE$13,"yyyy")))),IF(Period_Type="Year",TEXT(AE$13,"yyyy"),""))))</f>
        <v>Dec-2019</v>
      </c>
      <c r="AF17" s="42"/>
      <c r="AG17" s="43"/>
    </row>
    <row r="18" spans="4:33" x14ac:dyDescent="0.15">
      <c r="D18" s="46"/>
      <c r="E18" s="49"/>
    </row>
    <row r="19" spans="4:33" ht="13.5" x14ac:dyDescent="0.15">
      <c r="D19" s="46"/>
      <c r="E19" s="49"/>
      <c r="F19" s="29" t="s">
        <v>4</v>
      </c>
      <c r="G19" s="30"/>
      <c r="H19" s="30"/>
      <c r="I19" s="31" t="s">
        <v>18</v>
      </c>
      <c r="J19" s="31"/>
      <c r="K19" s="31" t="s">
        <v>18</v>
      </c>
      <c r="L19" s="31"/>
      <c r="M19" s="31" t="s">
        <v>18</v>
      </c>
      <c r="N19" s="31"/>
      <c r="O19" s="31" t="s">
        <v>18</v>
      </c>
      <c r="P19" s="31"/>
      <c r="Q19" s="31" t="s">
        <v>18</v>
      </c>
      <c r="R19" s="31"/>
      <c r="S19" s="31" t="s">
        <v>18</v>
      </c>
      <c r="T19" s="31"/>
      <c r="U19" s="31" t="s">
        <v>18</v>
      </c>
      <c r="V19" s="31"/>
      <c r="W19" s="31" t="s">
        <v>18</v>
      </c>
      <c r="X19" s="31"/>
      <c r="Y19" s="31" t="s">
        <v>18</v>
      </c>
      <c r="Z19" s="31"/>
      <c r="AA19" s="31" t="s">
        <v>18</v>
      </c>
      <c r="AB19" s="31"/>
      <c r="AC19" s="31" t="s">
        <v>18</v>
      </c>
      <c r="AD19" s="31"/>
      <c r="AE19" s="31" t="s">
        <v>18</v>
      </c>
      <c r="AF19" s="31"/>
    </row>
    <row r="20" spans="4:33" x14ac:dyDescent="0.15">
      <c r="D20" s="46">
        <v>44100</v>
      </c>
      <c r="E20" s="49"/>
      <c r="F20" s="52" t="s">
        <v>110</v>
      </c>
      <c r="I20" s="32">
        <v>1492179.95</v>
      </c>
      <c r="J20" s="32"/>
      <c r="K20" s="32">
        <v>1438350.3499999999</v>
      </c>
      <c r="L20" s="32"/>
      <c r="M20" s="32">
        <v>1479717.1199999999</v>
      </c>
      <c r="N20" s="32"/>
      <c r="O20" s="32">
        <v>1673406.93</v>
      </c>
      <c r="P20" s="32"/>
      <c r="Q20" s="32">
        <v>1780308.01</v>
      </c>
      <c r="R20" s="32"/>
      <c r="S20" s="32">
        <v>1976329.3</v>
      </c>
      <c r="T20" s="32"/>
      <c r="U20" s="32">
        <v>1386865.18</v>
      </c>
      <c r="V20" s="32"/>
      <c r="W20" s="32">
        <v>1287574.46</v>
      </c>
      <c r="X20" s="32"/>
      <c r="Y20" s="32">
        <v>1315578.3499999999</v>
      </c>
      <c r="Z20" s="32"/>
      <c r="AA20" s="32">
        <v>1450366.34</v>
      </c>
      <c r="AB20" s="32"/>
      <c r="AC20" s="32">
        <v>1692472.23</v>
      </c>
      <c r="AD20" s="32"/>
      <c r="AE20" s="32">
        <v>1708847.8199999998</v>
      </c>
      <c r="AF20" s="32"/>
    </row>
    <row r="21" spans="4:33" x14ac:dyDescent="0.15">
      <c r="D21" s="46">
        <v>44200</v>
      </c>
      <c r="E21" s="49"/>
      <c r="F21" s="52" t="s">
        <v>111</v>
      </c>
      <c r="I21" s="32">
        <v>565659.56999999995</v>
      </c>
      <c r="J21" s="32"/>
      <c r="K21" s="32">
        <v>611302.84</v>
      </c>
      <c r="L21" s="32"/>
      <c r="M21" s="32">
        <v>675144.08</v>
      </c>
      <c r="N21" s="32"/>
      <c r="O21" s="32">
        <v>739554.59</v>
      </c>
      <c r="P21" s="32"/>
      <c r="Q21" s="32">
        <v>743005.77</v>
      </c>
      <c r="R21" s="32"/>
      <c r="S21" s="32">
        <v>679272.77</v>
      </c>
      <c r="T21" s="32"/>
      <c r="U21" s="32">
        <v>671664.45000000007</v>
      </c>
      <c r="V21" s="32"/>
      <c r="W21" s="32">
        <v>649911.33000000007</v>
      </c>
      <c r="X21" s="32"/>
      <c r="Y21" s="32">
        <v>581555.41999999993</v>
      </c>
      <c r="Z21" s="32"/>
      <c r="AA21" s="32">
        <v>699378.69000000006</v>
      </c>
      <c r="AB21" s="32"/>
      <c r="AC21" s="32">
        <v>780202.35000000009</v>
      </c>
      <c r="AD21" s="32"/>
      <c r="AE21" s="32">
        <v>645528.05000000005</v>
      </c>
      <c r="AF21" s="32"/>
    </row>
    <row r="22" spans="4:33" x14ac:dyDescent="0.15">
      <c r="D22" s="46">
        <v>44300</v>
      </c>
      <c r="E22" s="49"/>
      <c r="F22" s="52" t="s">
        <v>112</v>
      </c>
      <c r="I22" s="32">
        <v>0</v>
      </c>
      <c r="J22" s="32"/>
      <c r="K22" s="32">
        <v>0</v>
      </c>
      <c r="L22" s="32"/>
      <c r="M22" s="32">
        <v>0</v>
      </c>
      <c r="N22" s="32"/>
      <c r="O22" s="32">
        <v>0</v>
      </c>
      <c r="P22" s="32"/>
      <c r="Q22" s="32">
        <v>0</v>
      </c>
      <c r="R22" s="32"/>
      <c r="S22" s="32">
        <v>0</v>
      </c>
      <c r="T22" s="32"/>
      <c r="U22" s="32">
        <v>0</v>
      </c>
      <c r="V22" s="32"/>
      <c r="W22" s="32">
        <v>0</v>
      </c>
      <c r="X22" s="32"/>
      <c r="Y22" s="32">
        <v>0</v>
      </c>
      <c r="Z22" s="32"/>
      <c r="AA22" s="32">
        <v>0</v>
      </c>
      <c r="AB22" s="32"/>
      <c r="AC22" s="32">
        <v>0</v>
      </c>
      <c r="AD22" s="32"/>
      <c r="AE22" s="32">
        <v>0</v>
      </c>
      <c r="AF22" s="32"/>
    </row>
    <row r="23" spans="4:33" x14ac:dyDescent="0.15">
      <c r="D23" s="46">
        <v>45100</v>
      </c>
      <c r="E23" s="49"/>
      <c r="F23" s="52" t="s">
        <v>113</v>
      </c>
      <c r="I23" s="32">
        <v>-62385.23</v>
      </c>
      <c r="J23" s="32"/>
      <c r="K23" s="32">
        <v>-58702.140000000007</v>
      </c>
      <c r="L23" s="32"/>
      <c r="M23" s="32">
        <v>-60488.100000000006</v>
      </c>
      <c r="N23" s="32"/>
      <c r="O23" s="32">
        <v>-111040.37999999999</v>
      </c>
      <c r="P23" s="32"/>
      <c r="Q23" s="32">
        <v>-103536.48</v>
      </c>
      <c r="R23" s="32"/>
      <c r="S23" s="32">
        <v>-107312.12</v>
      </c>
      <c r="T23" s="32"/>
      <c r="U23" s="32">
        <v>-65531.89</v>
      </c>
      <c r="V23" s="32"/>
      <c r="W23" s="32">
        <v>-60263.42</v>
      </c>
      <c r="X23" s="32"/>
      <c r="Y23" s="32">
        <v>-64861.279999999999</v>
      </c>
      <c r="Z23" s="32"/>
      <c r="AA23" s="32">
        <v>-66774.590000000011</v>
      </c>
      <c r="AB23" s="32"/>
      <c r="AC23" s="32">
        <v>-73201.61</v>
      </c>
      <c r="AD23" s="32"/>
      <c r="AE23" s="32">
        <v>-70634.78</v>
      </c>
      <c r="AF23" s="32"/>
    </row>
    <row r="24" spans="4:33" x14ac:dyDescent="0.15">
      <c r="D24" s="46">
        <v>45200</v>
      </c>
      <c r="E24" s="49"/>
      <c r="F24" s="52" t="s">
        <v>114</v>
      </c>
      <c r="I24" s="32">
        <v>-23157.989999999998</v>
      </c>
      <c r="J24" s="32"/>
      <c r="K24" s="32">
        <v>-21389.84</v>
      </c>
      <c r="L24" s="32"/>
      <c r="M24" s="32">
        <v>-22975.9</v>
      </c>
      <c r="N24" s="32"/>
      <c r="O24" s="32">
        <v>-26449.569999999996</v>
      </c>
      <c r="P24" s="32"/>
      <c r="Q24" s="32">
        <v>-30539.820000000003</v>
      </c>
      <c r="R24" s="32"/>
      <c r="S24" s="32">
        <v>-30601.989999999998</v>
      </c>
      <c r="T24" s="32"/>
      <c r="U24" s="32">
        <v>-15513.1</v>
      </c>
      <c r="V24" s="32"/>
      <c r="W24" s="32">
        <v>-13554.13</v>
      </c>
      <c r="X24" s="32"/>
      <c r="Y24" s="32">
        <v>-12282.699999999999</v>
      </c>
      <c r="Z24" s="32"/>
      <c r="AA24" s="32">
        <v>-14167.910000000002</v>
      </c>
      <c r="AB24" s="32"/>
      <c r="AC24" s="32">
        <v>-15931.89</v>
      </c>
      <c r="AD24" s="32"/>
      <c r="AE24" s="32">
        <v>-15858.89</v>
      </c>
      <c r="AF24" s="32"/>
    </row>
    <row r="25" spans="4:33" x14ac:dyDescent="0.15">
      <c r="D25" s="46">
        <v>45300</v>
      </c>
      <c r="E25" s="49"/>
      <c r="F25" s="53" t="s">
        <v>115</v>
      </c>
      <c r="I25" s="32">
        <v>0</v>
      </c>
      <c r="J25" s="32"/>
      <c r="K25" s="32">
        <v>0</v>
      </c>
      <c r="L25" s="32"/>
      <c r="M25" s="32">
        <v>0</v>
      </c>
      <c r="N25" s="32"/>
      <c r="O25" s="32">
        <v>0</v>
      </c>
      <c r="P25" s="32"/>
      <c r="Q25" s="32">
        <v>0</v>
      </c>
      <c r="R25" s="32"/>
      <c r="S25" s="32">
        <v>0</v>
      </c>
      <c r="T25" s="32"/>
      <c r="U25" s="32">
        <v>0</v>
      </c>
      <c r="V25" s="32"/>
      <c r="W25" s="32">
        <v>0</v>
      </c>
      <c r="X25" s="32"/>
      <c r="Y25" s="32">
        <v>0</v>
      </c>
      <c r="Z25" s="32"/>
      <c r="AA25" s="32">
        <v>0</v>
      </c>
      <c r="AB25" s="32"/>
      <c r="AC25" s="32">
        <v>0</v>
      </c>
      <c r="AD25" s="32"/>
      <c r="AE25" s="32">
        <v>0</v>
      </c>
      <c r="AF25" s="32"/>
    </row>
    <row r="26" spans="4:33" x14ac:dyDescent="0.15">
      <c r="D26" s="46"/>
      <c r="E26" s="49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4:33" ht="13.5" x14ac:dyDescent="0.15">
      <c r="D27" s="46"/>
      <c r="E27" s="49"/>
      <c r="F27" s="34" t="s">
        <v>5</v>
      </c>
      <c r="G27" s="34"/>
      <c r="H27" s="34"/>
      <c r="I27" s="35">
        <f>SUBTOTAL(9,I20:I25)</f>
        <v>1972296.3</v>
      </c>
      <c r="J27" s="36"/>
      <c r="K27" s="35">
        <f>SUBTOTAL(9,K20:K25)</f>
        <v>1969561.21</v>
      </c>
      <c r="L27" s="36"/>
      <c r="M27" s="35">
        <f>SUBTOTAL(9,M20:M25)</f>
        <v>2071397.1999999997</v>
      </c>
      <c r="N27" s="36"/>
      <c r="O27" s="35">
        <f>SUBTOTAL(9,O20:O25)</f>
        <v>2275471.5700000003</v>
      </c>
      <c r="P27" s="36"/>
      <c r="Q27" s="35">
        <f>SUBTOTAL(9,Q20:Q25)</f>
        <v>2389237.4800000004</v>
      </c>
      <c r="R27" s="36"/>
      <c r="S27" s="35">
        <f>SUBTOTAL(9,S20:S25)</f>
        <v>2517687.96</v>
      </c>
      <c r="T27" s="36"/>
      <c r="U27" s="35">
        <f>SUBTOTAL(9,U20:U25)</f>
        <v>1977484.64</v>
      </c>
      <c r="V27" s="36"/>
      <c r="W27" s="35">
        <f>SUBTOTAL(9,W20:W25)</f>
        <v>1863668.2400000002</v>
      </c>
      <c r="X27" s="36"/>
      <c r="Y27" s="35">
        <f>SUBTOTAL(9,Y20:Y25)</f>
        <v>1819989.7899999998</v>
      </c>
      <c r="Z27" s="36"/>
      <c r="AA27" s="35">
        <f>SUBTOTAL(9,AA20:AA25)</f>
        <v>2068802.5300000003</v>
      </c>
      <c r="AB27" s="36"/>
      <c r="AC27" s="35">
        <f>SUBTOTAL(9,AC20:AC25)</f>
        <v>2383541.08</v>
      </c>
      <c r="AD27" s="36"/>
      <c r="AE27" s="35">
        <f>SUBTOTAL(9,AE20:AE25)</f>
        <v>2267882.2000000002</v>
      </c>
      <c r="AF27" s="36"/>
    </row>
    <row r="28" spans="4:33" x14ac:dyDescent="0.15">
      <c r="D28" s="46"/>
      <c r="E28" s="49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4:33" ht="13.5" x14ac:dyDescent="0.15">
      <c r="D29" s="46"/>
      <c r="E29" s="49"/>
      <c r="F29" s="29" t="s">
        <v>6</v>
      </c>
      <c r="G29" s="37"/>
      <c r="H29" s="37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4:33" x14ac:dyDescent="0.15">
      <c r="D30" s="46">
        <v>52100</v>
      </c>
      <c r="E30" s="49"/>
      <c r="F30" s="52" t="s">
        <v>116</v>
      </c>
      <c r="I30" s="32">
        <v>-865525.22</v>
      </c>
      <c r="J30" s="32"/>
      <c r="K30" s="32">
        <v>-851937.41</v>
      </c>
      <c r="L30" s="32"/>
      <c r="M30" s="32">
        <v>-887279.89</v>
      </c>
      <c r="N30" s="32"/>
      <c r="O30" s="32">
        <v>-1035746.78</v>
      </c>
      <c r="P30" s="32"/>
      <c r="Q30" s="32">
        <v>-1034563.8700000001</v>
      </c>
      <c r="R30" s="32"/>
      <c r="S30" s="32">
        <v>-1091653.44</v>
      </c>
      <c r="T30" s="32"/>
      <c r="U30" s="32">
        <v>-860317.08</v>
      </c>
      <c r="V30" s="32"/>
      <c r="W30" s="32">
        <v>-822832.63</v>
      </c>
      <c r="X30" s="32"/>
      <c r="Y30" s="32">
        <v>-805901.60000000009</v>
      </c>
      <c r="Z30" s="32"/>
      <c r="AA30" s="32">
        <v>-933547.57000000007</v>
      </c>
      <c r="AB30" s="32"/>
      <c r="AC30" s="32">
        <v>-1052916.1000000001</v>
      </c>
      <c r="AD30" s="32"/>
      <c r="AE30" s="32">
        <v>-986428.46000000008</v>
      </c>
      <c r="AF30" s="32"/>
    </row>
    <row r="31" spans="4:33" x14ac:dyDescent="0.15">
      <c r="D31" s="46">
        <v>52300</v>
      </c>
      <c r="E31" s="49"/>
      <c r="F31" s="52" t="s">
        <v>117</v>
      </c>
      <c r="I31" s="32">
        <v>-246876.15000000002</v>
      </c>
      <c r="J31" s="32"/>
      <c r="K31" s="32">
        <v>-254675.72</v>
      </c>
      <c r="L31" s="32"/>
      <c r="M31" s="32">
        <v>-285427.93</v>
      </c>
      <c r="N31" s="32"/>
      <c r="O31" s="32">
        <v>-275525.70999999996</v>
      </c>
      <c r="P31" s="32"/>
      <c r="Q31" s="32">
        <v>-323132.68</v>
      </c>
      <c r="R31" s="32"/>
      <c r="S31" s="32">
        <v>-313670.45</v>
      </c>
      <c r="T31" s="32"/>
      <c r="U31" s="32">
        <v>-273193.15999999997</v>
      </c>
      <c r="V31" s="32"/>
      <c r="W31" s="32">
        <v>-251244.78</v>
      </c>
      <c r="X31" s="32"/>
      <c r="Y31" s="32">
        <v>-231781.65</v>
      </c>
      <c r="Z31" s="32"/>
      <c r="AA31" s="32">
        <v>-254519.87</v>
      </c>
      <c r="AB31" s="32"/>
      <c r="AC31" s="32">
        <v>-307906.34999999998</v>
      </c>
      <c r="AD31" s="32"/>
      <c r="AE31" s="32">
        <v>-281369.43</v>
      </c>
      <c r="AF31" s="32"/>
    </row>
    <row r="32" spans="4:33" x14ac:dyDescent="0.15">
      <c r="D32" s="46">
        <v>52400</v>
      </c>
      <c r="E32" s="49"/>
      <c r="F32" s="52" t="s">
        <v>118</v>
      </c>
      <c r="I32" s="32">
        <v>0</v>
      </c>
      <c r="J32" s="32"/>
      <c r="K32" s="32">
        <v>0</v>
      </c>
      <c r="L32" s="32"/>
      <c r="M32" s="32">
        <v>0</v>
      </c>
      <c r="N32" s="32"/>
      <c r="O32" s="32">
        <v>0</v>
      </c>
      <c r="P32" s="32"/>
      <c r="Q32" s="32">
        <v>0</v>
      </c>
      <c r="R32" s="32"/>
      <c r="S32" s="32">
        <v>0</v>
      </c>
      <c r="T32" s="32"/>
      <c r="U32" s="32">
        <v>0</v>
      </c>
      <c r="V32" s="32"/>
      <c r="W32" s="32">
        <v>0</v>
      </c>
      <c r="X32" s="32"/>
      <c r="Y32" s="32">
        <v>0</v>
      </c>
      <c r="Z32" s="32"/>
      <c r="AA32" s="32">
        <v>0</v>
      </c>
      <c r="AB32" s="32"/>
      <c r="AC32" s="32">
        <v>0</v>
      </c>
      <c r="AD32" s="32"/>
      <c r="AE32" s="32">
        <v>0</v>
      </c>
      <c r="AF32" s="32"/>
    </row>
    <row r="33" spans="4:32" x14ac:dyDescent="0.15">
      <c r="D33" s="46">
        <v>54999</v>
      </c>
      <c r="E33" s="49"/>
      <c r="F33" s="52" t="s">
        <v>119</v>
      </c>
      <c r="I33" s="32">
        <v>93801.52</v>
      </c>
      <c r="J33" s="32"/>
      <c r="K33" s="32">
        <v>18570.02</v>
      </c>
      <c r="L33" s="32"/>
      <c r="M33" s="32">
        <v>8634.98</v>
      </c>
      <c r="N33" s="32"/>
      <c r="O33" s="32">
        <v>167403.59</v>
      </c>
      <c r="P33" s="32"/>
      <c r="Q33" s="32">
        <v>24331.75</v>
      </c>
      <c r="R33" s="32"/>
      <c r="S33" s="32">
        <v>10779.37</v>
      </c>
      <c r="T33" s="32"/>
      <c r="U33" s="32">
        <v>269517.63</v>
      </c>
      <c r="V33" s="32"/>
      <c r="W33" s="32">
        <v>44683.86</v>
      </c>
      <c r="X33" s="32"/>
      <c r="Y33" s="32">
        <v>9226.83</v>
      </c>
      <c r="Z33" s="32"/>
      <c r="AA33" s="32">
        <v>131030.99</v>
      </c>
      <c r="AB33" s="32"/>
      <c r="AC33" s="32">
        <v>132878.96</v>
      </c>
      <c r="AD33" s="32"/>
      <c r="AE33" s="32">
        <v>73416.489999999991</v>
      </c>
      <c r="AF33" s="32"/>
    </row>
    <row r="34" spans="4:32" x14ac:dyDescent="0.15">
      <c r="D34" s="46"/>
      <c r="E34" s="49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4:32" ht="13.5" x14ac:dyDescent="0.15">
      <c r="D35" s="46"/>
      <c r="E35" s="49"/>
      <c r="F35" s="34" t="s">
        <v>7</v>
      </c>
      <c r="G35" s="34"/>
      <c r="H35" s="34"/>
      <c r="I35" s="38">
        <f>SUBTOTAL(9,I30:I33)</f>
        <v>-1018599.8500000001</v>
      </c>
      <c r="J35" s="33"/>
      <c r="K35" s="38">
        <f>SUBTOTAL(9,K30:K33)</f>
        <v>-1088043.1100000001</v>
      </c>
      <c r="L35" s="33"/>
      <c r="M35" s="38">
        <f>SUBTOTAL(9,M30:M33)</f>
        <v>-1164072.8400000001</v>
      </c>
      <c r="N35" s="33"/>
      <c r="O35" s="38">
        <f>SUBTOTAL(9,O30:O33)</f>
        <v>-1143868.8999999999</v>
      </c>
      <c r="P35" s="33"/>
      <c r="Q35" s="38">
        <f>SUBTOTAL(9,Q30:Q33)</f>
        <v>-1333364.8</v>
      </c>
      <c r="R35" s="33"/>
      <c r="S35" s="38">
        <f>SUBTOTAL(9,S30:S33)</f>
        <v>-1394544.5199999998</v>
      </c>
      <c r="T35" s="33"/>
      <c r="U35" s="38">
        <f>SUBTOTAL(9,U30:U33)</f>
        <v>-863992.61</v>
      </c>
      <c r="V35" s="33"/>
      <c r="W35" s="38">
        <f>SUBTOTAL(9,W30:W33)</f>
        <v>-1029393.5499999999</v>
      </c>
      <c r="X35" s="33"/>
      <c r="Y35" s="38">
        <f>SUBTOTAL(9,Y30:Y33)</f>
        <v>-1028456.4200000002</v>
      </c>
      <c r="Z35" s="33"/>
      <c r="AA35" s="38">
        <f>SUBTOTAL(9,AA30:AA33)</f>
        <v>-1057036.45</v>
      </c>
      <c r="AB35" s="33"/>
      <c r="AC35" s="38">
        <f>SUBTOTAL(9,AC30:AC33)</f>
        <v>-1227943.4900000002</v>
      </c>
      <c r="AD35" s="33"/>
      <c r="AE35" s="38">
        <f>SUBTOTAL(9,AE30:AE33)</f>
        <v>-1194381.4000000001</v>
      </c>
      <c r="AF35" s="33"/>
    </row>
    <row r="36" spans="4:32" x14ac:dyDescent="0.15">
      <c r="D36" s="46"/>
      <c r="E36" s="49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4:32" ht="14.25" thickBot="1" x14ac:dyDescent="0.2">
      <c r="D37" s="46"/>
      <c r="E37" s="49"/>
      <c r="F37" s="34" t="s">
        <v>8</v>
      </c>
      <c r="G37" s="34"/>
      <c r="H37" s="34"/>
      <c r="I37" s="39">
        <f>I27+I35</f>
        <v>953696.45</v>
      </c>
      <c r="J37" s="36"/>
      <c r="K37" s="39">
        <f>K27+K35</f>
        <v>881518.09999999986</v>
      </c>
      <c r="L37" s="36"/>
      <c r="M37" s="39">
        <f>M27+M35</f>
        <v>907324.35999999964</v>
      </c>
      <c r="N37" s="36"/>
      <c r="O37" s="39">
        <f>O27+O35</f>
        <v>1131602.6700000004</v>
      </c>
      <c r="P37" s="36"/>
      <c r="Q37" s="39">
        <f>Q27+Q35</f>
        <v>1055872.6800000004</v>
      </c>
      <c r="R37" s="36"/>
      <c r="S37" s="39">
        <f>S27+S35</f>
        <v>1123143.4400000002</v>
      </c>
      <c r="T37" s="36"/>
      <c r="U37" s="39">
        <f>U27+U35</f>
        <v>1113492.0299999998</v>
      </c>
      <c r="V37" s="36"/>
      <c r="W37" s="39">
        <f>W27+W35</f>
        <v>834274.69000000029</v>
      </c>
      <c r="X37" s="36"/>
      <c r="Y37" s="39">
        <f>Y27+Y35</f>
        <v>791533.36999999965</v>
      </c>
      <c r="Z37" s="36"/>
      <c r="AA37" s="39">
        <f>AA27+AA35</f>
        <v>1011766.0800000003</v>
      </c>
      <c r="AB37" s="36"/>
      <c r="AC37" s="39">
        <f>AC27+AC35</f>
        <v>1155597.5899999999</v>
      </c>
      <c r="AD37" s="36"/>
      <c r="AE37" s="39">
        <f>AE27+AE35</f>
        <v>1073500.8</v>
      </c>
      <c r="AF37" s="36"/>
    </row>
    <row r="38" spans="4:32" x14ac:dyDescent="0.15">
      <c r="D38" s="46"/>
      <c r="E38" s="49"/>
    </row>
    <row r="39" spans="4:32" ht="13.5" x14ac:dyDescent="0.15">
      <c r="D39" s="46"/>
      <c r="E39" s="49"/>
      <c r="F39" s="29" t="s">
        <v>9</v>
      </c>
      <c r="G39" s="37"/>
      <c r="H39" s="37"/>
    </row>
    <row r="40" spans="4:32" x14ac:dyDescent="0.15">
      <c r="D40" s="46">
        <v>65400</v>
      </c>
      <c r="E40" s="49"/>
      <c r="F40" s="52" t="s">
        <v>120</v>
      </c>
      <c r="I40" s="32">
        <v>-5001.2700000000004</v>
      </c>
      <c r="J40" s="32"/>
      <c r="K40" s="32">
        <v>-4965.2699999999995</v>
      </c>
      <c r="L40" s="32"/>
      <c r="M40" s="32">
        <v>-4896.2699999999995</v>
      </c>
      <c r="N40" s="32"/>
      <c r="O40" s="32">
        <v>-5248.27</v>
      </c>
      <c r="P40" s="32"/>
      <c r="Q40" s="32">
        <v>-4924.2700000000004</v>
      </c>
      <c r="R40" s="32"/>
      <c r="S40" s="32">
        <v>-4857.2700000000004</v>
      </c>
      <c r="T40" s="32"/>
      <c r="U40" s="32">
        <v>-4738.2699999999995</v>
      </c>
      <c r="V40" s="32"/>
      <c r="W40" s="32">
        <v>-5039.2700000000004</v>
      </c>
      <c r="X40" s="32"/>
      <c r="Y40" s="32">
        <v>-4865.2700000000004</v>
      </c>
      <c r="Z40" s="32"/>
      <c r="AA40" s="32">
        <v>-5019.2700000000004</v>
      </c>
      <c r="AB40" s="32"/>
      <c r="AC40" s="32">
        <v>-5333.27</v>
      </c>
      <c r="AD40" s="32"/>
      <c r="AE40" s="32">
        <v>-4883.2699999999995</v>
      </c>
      <c r="AF40" s="32"/>
    </row>
    <row r="41" spans="4:32" x14ac:dyDescent="0.15">
      <c r="D41" s="46">
        <v>65900</v>
      </c>
      <c r="E41" s="49"/>
      <c r="F41" s="52" t="s">
        <v>121</v>
      </c>
      <c r="I41" s="32">
        <v>-3199.3700000000003</v>
      </c>
      <c r="J41" s="32"/>
      <c r="K41" s="32">
        <v>-2871.37</v>
      </c>
      <c r="L41" s="32"/>
      <c r="M41" s="32">
        <v>-3183.37</v>
      </c>
      <c r="N41" s="32"/>
      <c r="O41" s="32">
        <v>-3021.3700000000003</v>
      </c>
      <c r="P41" s="32"/>
      <c r="Q41" s="32">
        <v>-2949.37</v>
      </c>
      <c r="R41" s="32"/>
      <c r="S41" s="32">
        <v>-3040.37</v>
      </c>
      <c r="T41" s="32"/>
      <c r="U41" s="32">
        <v>-3077.37</v>
      </c>
      <c r="V41" s="32"/>
      <c r="W41" s="32">
        <v>-3087.37</v>
      </c>
      <c r="X41" s="32"/>
      <c r="Y41" s="32">
        <v>-2905.37</v>
      </c>
      <c r="Z41" s="32"/>
      <c r="AA41" s="32">
        <v>-2911.37</v>
      </c>
      <c r="AB41" s="32"/>
      <c r="AC41" s="32">
        <v>-2607.2599999999998</v>
      </c>
      <c r="AD41" s="32"/>
      <c r="AE41" s="32">
        <v>-3563.4800000000005</v>
      </c>
      <c r="AF41" s="32"/>
    </row>
    <row r="42" spans="4:32" x14ac:dyDescent="0.15">
      <c r="D42" s="46">
        <v>64400</v>
      </c>
      <c r="E42" s="49"/>
      <c r="F42" s="52" t="s">
        <v>122</v>
      </c>
      <c r="I42" s="32">
        <v>-4103.0599999999995</v>
      </c>
      <c r="J42" s="32"/>
      <c r="K42" s="32">
        <v>-4100.0599999999995</v>
      </c>
      <c r="L42" s="32"/>
      <c r="M42" s="32">
        <v>-4449.0599999999995</v>
      </c>
      <c r="N42" s="32"/>
      <c r="O42" s="32">
        <v>-4133.0599999999995</v>
      </c>
      <c r="P42" s="32"/>
      <c r="Q42" s="32">
        <v>-4313.0599999999995</v>
      </c>
      <c r="R42" s="32"/>
      <c r="S42" s="32">
        <v>-4374.0600000000004</v>
      </c>
      <c r="T42" s="32"/>
      <c r="U42" s="32">
        <v>-3951.06</v>
      </c>
      <c r="V42" s="32"/>
      <c r="W42" s="32">
        <v>-4000.0600000000004</v>
      </c>
      <c r="X42" s="32"/>
      <c r="Y42" s="32">
        <v>-4062.06</v>
      </c>
      <c r="Z42" s="32"/>
      <c r="AA42" s="32">
        <v>-4140.0600000000004</v>
      </c>
      <c r="AB42" s="32"/>
      <c r="AC42" s="32">
        <v>-3994.06</v>
      </c>
      <c r="AD42" s="32"/>
      <c r="AE42" s="32">
        <v>-4293.0600000000004</v>
      </c>
      <c r="AF42" s="32"/>
    </row>
    <row r="43" spans="4:32" x14ac:dyDescent="0.15">
      <c r="D43" s="46">
        <v>61400</v>
      </c>
      <c r="E43" s="49"/>
      <c r="F43" s="52" t="s">
        <v>123</v>
      </c>
      <c r="I43" s="32">
        <v>-167632.66999999998</v>
      </c>
      <c r="J43" s="32"/>
      <c r="K43" s="32">
        <v>-142196.51</v>
      </c>
      <c r="L43" s="32"/>
      <c r="M43" s="32">
        <v>-211915.73</v>
      </c>
      <c r="N43" s="32"/>
      <c r="O43" s="32">
        <v>-173450.86000000002</v>
      </c>
      <c r="P43" s="32"/>
      <c r="Q43" s="32">
        <v>-177950.78</v>
      </c>
      <c r="R43" s="32"/>
      <c r="S43" s="32">
        <v>-166913.73000000001</v>
      </c>
      <c r="T43" s="32"/>
      <c r="U43" s="32">
        <v>-177064.81</v>
      </c>
      <c r="V43" s="32"/>
      <c r="W43" s="32">
        <v>-174351.1</v>
      </c>
      <c r="X43" s="32"/>
      <c r="Y43" s="32">
        <v>-173239.94</v>
      </c>
      <c r="Z43" s="32"/>
      <c r="AA43" s="32">
        <v>-193165.41999999998</v>
      </c>
      <c r="AB43" s="32"/>
      <c r="AC43" s="32">
        <v>-160716.96</v>
      </c>
      <c r="AD43" s="32"/>
      <c r="AE43" s="32">
        <v>-178814.22</v>
      </c>
      <c r="AF43" s="32"/>
    </row>
    <row r="44" spans="4:32" x14ac:dyDescent="0.15">
      <c r="D44" s="46">
        <v>62950</v>
      </c>
      <c r="E44" s="49"/>
      <c r="F44" s="52" t="s">
        <v>124</v>
      </c>
      <c r="I44" s="32">
        <v>-656189.24</v>
      </c>
      <c r="J44" s="32"/>
      <c r="K44" s="32">
        <v>-643678.65999999992</v>
      </c>
      <c r="L44" s="32"/>
      <c r="M44" s="32">
        <v>-665127.86</v>
      </c>
      <c r="N44" s="32"/>
      <c r="O44" s="32">
        <v>-764916.4</v>
      </c>
      <c r="P44" s="32"/>
      <c r="Q44" s="32">
        <v>-783074.19</v>
      </c>
      <c r="R44" s="32"/>
      <c r="S44" s="32">
        <v>-885131.2</v>
      </c>
      <c r="T44" s="32"/>
      <c r="U44" s="32">
        <v>-617179.85</v>
      </c>
      <c r="V44" s="32"/>
      <c r="W44" s="32">
        <v>-575881.51</v>
      </c>
      <c r="X44" s="32"/>
      <c r="Y44" s="32">
        <v>-590333.46</v>
      </c>
      <c r="Z44" s="32"/>
      <c r="AA44" s="32">
        <v>-654541.54</v>
      </c>
      <c r="AB44" s="32"/>
      <c r="AC44" s="32">
        <v>-760787.79</v>
      </c>
      <c r="AD44" s="32"/>
      <c r="AE44" s="32">
        <v>-757455.83000000007</v>
      </c>
      <c r="AF44" s="32"/>
    </row>
    <row r="45" spans="4:32" x14ac:dyDescent="0.15">
      <c r="D45" s="46">
        <v>66400</v>
      </c>
      <c r="E45" s="49"/>
      <c r="F45" s="52" t="s">
        <v>125</v>
      </c>
      <c r="I45" s="32">
        <v>0</v>
      </c>
      <c r="J45" s="32"/>
      <c r="K45" s="32">
        <v>0</v>
      </c>
      <c r="L45" s="32"/>
      <c r="M45" s="32">
        <v>0</v>
      </c>
      <c r="N45" s="32"/>
      <c r="O45" s="32">
        <v>0</v>
      </c>
      <c r="P45" s="32"/>
      <c r="Q45" s="32">
        <v>0</v>
      </c>
      <c r="R45" s="32"/>
      <c r="S45" s="32">
        <v>0</v>
      </c>
      <c r="T45" s="32"/>
      <c r="U45" s="32">
        <v>0</v>
      </c>
      <c r="V45" s="32"/>
      <c r="W45" s="32">
        <v>0</v>
      </c>
      <c r="X45" s="32"/>
      <c r="Y45" s="32">
        <v>0</v>
      </c>
      <c r="Z45" s="32"/>
      <c r="AA45" s="32">
        <v>0</v>
      </c>
      <c r="AB45" s="32"/>
      <c r="AC45" s="32">
        <v>0</v>
      </c>
      <c r="AD45" s="32"/>
      <c r="AE45" s="32">
        <v>0</v>
      </c>
      <c r="AF45" s="32"/>
    </row>
    <row r="46" spans="4:32" x14ac:dyDescent="0.15">
      <c r="D46" s="46">
        <v>67600</v>
      </c>
      <c r="E46" s="49"/>
      <c r="F46" s="52" t="s">
        <v>126</v>
      </c>
      <c r="I46" s="32">
        <v>0</v>
      </c>
      <c r="J46" s="32"/>
      <c r="K46" s="32">
        <v>0</v>
      </c>
      <c r="L46" s="32"/>
      <c r="M46" s="32">
        <v>0</v>
      </c>
      <c r="N46" s="32"/>
      <c r="O46" s="32">
        <v>0</v>
      </c>
      <c r="P46" s="32"/>
      <c r="Q46" s="32">
        <v>0</v>
      </c>
      <c r="R46" s="32"/>
      <c r="S46" s="32">
        <v>0</v>
      </c>
      <c r="T46" s="32"/>
      <c r="U46" s="32">
        <v>0</v>
      </c>
      <c r="V46" s="32"/>
      <c r="W46" s="32">
        <v>0</v>
      </c>
      <c r="X46" s="32"/>
      <c r="Y46" s="32">
        <v>0</v>
      </c>
      <c r="Z46" s="32"/>
      <c r="AA46" s="32">
        <v>0</v>
      </c>
      <c r="AB46" s="32"/>
      <c r="AC46" s="32">
        <v>0</v>
      </c>
      <c r="AD46" s="32"/>
      <c r="AE46" s="32">
        <v>0</v>
      </c>
      <c r="AF46" s="32"/>
    </row>
    <row r="47" spans="4:32" x14ac:dyDescent="0.15">
      <c r="D47" s="46"/>
      <c r="E47" s="49"/>
    </row>
    <row r="48" spans="4:32" ht="13.5" x14ac:dyDescent="0.15">
      <c r="D48" s="46"/>
      <c r="E48" s="49"/>
      <c r="F48" s="34" t="s">
        <v>10</v>
      </c>
      <c r="G48" s="34"/>
      <c r="H48" s="34"/>
      <c r="I48" s="35">
        <f>SUBTOTAL(9,I40:I46)</f>
        <v>-836125.61</v>
      </c>
      <c r="J48" s="36"/>
      <c r="K48" s="35">
        <f>SUBTOTAL(9,K40:K46)</f>
        <v>-797811.86999999988</v>
      </c>
      <c r="L48" s="36"/>
      <c r="M48" s="35">
        <f>SUBTOTAL(9,M40:M46)</f>
        <v>-889572.29</v>
      </c>
      <c r="N48" s="36"/>
      <c r="O48" s="35">
        <f>SUBTOTAL(9,O40:O46)</f>
        <v>-950769.96000000008</v>
      </c>
      <c r="P48" s="36"/>
      <c r="Q48" s="35">
        <f>SUBTOTAL(9,Q40:Q46)</f>
        <v>-973211.66999999993</v>
      </c>
      <c r="R48" s="36"/>
      <c r="S48" s="35">
        <f>SUBTOTAL(9,S40:S46)</f>
        <v>-1064316.6299999999</v>
      </c>
      <c r="T48" s="36"/>
      <c r="U48" s="35">
        <f>SUBTOTAL(9,U40:U46)</f>
        <v>-806011.36</v>
      </c>
      <c r="V48" s="36"/>
      <c r="W48" s="35">
        <f>SUBTOTAL(9,W40:W46)</f>
        <v>-762359.31</v>
      </c>
      <c r="X48" s="36"/>
      <c r="Y48" s="35">
        <f>SUBTOTAL(9,Y40:Y46)</f>
        <v>-775406.1</v>
      </c>
      <c r="Z48" s="36"/>
      <c r="AA48" s="35">
        <f>SUBTOTAL(9,AA40:AA46)</f>
        <v>-859777.66</v>
      </c>
      <c r="AB48" s="36"/>
      <c r="AC48" s="35">
        <f>SUBTOTAL(9,AC40:AC46)</f>
        <v>-933439.34000000008</v>
      </c>
      <c r="AD48" s="36"/>
      <c r="AE48" s="35">
        <f>SUBTOTAL(9,AE40:AE46)</f>
        <v>-949009.8600000001</v>
      </c>
      <c r="AF48" s="36"/>
    </row>
    <row r="49" spans="4:32" x14ac:dyDescent="0.15">
      <c r="D49" s="46"/>
      <c r="E49" s="49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4:32" ht="14.25" thickBot="1" x14ac:dyDescent="0.2">
      <c r="D50" s="46"/>
      <c r="E50" s="49"/>
      <c r="F50" s="34" t="s">
        <v>11</v>
      </c>
      <c r="G50" s="34"/>
      <c r="H50" s="34"/>
      <c r="I50" s="39">
        <f>I37+I48</f>
        <v>117570.83999999997</v>
      </c>
      <c r="J50" s="36"/>
      <c r="K50" s="39">
        <f>K37+K48</f>
        <v>83706.229999999981</v>
      </c>
      <c r="L50" s="36"/>
      <c r="M50" s="39">
        <f>M37+M48</f>
        <v>17752.0699999996</v>
      </c>
      <c r="N50" s="36"/>
      <c r="O50" s="39">
        <f>O37+O48</f>
        <v>180832.71000000031</v>
      </c>
      <c r="P50" s="36"/>
      <c r="Q50" s="39">
        <f>Q37+Q48</f>
        <v>82661.010000000475</v>
      </c>
      <c r="R50" s="36"/>
      <c r="S50" s="39">
        <f>S37+S48</f>
        <v>58826.810000000289</v>
      </c>
      <c r="T50" s="36"/>
      <c r="U50" s="39">
        <f>U37+U48</f>
        <v>307480.66999999981</v>
      </c>
      <c r="V50" s="36"/>
      <c r="W50" s="39">
        <f>W37+W48</f>
        <v>71915.380000000237</v>
      </c>
      <c r="X50" s="36"/>
      <c r="Y50" s="39">
        <f>Y37+Y48</f>
        <v>16127.269999999669</v>
      </c>
      <c r="Z50" s="36"/>
      <c r="AA50" s="39">
        <f>AA37+AA48</f>
        <v>151988.42000000027</v>
      </c>
      <c r="AB50" s="36"/>
      <c r="AC50" s="39">
        <f>AC37+AC48</f>
        <v>222158.24999999977</v>
      </c>
      <c r="AD50" s="36"/>
      <c r="AE50" s="39">
        <f>AE37+AE48</f>
        <v>124490.93999999994</v>
      </c>
      <c r="AF50" s="36"/>
    </row>
    <row r="51" spans="4:32" x14ac:dyDescent="0.15">
      <c r="D51" s="46"/>
      <c r="E51" s="49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4:32" ht="13.5" x14ac:dyDescent="0.15">
      <c r="D52" s="46"/>
      <c r="E52" s="49"/>
      <c r="F52" s="29" t="s">
        <v>12</v>
      </c>
      <c r="G52" s="37"/>
      <c r="H52" s="37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4:32" x14ac:dyDescent="0.15">
      <c r="D53" s="46">
        <v>79950</v>
      </c>
      <c r="E53" s="49"/>
      <c r="F53" t="s">
        <v>13</v>
      </c>
      <c r="I53" s="32">
        <v>0.01</v>
      </c>
      <c r="J53" s="32"/>
      <c r="K53" s="32">
        <v>0</v>
      </c>
      <c r="L53" s="32"/>
      <c r="M53" s="32">
        <v>0.01</v>
      </c>
      <c r="N53" s="32"/>
      <c r="O53" s="32">
        <v>-0.01</v>
      </c>
      <c r="P53" s="32"/>
      <c r="Q53" s="32">
        <v>-0.02</v>
      </c>
      <c r="R53" s="32"/>
      <c r="S53" s="32">
        <v>0.01</v>
      </c>
      <c r="T53" s="32"/>
      <c r="U53" s="32">
        <v>0</v>
      </c>
      <c r="V53" s="32"/>
      <c r="W53" s="32">
        <v>-0.01</v>
      </c>
      <c r="X53" s="32"/>
      <c r="Y53" s="32">
        <v>0.02</v>
      </c>
      <c r="Z53" s="32"/>
      <c r="AA53" s="32">
        <v>0</v>
      </c>
      <c r="AB53" s="32"/>
      <c r="AC53" s="32">
        <v>0</v>
      </c>
      <c r="AD53" s="32"/>
      <c r="AE53" s="32">
        <v>0.01</v>
      </c>
      <c r="AF53" s="32"/>
    </row>
    <row r="54" spans="4:32" x14ac:dyDescent="0.15">
      <c r="D54" s="46">
        <v>80600</v>
      </c>
      <c r="E54" s="49"/>
      <c r="F54" t="s">
        <v>14</v>
      </c>
      <c r="I54" s="32">
        <v>0</v>
      </c>
      <c r="J54" s="32"/>
      <c r="K54" s="32">
        <v>0</v>
      </c>
      <c r="L54" s="32"/>
      <c r="M54" s="32">
        <v>0</v>
      </c>
      <c r="N54" s="32"/>
      <c r="O54" s="32">
        <v>0</v>
      </c>
      <c r="P54" s="32"/>
      <c r="Q54" s="32">
        <v>0</v>
      </c>
      <c r="R54" s="32"/>
      <c r="S54" s="32">
        <v>0</v>
      </c>
      <c r="T54" s="32"/>
      <c r="U54" s="32">
        <v>0</v>
      </c>
      <c r="V54" s="32"/>
      <c r="W54" s="32">
        <v>0</v>
      </c>
      <c r="X54" s="32"/>
      <c r="Y54" s="32">
        <v>0</v>
      </c>
      <c r="Z54" s="32"/>
      <c r="AA54" s="32">
        <v>0</v>
      </c>
      <c r="AB54" s="32"/>
      <c r="AC54" s="32">
        <v>0</v>
      </c>
      <c r="AD54" s="32"/>
      <c r="AE54" s="32">
        <v>0</v>
      </c>
      <c r="AF54" s="32"/>
    </row>
    <row r="55" spans="4:32" x14ac:dyDescent="0.15">
      <c r="D55" s="46" t="s">
        <v>127</v>
      </c>
      <c r="E55" s="49"/>
      <c r="F55" s="20" t="s">
        <v>61</v>
      </c>
      <c r="I55" s="32">
        <v>0</v>
      </c>
      <c r="J55" s="32"/>
      <c r="K55" s="32">
        <v>0</v>
      </c>
      <c r="L55" s="32"/>
      <c r="M55" s="32">
        <v>0</v>
      </c>
      <c r="N55" s="32"/>
      <c r="O55" s="32">
        <v>0</v>
      </c>
      <c r="P55" s="32"/>
      <c r="Q55" s="32">
        <v>0</v>
      </c>
      <c r="R55" s="32"/>
      <c r="S55" s="32">
        <v>0</v>
      </c>
      <c r="T55" s="32"/>
      <c r="U55" s="32">
        <v>0</v>
      </c>
      <c r="V55" s="32"/>
      <c r="W55" s="32">
        <v>0</v>
      </c>
      <c r="X55" s="32"/>
      <c r="Y55" s="32">
        <v>0</v>
      </c>
      <c r="Z55" s="32"/>
      <c r="AA55" s="32">
        <v>0</v>
      </c>
      <c r="AB55" s="32"/>
      <c r="AC55" s="32">
        <v>0</v>
      </c>
      <c r="AD55" s="32"/>
      <c r="AE55" s="32">
        <v>0</v>
      </c>
      <c r="AF55" s="32"/>
    </row>
    <row r="56" spans="4:32" x14ac:dyDescent="0.15">
      <c r="D56" s="46" t="s">
        <v>128</v>
      </c>
      <c r="E56" s="49"/>
      <c r="F56" s="20" t="s">
        <v>62</v>
      </c>
      <c r="I56" s="32">
        <v>0</v>
      </c>
      <c r="J56" s="32"/>
      <c r="K56" s="32">
        <v>0</v>
      </c>
      <c r="L56" s="32"/>
      <c r="M56" s="32">
        <v>0</v>
      </c>
      <c r="N56" s="32"/>
      <c r="O56" s="32">
        <v>0</v>
      </c>
      <c r="P56" s="32"/>
      <c r="Q56" s="32">
        <v>0</v>
      </c>
      <c r="R56" s="32"/>
      <c r="S56" s="32">
        <v>0</v>
      </c>
      <c r="T56" s="32"/>
      <c r="U56" s="32">
        <v>0</v>
      </c>
      <c r="V56" s="32"/>
      <c r="W56" s="32">
        <v>0</v>
      </c>
      <c r="X56" s="32"/>
      <c r="Y56" s="32">
        <v>0</v>
      </c>
      <c r="Z56" s="32"/>
      <c r="AA56" s="32">
        <v>0</v>
      </c>
      <c r="AB56" s="32"/>
      <c r="AC56" s="32">
        <v>0</v>
      </c>
      <c r="AD56" s="32"/>
      <c r="AE56" s="32">
        <v>0</v>
      </c>
      <c r="AF56" s="32"/>
    </row>
    <row r="57" spans="4:32" x14ac:dyDescent="0.15">
      <c r="D57" s="17"/>
      <c r="E57" s="17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4:32" ht="13.5" x14ac:dyDescent="0.15">
      <c r="D58" s="17"/>
      <c r="E58" s="17"/>
      <c r="F58" s="34" t="s">
        <v>15</v>
      </c>
      <c r="G58" s="34"/>
      <c r="H58" s="34"/>
      <c r="I58" s="35">
        <f>SUBTOTAL(9,I53:I56)</f>
        <v>0.01</v>
      </c>
      <c r="J58" s="36"/>
      <c r="K58" s="35">
        <f t="shared" ref="K58" si="0">SUBTOTAL(9,K53:K56)</f>
        <v>0</v>
      </c>
      <c r="L58" s="36"/>
      <c r="M58" s="35">
        <f t="shared" ref="M58" si="1">SUBTOTAL(9,M53:M56)</f>
        <v>0.01</v>
      </c>
      <c r="N58" s="36"/>
      <c r="O58" s="35">
        <f t="shared" ref="O58" si="2">SUBTOTAL(9,O53:O56)</f>
        <v>-0.01</v>
      </c>
      <c r="P58" s="36"/>
      <c r="Q58" s="35">
        <f t="shared" ref="Q58" si="3">SUBTOTAL(9,Q53:Q56)</f>
        <v>-0.02</v>
      </c>
      <c r="R58" s="36"/>
      <c r="S58" s="35">
        <f t="shared" ref="S58" si="4">SUBTOTAL(9,S53:S56)</f>
        <v>0.01</v>
      </c>
      <c r="T58" s="36"/>
      <c r="U58" s="35">
        <f t="shared" ref="U58" si="5">SUBTOTAL(9,U53:U56)</f>
        <v>0</v>
      </c>
      <c r="V58" s="36"/>
      <c r="W58" s="35">
        <f t="shared" ref="W58" si="6">SUBTOTAL(9,W53:W56)</f>
        <v>-0.01</v>
      </c>
      <c r="X58" s="36"/>
      <c r="Y58" s="35">
        <f t="shared" ref="Y58" si="7">SUBTOTAL(9,Y53:Y56)</f>
        <v>0.02</v>
      </c>
      <c r="Z58" s="36"/>
      <c r="AA58" s="35">
        <f t="shared" ref="AA58" si="8">SUBTOTAL(9,AA53:AA56)</f>
        <v>0</v>
      </c>
      <c r="AB58" s="36"/>
      <c r="AC58" s="35">
        <f t="shared" ref="AC58" si="9">SUBTOTAL(9,AC53:AC56)</f>
        <v>0</v>
      </c>
      <c r="AD58" s="36"/>
      <c r="AE58" s="35">
        <f t="shared" ref="AE58" si="10">SUBTOTAL(9,AE53:AE56)</f>
        <v>0.01</v>
      </c>
      <c r="AF58" s="36"/>
    </row>
    <row r="59" spans="4:32" x14ac:dyDescent="0.15">
      <c r="D59" s="17"/>
      <c r="E59" s="17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</row>
    <row r="60" spans="4:32" x14ac:dyDescent="0.15">
      <c r="D60" s="17"/>
      <c r="E60" s="17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</row>
    <row r="61" spans="4:32" ht="14.25" thickBot="1" x14ac:dyDescent="0.2">
      <c r="D61" s="17"/>
      <c r="E61" s="17"/>
      <c r="F61" s="34" t="s">
        <v>16</v>
      </c>
      <c r="G61" s="34"/>
      <c r="H61" s="34"/>
      <c r="I61" s="39">
        <f>I50+I58</f>
        <v>117570.84999999996</v>
      </c>
      <c r="J61" s="36"/>
      <c r="K61" s="39">
        <f t="shared" ref="K61" si="11">K50+K58</f>
        <v>83706.229999999981</v>
      </c>
      <c r="L61" s="36"/>
      <c r="M61" s="39">
        <f t="shared" ref="M61" si="12">M50+M58</f>
        <v>17752.079999999598</v>
      </c>
      <c r="N61" s="36"/>
      <c r="O61" s="39">
        <f t="shared" ref="O61" si="13">O50+O58</f>
        <v>180832.7000000003</v>
      </c>
      <c r="P61" s="36"/>
      <c r="Q61" s="39">
        <f t="shared" ref="Q61" si="14">Q50+Q58</f>
        <v>82660.990000000471</v>
      </c>
      <c r="R61" s="36"/>
      <c r="S61" s="39">
        <f t="shared" ref="S61" si="15">S50+S58</f>
        <v>58826.820000000291</v>
      </c>
      <c r="T61" s="36"/>
      <c r="U61" s="39">
        <f t="shared" ref="U61" si="16">U50+U58</f>
        <v>307480.66999999981</v>
      </c>
      <c r="V61" s="36"/>
      <c r="W61" s="39">
        <f t="shared" ref="W61" si="17">W50+W58</f>
        <v>71915.370000000243</v>
      </c>
      <c r="X61" s="36"/>
      <c r="Y61" s="39">
        <f t="shared" ref="Y61" si="18">Y50+Y58</f>
        <v>16127.28999999967</v>
      </c>
      <c r="Z61" s="36"/>
      <c r="AA61" s="39">
        <f t="shared" ref="AA61" si="19">AA50+AA58</f>
        <v>151988.42000000027</v>
      </c>
      <c r="AB61" s="36"/>
      <c r="AC61" s="39">
        <f t="shared" ref="AC61" si="20">AC50+AC58</f>
        <v>222158.24999999977</v>
      </c>
      <c r="AD61" s="36"/>
      <c r="AE61" s="39">
        <f t="shared" ref="AE61" si="21">AE50+AE58</f>
        <v>124490.94999999994</v>
      </c>
      <c r="AF61" s="36"/>
    </row>
    <row r="62" spans="4:32" x14ac:dyDescent="0.15"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</row>
    <row r="63" spans="4:32" x14ac:dyDescent="0.15"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4:32" x14ac:dyDescent="0.15"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5" spans="9:49" x14ac:dyDescent="0.15"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</row>
    <row r="66" spans="9:49" ht="11.25" customHeight="1" x14ac:dyDescent="0.15"/>
    <row r="69" spans="9:49" x14ac:dyDescent="0.15">
      <c r="AM69" s="54"/>
    </row>
    <row r="70" spans="9:49" x14ac:dyDescent="0.15">
      <c r="AN70" s="54"/>
    </row>
    <row r="71" spans="9:49" x14ac:dyDescent="0.15">
      <c r="AQ71" s="54"/>
    </row>
    <row r="72" spans="9:49" x14ac:dyDescent="0.15">
      <c r="AR72" s="54"/>
    </row>
    <row r="73" spans="9:49" x14ac:dyDescent="0.15">
      <c r="AS73" s="54"/>
    </row>
    <row r="74" spans="9:49" x14ac:dyDescent="0.15">
      <c r="AU74" s="54"/>
    </row>
    <row r="75" spans="9:49" x14ac:dyDescent="0.15">
      <c r="AV75" s="54"/>
    </row>
    <row r="76" spans="9:49" x14ac:dyDescent="0.15">
      <c r="AW76" s="54"/>
    </row>
  </sheetData>
  <phoneticPr fontId="0" type="noConversion"/>
  <pageMargins left="0.7" right="0.7" top="0.75" bottom="0.75" header="0.3" footer="0.3"/>
  <pageSetup scale="79" orientation="portrait" r:id="rId1"/>
  <headerFooter alignWithMargins="0">
    <oddFooter>&amp;L&amp;B Confidential&amp;B&amp;C&amp;D&amp;RPage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workbookViewId="0"/>
  </sheetViews>
  <sheetFormatPr defaultRowHeight="12.75" x14ac:dyDescent="0.15"/>
  <sheetData>
    <row r="1" spans="1:6" x14ac:dyDescent="0.15">
      <c r="A1" s="45" t="s">
        <v>188</v>
      </c>
      <c r="C1" s="45" t="s">
        <v>26</v>
      </c>
      <c r="D1" s="45" t="s">
        <v>27</v>
      </c>
      <c r="E1" s="45" t="s">
        <v>25</v>
      </c>
      <c r="F1" s="45" t="s">
        <v>58</v>
      </c>
    </row>
    <row r="5" spans="1:6" x14ac:dyDescent="0.15">
      <c r="C5" s="45" t="s">
        <v>21</v>
      </c>
    </row>
    <row r="7" spans="1:6" x14ac:dyDescent="0.15">
      <c r="A7" s="45" t="s">
        <v>28</v>
      </c>
      <c r="C7" s="45" t="s">
        <v>22</v>
      </c>
      <c r="D7" s="45" t="s">
        <v>45</v>
      </c>
      <c r="E7" s="45" t="s">
        <v>33</v>
      </c>
    </row>
    <row r="8" spans="1:6" x14ac:dyDescent="0.15">
      <c r="A8" s="45" t="s">
        <v>28</v>
      </c>
      <c r="C8" s="45" t="s">
        <v>29</v>
      </c>
      <c r="D8" s="45" t="s">
        <v>129</v>
      </c>
      <c r="F8" s="45" t="s">
        <v>59</v>
      </c>
    </row>
    <row r="9" spans="1:6" x14ac:dyDescent="0.15">
      <c r="A9" s="45" t="s">
        <v>28</v>
      </c>
      <c r="C9" s="45" t="s">
        <v>30</v>
      </c>
      <c r="D9" s="45" t="s">
        <v>192</v>
      </c>
      <c r="F9" s="45" t="s">
        <v>59</v>
      </c>
    </row>
    <row r="10" spans="1:6" x14ac:dyDescent="0.15">
      <c r="C10" s="45" t="s">
        <v>23</v>
      </c>
      <c r="D10" s="45" t="s">
        <v>60</v>
      </c>
    </row>
    <row r="11" spans="1:6" x14ac:dyDescent="0.15">
      <c r="A11" s="45" t="s">
        <v>28</v>
      </c>
      <c r="C11" s="45" t="s">
        <v>24</v>
      </c>
      <c r="D11" s="45" t="s">
        <v>64</v>
      </c>
      <c r="E11" s="45" t="s">
        <v>34</v>
      </c>
    </row>
    <row r="13" spans="1:6" x14ac:dyDescent="0.15">
      <c r="D13" s="45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/>
  </sheetViews>
  <sheetFormatPr defaultRowHeight="12.75" x14ac:dyDescent="0.15"/>
  <sheetData>
    <row r="1" spans="1:6" x14ac:dyDescent="0.15">
      <c r="A1" s="45" t="s">
        <v>188</v>
      </c>
      <c r="C1" s="45" t="s">
        <v>26</v>
      </c>
      <c r="D1" s="45" t="s">
        <v>27</v>
      </c>
      <c r="E1" s="45" t="s">
        <v>25</v>
      </c>
      <c r="F1" s="45" t="s">
        <v>58</v>
      </c>
    </row>
    <row r="5" spans="1:6" x14ac:dyDescent="0.15">
      <c r="C5" s="45" t="s">
        <v>21</v>
      </c>
    </row>
    <row r="7" spans="1:6" x14ac:dyDescent="0.15">
      <c r="A7" s="45" t="s">
        <v>28</v>
      </c>
      <c r="C7" s="45" t="s">
        <v>22</v>
      </c>
      <c r="D7" s="45" t="s">
        <v>45</v>
      </c>
      <c r="E7" s="45" t="s">
        <v>33</v>
      </c>
    </row>
    <row r="8" spans="1:6" x14ac:dyDescent="0.15">
      <c r="A8" s="45" t="s">
        <v>28</v>
      </c>
      <c r="C8" s="45" t="s">
        <v>29</v>
      </c>
      <c r="D8" s="45" t="s">
        <v>129</v>
      </c>
      <c r="F8" s="45" t="s">
        <v>59</v>
      </c>
    </row>
    <row r="9" spans="1:6" x14ac:dyDescent="0.15">
      <c r="A9" s="45" t="s">
        <v>28</v>
      </c>
      <c r="C9" s="45" t="s">
        <v>30</v>
      </c>
      <c r="D9" s="45" t="s">
        <v>192</v>
      </c>
      <c r="F9" s="45" t="s">
        <v>59</v>
      </c>
    </row>
    <row r="10" spans="1:6" x14ac:dyDescent="0.15">
      <c r="C10" s="45" t="s">
        <v>23</v>
      </c>
      <c r="D10" s="45" t="s">
        <v>60</v>
      </c>
    </row>
    <row r="11" spans="1:6" x14ac:dyDescent="0.15">
      <c r="A11" s="45" t="s">
        <v>28</v>
      </c>
      <c r="C11" s="45" t="s">
        <v>24</v>
      </c>
      <c r="D11" s="45" t="s">
        <v>64</v>
      </c>
      <c r="E11" s="45" t="s">
        <v>34</v>
      </c>
    </row>
    <row r="13" spans="1:6" x14ac:dyDescent="0.15">
      <c r="D13" s="45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1"/>
  <sheetViews>
    <sheetView workbookViewId="0"/>
  </sheetViews>
  <sheetFormatPr defaultRowHeight="12.75" x14ac:dyDescent="0.15"/>
  <sheetData>
    <row r="1" spans="1:12" x14ac:dyDescent="0.15">
      <c r="A1" s="45" t="s">
        <v>189</v>
      </c>
      <c r="B1" s="45" t="s">
        <v>17</v>
      </c>
      <c r="C1" s="45" t="s">
        <v>17</v>
      </c>
      <c r="D1" s="45" t="s">
        <v>17</v>
      </c>
      <c r="I1" s="45" t="s">
        <v>20</v>
      </c>
      <c r="L1" s="45" t="s">
        <v>19</v>
      </c>
    </row>
    <row r="3" spans="1:12" x14ac:dyDescent="0.15">
      <c r="F3" s="45" t="s">
        <v>46</v>
      </c>
    </row>
    <row r="5" spans="1:12" x14ac:dyDescent="0.15">
      <c r="F5" s="45" t="s">
        <v>31</v>
      </c>
    </row>
    <row r="6" spans="1:12" x14ac:dyDescent="0.15">
      <c r="F6" s="45" t="s">
        <v>22</v>
      </c>
      <c r="G6" s="45" t="s">
        <v>36</v>
      </c>
    </row>
    <row r="7" spans="1:12" x14ac:dyDescent="0.15">
      <c r="F7" s="45" t="s">
        <v>29</v>
      </c>
      <c r="G7" s="45" t="s">
        <v>37</v>
      </c>
    </row>
    <row r="8" spans="1:12" x14ac:dyDescent="0.15">
      <c r="F8" s="45" t="s">
        <v>30</v>
      </c>
      <c r="G8" s="45" t="s">
        <v>38</v>
      </c>
    </row>
    <row r="9" spans="1:12" x14ac:dyDescent="0.15">
      <c r="F9" s="45" t="s">
        <v>24</v>
      </c>
      <c r="G9" s="45" t="s">
        <v>39</v>
      </c>
    </row>
    <row r="10" spans="1:12" x14ac:dyDescent="0.15">
      <c r="F10" s="45" t="s">
        <v>47</v>
      </c>
    </row>
    <row r="11" spans="1:12" x14ac:dyDescent="0.15">
      <c r="A11" s="45" t="s">
        <v>19</v>
      </c>
      <c r="B11" s="45" t="s">
        <v>23</v>
      </c>
      <c r="C11" s="45" t="s">
        <v>40</v>
      </c>
    </row>
    <row r="12" spans="1:12" x14ac:dyDescent="0.15">
      <c r="A12" s="45" t="s">
        <v>19</v>
      </c>
      <c r="F12" s="45" t="s">
        <v>1</v>
      </c>
      <c r="I12" s="45" t="s">
        <v>48</v>
      </c>
    </row>
    <row r="13" spans="1:12" x14ac:dyDescent="0.15">
      <c r="A13" s="45" t="s">
        <v>19</v>
      </c>
      <c r="F13" s="45" t="s">
        <v>2</v>
      </c>
      <c r="I13" s="45" t="s">
        <v>49</v>
      </c>
    </row>
    <row r="14" spans="1:12" x14ac:dyDescent="0.15">
      <c r="A14" s="45" t="s">
        <v>17</v>
      </c>
      <c r="F14" s="45" t="s">
        <v>3</v>
      </c>
      <c r="I14" s="45" t="s">
        <v>50</v>
      </c>
    </row>
    <row r="15" spans="1:12" x14ac:dyDescent="0.15">
      <c r="K15" s="45" t="s">
        <v>41</v>
      </c>
      <c r="L15" s="45" t="s">
        <v>63</v>
      </c>
    </row>
    <row r="16" spans="1:12" x14ac:dyDescent="0.15">
      <c r="D16" s="45" t="s">
        <v>44</v>
      </c>
    </row>
    <row r="17" spans="4:9" x14ac:dyDescent="0.15">
      <c r="D17" s="45" t="s">
        <v>32</v>
      </c>
      <c r="F17" s="45" t="s">
        <v>0</v>
      </c>
      <c r="I17" s="45" t="s">
        <v>51</v>
      </c>
    </row>
    <row r="19" spans="4:9" x14ac:dyDescent="0.15">
      <c r="F19" s="45" t="s">
        <v>4</v>
      </c>
      <c r="I19" s="45" t="s">
        <v>18</v>
      </c>
    </row>
    <row r="20" spans="4:9" x14ac:dyDescent="0.15">
      <c r="D20" s="45" t="s">
        <v>130</v>
      </c>
      <c r="F20" s="45" t="s">
        <v>110</v>
      </c>
      <c r="I20" s="45" t="s">
        <v>65</v>
      </c>
    </row>
    <row r="21" spans="4:9" x14ac:dyDescent="0.15">
      <c r="D21" s="45" t="s">
        <v>131</v>
      </c>
      <c r="F21" s="45" t="s">
        <v>111</v>
      </c>
      <c r="I21" s="45" t="s">
        <v>66</v>
      </c>
    </row>
    <row r="22" spans="4:9" x14ac:dyDescent="0.15">
      <c r="D22" s="45" t="s">
        <v>132</v>
      </c>
      <c r="F22" s="45" t="s">
        <v>112</v>
      </c>
      <c r="I22" s="45" t="s">
        <v>67</v>
      </c>
    </row>
    <row r="23" spans="4:9" x14ac:dyDescent="0.15">
      <c r="D23" s="45" t="s">
        <v>133</v>
      </c>
      <c r="F23" s="45" t="s">
        <v>113</v>
      </c>
      <c r="I23" s="45" t="s">
        <v>68</v>
      </c>
    </row>
    <row r="24" spans="4:9" x14ac:dyDescent="0.15">
      <c r="D24" s="45" t="s">
        <v>134</v>
      </c>
      <c r="F24" s="45" t="s">
        <v>114</v>
      </c>
      <c r="I24" s="45" t="s">
        <v>69</v>
      </c>
    </row>
    <row r="25" spans="4:9" x14ac:dyDescent="0.15">
      <c r="D25" s="45" t="s">
        <v>135</v>
      </c>
      <c r="F25" s="45" t="s">
        <v>115</v>
      </c>
      <c r="I25" s="45" t="s">
        <v>136</v>
      </c>
    </row>
    <row r="27" spans="4:9" x14ac:dyDescent="0.15">
      <c r="F27" s="45" t="s">
        <v>5</v>
      </c>
      <c r="I27" s="45" t="s">
        <v>137</v>
      </c>
    </row>
    <row r="29" spans="4:9" x14ac:dyDescent="0.15">
      <c r="F29" s="45" t="s">
        <v>6</v>
      </c>
    </row>
    <row r="30" spans="4:9" x14ac:dyDescent="0.15">
      <c r="D30" s="45" t="s">
        <v>138</v>
      </c>
      <c r="F30" s="45" t="s">
        <v>116</v>
      </c>
      <c r="I30" s="45" t="s">
        <v>70</v>
      </c>
    </row>
    <row r="31" spans="4:9" x14ac:dyDescent="0.15">
      <c r="D31" s="45" t="s">
        <v>139</v>
      </c>
      <c r="F31" s="45" t="s">
        <v>117</v>
      </c>
      <c r="I31" s="45" t="s">
        <v>71</v>
      </c>
    </row>
    <row r="32" spans="4:9" x14ac:dyDescent="0.15">
      <c r="D32" s="45" t="s">
        <v>140</v>
      </c>
      <c r="F32" s="45" t="s">
        <v>118</v>
      </c>
      <c r="I32" s="45" t="s">
        <v>72</v>
      </c>
    </row>
    <row r="33" spans="4:9" x14ac:dyDescent="0.15">
      <c r="D33" s="45" t="s">
        <v>141</v>
      </c>
      <c r="F33" s="45" t="s">
        <v>119</v>
      </c>
      <c r="I33" s="45" t="s">
        <v>142</v>
      </c>
    </row>
    <row r="35" spans="4:9" x14ac:dyDescent="0.15">
      <c r="F35" s="45" t="s">
        <v>7</v>
      </c>
      <c r="I35" s="45" t="s">
        <v>143</v>
      </c>
    </row>
    <row r="37" spans="4:9" x14ac:dyDescent="0.15">
      <c r="F37" s="45" t="s">
        <v>8</v>
      </c>
      <c r="I37" s="45" t="s">
        <v>144</v>
      </c>
    </row>
    <row r="39" spans="4:9" x14ac:dyDescent="0.15">
      <c r="F39" s="45" t="s">
        <v>9</v>
      </c>
    </row>
    <row r="40" spans="4:9" x14ac:dyDescent="0.15">
      <c r="D40" s="45" t="s">
        <v>145</v>
      </c>
      <c r="F40" s="45" t="s">
        <v>120</v>
      </c>
      <c r="I40" s="45" t="s">
        <v>73</v>
      </c>
    </row>
    <row r="41" spans="4:9" x14ac:dyDescent="0.15">
      <c r="D41" s="45" t="s">
        <v>146</v>
      </c>
      <c r="F41" s="45" t="s">
        <v>121</v>
      </c>
      <c r="I41" s="45" t="s">
        <v>74</v>
      </c>
    </row>
    <row r="42" spans="4:9" x14ac:dyDescent="0.15">
      <c r="D42" s="45" t="s">
        <v>147</v>
      </c>
      <c r="F42" s="45" t="s">
        <v>122</v>
      </c>
      <c r="I42" s="45" t="s">
        <v>75</v>
      </c>
    </row>
    <row r="43" spans="4:9" x14ac:dyDescent="0.15">
      <c r="D43" s="45" t="s">
        <v>148</v>
      </c>
      <c r="F43" s="45" t="s">
        <v>123</v>
      </c>
      <c r="I43" s="45" t="s">
        <v>76</v>
      </c>
    </row>
    <row r="44" spans="4:9" x14ac:dyDescent="0.15">
      <c r="D44" s="45" t="s">
        <v>149</v>
      </c>
      <c r="F44" s="45" t="s">
        <v>124</v>
      </c>
      <c r="I44" s="45" t="s">
        <v>77</v>
      </c>
    </row>
    <row r="45" spans="4:9" x14ac:dyDescent="0.15">
      <c r="D45" s="45" t="s">
        <v>150</v>
      </c>
      <c r="F45" s="45" t="s">
        <v>125</v>
      </c>
      <c r="I45" s="45" t="s">
        <v>78</v>
      </c>
    </row>
    <row r="46" spans="4:9" x14ac:dyDescent="0.15">
      <c r="D46" s="45" t="s">
        <v>151</v>
      </c>
      <c r="F46" s="45" t="s">
        <v>126</v>
      </c>
      <c r="I46" s="45" t="s">
        <v>79</v>
      </c>
    </row>
    <row r="48" spans="4:9" x14ac:dyDescent="0.15">
      <c r="F48" s="45" t="s">
        <v>10</v>
      </c>
      <c r="I48" s="45" t="s">
        <v>152</v>
      </c>
    </row>
    <row r="50" spans="4:9" x14ac:dyDescent="0.15">
      <c r="F50" s="45" t="s">
        <v>11</v>
      </c>
      <c r="I50" s="45" t="s">
        <v>153</v>
      </c>
    </row>
    <row r="52" spans="4:9" x14ac:dyDescent="0.15">
      <c r="F52" s="45" t="s">
        <v>12</v>
      </c>
    </row>
    <row r="53" spans="4:9" x14ac:dyDescent="0.15">
      <c r="D53" s="45" t="s">
        <v>154</v>
      </c>
      <c r="F53" s="45" t="s">
        <v>13</v>
      </c>
      <c r="I53" s="45" t="s">
        <v>155</v>
      </c>
    </row>
    <row r="54" spans="4:9" x14ac:dyDescent="0.15">
      <c r="D54" s="45" t="s">
        <v>156</v>
      </c>
      <c r="F54" s="45" t="s">
        <v>14</v>
      </c>
      <c r="I54" s="45" t="s">
        <v>157</v>
      </c>
    </row>
    <row r="55" spans="4:9" x14ac:dyDescent="0.15">
      <c r="D55" s="45" t="s">
        <v>127</v>
      </c>
      <c r="F55" s="45" t="s">
        <v>61</v>
      </c>
      <c r="I55" s="45" t="s">
        <v>158</v>
      </c>
    </row>
    <row r="56" spans="4:9" x14ac:dyDescent="0.15">
      <c r="D56" s="45" t="s">
        <v>128</v>
      </c>
      <c r="F56" s="45" t="s">
        <v>62</v>
      </c>
      <c r="I56" s="45" t="s">
        <v>159</v>
      </c>
    </row>
    <row r="58" spans="4:9" x14ac:dyDescent="0.15">
      <c r="F58" s="45" t="s">
        <v>15</v>
      </c>
      <c r="I58" s="45" t="s">
        <v>160</v>
      </c>
    </row>
    <row r="61" spans="4:9" x14ac:dyDescent="0.15">
      <c r="F61" s="45" t="s">
        <v>16</v>
      </c>
      <c r="I61" s="45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workbookViewId="0"/>
  </sheetViews>
  <sheetFormatPr defaultRowHeight="12.75" x14ac:dyDescent="0.15"/>
  <sheetData>
    <row r="1" spans="1:12" x14ac:dyDescent="0.15">
      <c r="A1" s="45" t="s">
        <v>189</v>
      </c>
      <c r="B1" s="45" t="s">
        <v>17</v>
      </c>
      <c r="C1" s="45" t="s">
        <v>17</v>
      </c>
      <c r="D1" s="45" t="s">
        <v>17</v>
      </c>
      <c r="I1" s="45" t="s">
        <v>20</v>
      </c>
      <c r="L1" s="45" t="s">
        <v>19</v>
      </c>
    </row>
    <row r="3" spans="1:12" x14ac:dyDescent="0.15">
      <c r="F3" s="45" t="s">
        <v>46</v>
      </c>
    </row>
    <row r="5" spans="1:12" x14ac:dyDescent="0.15">
      <c r="F5" s="45" t="s">
        <v>31</v>
      </c>
    </row>
    <row r="6" spans="1:12" x14ac:dyDescent="0.15">
      <c r="F6" s="45" t="s">
        <v>22</v>
      </c>
      <c r="G6" s="45" t="s">
        <v>36</v>
      </c>
    </row>
    <row r="7" spans="1:12" x14ac:dyDescent="0.15">
      <c r="F7" s="45" t="s">
        <v>29</v>
      </c>
      <c r="G7" s="45" t="s">
        <v>37</v>
      </c>
    </row>
    <row r="8" spans="1:12" x14ac:dyDescent="0.15">
      <c r="F8" s="45" t="s">
        <v>30</v>
      </c>
      <c r="G8" s="45" t="s">
        <v>38</v>
      </c>
    </row>
    <row r="9" spans="1:12" x14ac:dyDescent="0.15">
      <c r="F9" s="45" t="s">
        <v>24</v>
      </c>
      <c r="G9" s="45" t="s">
        <v>39</v>
      </c>
    </row>
    <row r="10" spans="1:12" x14ac:dyDescent="0.15">
      <c r="F10" s="45" t="s">
        <v>47</v>
      </c>
    </row>
    <row r="11" spans="1:12" x14ac:dyDescent="0.15">
      <c r="A11" s="45" t="s">
        <v>19</v>
      </c>
      <c r="B11" s="45" t="s">
        <v>23</v>
      </c>
      <c r="C11" s="45" t="s">
        <v>40</v>
      </c>
    </row>
    <row r="12" spans="1:12" x14ac:dyDescent="0.15">
      <c r="A12" s="45" t="s">
        <v>19</v>
      </c>
      <c r="F12" s="45" t="s">
        <v>1</v>
      </c>
      <c r="I12" s="45" t="s">
        <v>48</v>
      </c>
    </row>
    <row r="13" spans="1:12" x14ac:dyDescent="0.15">
      <c r="A13" s="45" t="s">
        <v>19</v>
      </c>
      <c r="F13" s="45" t="s">
        <v>2</v>
      </c>
      <c r="I13" s="45" t="s">
        <v>49</v>
      </c>
    </row>
    <row r="14" spans="1:12" x14ac:dyDescent="0.15">
      <c r="A14" s="45" t="s">
        <v>17</v>
      </c>
      <c r="F14" s="45" t="s">
        <v>3</v>
      </c>
      <c r="I14" s="45" t="s">
        <v>50</v>
      </c>
    </row>
    <row r="15" spans="1:12" x14ac:dyDescent="0.15">
      <c r="K15" s="45" t="s">
        <v>41</v>
      </c>
      <c r="L15" s="45" t="s">
        <v>63</v>
      </c>
    </row>
    <row r="16" spans="1:12" x14ac:dyDescent="0.15">
      <c r="D16" s="45" t="s">
        <v>44</v>
      </c>
    </row>
    <row r="17" spans="4:9" x14ac:dyDescent="0.15">
      <c r="D17" s="45" t="s">
        <v>32</v>
      </c>
      <c r="F17" s="45" t="s">
        <v>0</v>
      </c>
      <c r="I17" s="45" t="s">
        <v>51</v>
      </c>
    </row>
    <row r="19" spans="4:9" x14ac:dyDescent="0.15">
      <c r="F19" s="45" t="s">
        <v>4</v>
      </c>
      <c r="I19" s="45" t="s">
        <v>18</v>
      </c>
    </row>
    <row r="20" spans="4:9" x14ac:dyDescent="0.15">
      <c r="D20" s="45" t="s">
        <v>130</v>
      </c>
      <c r="F20" s="45" t="s">
        <v>110</v>
      </c>
      <c r="I20" s="45" t="s">
        <v>65</v>
      </c>
    </row>
    <row r="21" spans="4:9" x14ac:dyDescent="0.15">
      <c r="D21" s="45" t="s">
        <v>131</v>
      </c>
      <c r="F21" s="45" t="s">
        <v>111</v>
      </c>
      <c r="I21" s="45" t="s">
        <v>66</v>
      </c>
    </row>
    <row r="22" spans="4:9" x14ac:dyDescent="0.15">
      <c r="D22" s="45" t="s">
        <v>132</v>
      </c>
      <c r="F22" s="45" t="s">
        <v>112</v>
      </c>
      <c r="I22" s="45" t="s">
        <v>67</v>
      </c>
    </row>
    <row r="23" spans="4:9" x14ac:dyDescent="0.15">
      <c r="D23" s="45" t="s">
        <v>133</v>
      </c>
      <c r="F23" s="45" t="s">
        <v>113</v>
      </c>
      <c r="I23" s="45" t="s">
        <v>68</v>
      </c>
    </row>
    <row r="24" spans="4:9" x14ac:dyDescent="0.15">
      <c r="D24" s="45" t="s">
        <v>134</v>
      </c>
      <c r="F24" s="45" t="s">
        <v>114</v>
      </c>
      <c r="I24" s="45" t="s">
        <v>69</v>
      </c>
    </row>
    <row r="25" spans="4:9" x14ac:dyDescent="0.15">
      <c r="D25" s="45" t="s">
        <v>135</v>
      </c>
      <c r="F25" s="45" t="s">
        <v>115</v>
      </c>
      <c r="I25" s="45" t="s">
        <v>136</v>
      </c>
    </row>
    <row r="27" spans="4:9" x14ac:dyDescent="0.15">
      <c r="F27" s="45" t="s">
        <v>5</v>
      </c>
      <c r="I27" s="45" t="s">
        <v>137</v>
      </c>
    </row>
    <row r="29" spans="4:9" x14ac:dyDescent="0.15">
      <c r="F29" s="45" t="s">
        <v>6</v>
      </c>
    </row>
    <row r="30" spans="4:9" x14ac:dyDescent="0.15">
      <c r="D30" s="45" t="s">
        <v>138</v>
      </c>
      <c r="F30" s="45" t="s">
        <v>116</v>
      </c>
      <c r="I30" s="45" t="s">
        <v>70</v>
      </c>
    </row>
    <row r="31" spans="4:9" x14ac:dyDescent="0.15">
      <c r="D31" s="45" t="s">
        <v>139</v>
      </c>
      <c r="F31" s="45" t="s">
        <v>117</v>
      </c>
      <c r="I31" s="45" t="s">
        <v>71</v>
      </c>
    </row>
    <row r="32" spans="4:9" x14ac:dyDescent="0.15">
      <c r="D32" s="45" t="s">
        <v>140</v>
      </c>
      <c r="F32" s="45" t="s">
        <v>118</v>
      </c>
      <c r="I32" s="45" t="s">
        <v>72</v>
      </c>
    </row>
    <row r="33" spans="4:9" x14ac:dyDescent="0.15">
      <c r="D33" s="45" t="s">
        <v>141</v>
      </c>
      <c r="F33" s="45" t="s">
        <v>119</v>
      </c>
      <c r="I33" s="45" t="s">
        <v>142</v>
      </c>
    </row>
    <row r="35" spans="4:9" x14ac:dyDescent="0.15">
      <c r="F35" s="45" t="s">
        <v>7</v>
      </c>
      <c r="I35" s="45" t="s">
        <v>143</v>
      </c>
    </row>
    <row r="37" spans="4:9" x14ac:dyDescent="0.15">
      <c r="F37" s="45" t="s">
        <v>8</v>
      </c>
      <c r="I37" s="45" t="s">
        <v>144</v>
      </c>
    </row>
    <row r="39" spans="4:9" x14ac:dyDescent="0.15">
      <c r="F39" s="45" t="s">
        <v>9</v>
      </c>
    </row>
    <row r="40" spans="4:9" x14ac:dyDescent="0.15">
      <c r="D40" s="45" t="s">
        <v>145</v>
      </c>
      <c r="F40" s="45" t="s">
        <v>120</v>
      </c>
      <c r="I40" s="45" t="s">
        <v>73</v>
      </c>
    </row>
    <row r="41" spans="4:9" x14ac:dyDescent="0.15">
      <c r="D41" s="45" t="s">
        <v>146</v>
      </c>
      <c r="F41" s="45" t="s">
        <v>121</v>
      </c>
      <c r="I41" s="45" t="s">
        <v>74</v>
      </c>
    </row>
    <row r="42" spans="4:9" x14ac:dyDescent="0.15">
      <c r="D42" s="45" t="s">
        <v>147</v>
      </c>
      <c r="F42" s="45" t="s">
        <v>122</v>
      </c>
      <c r="I42" s="45" t="s">
        <v>75</v>
      </c>
    </row>
    <row r="43" spans="4:9" x14ac:dyDescent="0.15">
      <c r="D43" s="45" t="s">
        <v>148</v>
      </c>
      <c r="F43" s="45" t="s">
        <v>123</v>
      </c>
      <c r="I43" s="45" t="s">
        <v>76</v>
      </c>
    </row>
    <row r="44" spans="4:9" x14ac:dyDescent="0.15">
      <c r="D44" s="45" t="s">
        <v>149</v>
      </c>
      <c r="F44" s="45" t="s">
        <v>124</v>
      </c>
      <c r="I44" s="45" t="s">
        <v>77</v>
      </c>
    </row>
    <row r="45" spans="4:9" x14ac:dyDescent="0.15">
      <c r="D45" s="45" t="s">
        <v>150</v>
      </c>
      <c r="F45" s="45" t="s">
        <v>125</v>
      </c>
      <c r="I45" s="45" t="s">
        <v>78</v>
      </c>
    </row>
    <row r="46" spans="4:9" x14ac:dyDescent="0.15">
      <c r="D46" s="45" t="s">
        <v>151</v>
      </c>
      <c r="F46" s="45" t="s">
        <v>126</v>
      </c>
      <c r="I46" s="45" t="s">
        <v>79</v>
      </c>
    </row>
    <row r="48" spans="4:9" x14ac:dyDescent="0.15">
      <c r="F48" s="45" t="s">
        <v>10</v>
      </c>
      <c r="I48" s="45" t="s">
        <v>152</v>
      </c>
    </row>
    <row r="50" spans="4:9" x14ac:dyDescent="0.15">
      <c r="F50" s="45" t="s">
        <v>11</v>
      </c>
      <c r="I50" s="45" t="s">
        <v>153</v>
      </c>
    </row>
    <row r="52" spans="4:9" x14ac:dyDescent="0.15">
      <c r="F52" s="45" t="s">
        <v>12</v>
      </c>
    </row>
    <row r="53" spans="4:9" x14ac:dyDescent="0.15">
      <c r="D53" s="45" t="s">
        <v>154</v>
      </c>
      <c r="F53" s="45" t="s">
        <v>13</v>
      </c>
      <c r="I53" s="45" t="s">
        <v>155</v>
      </c>
    </row>
    <row r="54" spans="4:9" x14ac:dyDescent="0.15">
      <c r="D54" s="45" t="s">
        <v>156</v>
      </c>
      <c r="F54" s="45" t="s">
        <v>14</v>
      </c>
      <c r="I54" s="45" t="s">
        <v>157</v>
      </c>
    </row>
    <row r="55" spans="4:9" x14ac:dyDescent="0.15">
      <c r="D55" s="45" t="s">
        <v>127</v>
      </c>
      <c r="F55" s="45" t="s">
        <v>61</v>
      </c>
      <c r="I55" s="45" t="s">
        <v>158</v>
      </c>
    </row>
    <row r="56" spans="4:9" x14ac:dyDescent="0.15">
      <c r="D56" s="45" t="s">
        <v>128</v>
      </c>
      <c r="F56" s="45" t="s">
        <v>62</v>
      </c>
      <c r="I56" s="45" t="s">
        <v>159</v>
      </c>
    </row>
    <row r="58" spans="4:9" x14ac:dyDescent="0.15">
      <c r="F58" s="45" t="s">
        <v>15</v>
      </c>
      <c r="I58" s="45" t="s">
        <v>160</v>
      </c>
    </row>
    <row r="61" spans="4:9" x14ac:dyDescent="0.15">
      <c r="F61" s="45" t="s">
        <v>16</v>
      </c>
      <c r="I61" s="45" t="s">
        <v>161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3C33B-3246-400E-8488-92EBD9CEAC35}">
  <dimension ref="A1:F13"/>
  <sheetViews>
    <sheetView workbookViewId="0"/>
  </sheetViews>
  <sheetFormatPr defaultRowHeight="12.75" x14ac:dyDescent="0.15"/>
  <sheetData>
    <row r="1" spans="1:6" x14ac:dyDescent="0.15">
      <c r="A1" s="45" t="s">
        <v>228</v>
      </c>
      <c r="C1" s="45" t="s">
        <v>26</v>
      </c>
      <c r="D1" s="45" t="s">
        <v>27</v>
      </c>
      <c r="E1" s="45" t="s">
        <v>25</v>
      </c>
      <c r="F1" s="45" t="s">
        <v>58</v>
      </c>
    </row>
    <row r="5" spans="1:6" x14ac:dyDescent="0.15">
      <c r="C5" s="45" t="s">
        <v>21</v>
      </c>
    </row>
    <row r="7" spans="1:6" x14ac:dyDescent="0.15">
      <c r="A7" s="45" t="s">
        <v>28</v>
      </c>
      <c r="C7" s="45" t="s">
        <v>22</v>
      </c>
      <c r="D7" s="45" t="s">
        <v>45</v>
      </c>
      <c r="E7" s="45" t="s">
        <v>33</v>
      </c>
    </row>
    <row r="8" spans="1:6" x14ac:dyDescent="0.15">
      <c r="A8" s="45" t="s">
        <v>28</v>
      </c>
      <c r="C8" s="45" t="s">
        <v>29</v>
      </c>
      <c r="D8" s="45" t="s">
        <v>129</v>
      </c>
      <c r="F8" s="45" t="s">
        <v>59</v>
      </c>
    </row>
    <row r="9" spans="1:6" x14ac:dyDescent="0.15">
      <c r="A9" s="45" t="s">
        <v>28</v>
      </c>
      <c r="C9" s="45" t="s">
        <v>30</v>
      </c>
      <c r="D9" s="45" t="s">
        <v>192</v>
      </c>
      <c r="F9" s="45" t="s">
        <v>59</v>
      </c>
    </row>
    <row r="10" spans="1:6" x14ac:dyDescent="0.15">
      <c r="C10" s="45" t="s">
        <v>23</v>
      </c>
      <c r="D10" s="45" t="s">
        <v>60</v>
      </c>
    </row>
    <row r="11" spans="1:6" x14ac:dyDescent="0.15">
      <c r="A11" s="45" t="s">
        <v>28</v>
      </c>
      <c r="C11" s="45" t="s">
        <v>24</v>
      </c>
      <c r="D11" s="45" t="s">
        <v>64</v>
      </c>
      <c r="E11" s="45" t="s">
        <v>34</v>
      </c>
    </row>
    <row r="13" spans="1:6" x14ac:dyDescent="0.15">
      <c r="D13" s="45" t="s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8AF6-110A-46DF-B9CB-898F92C15B97}">
  <dimension ref="A1:AH61"/>
  <sheetViews>
    <sheetView workbookViewId="0"/>
  </sheetViews>
  <sheetFormatPr defaultRowHeight="12.75" x14ac:dyDescent="0.15"/>
  <sheetData>
    <row r="1" spans="1:34" x14ac:dyDescent="0.15">
      <c r="A1" s="45" t="s">
        <v>484</v>
      </c>
      <c r="B1" s="45" t="s">
        <v>17</v>
      </c>
      <c r="C1" s="45" t="s">
        <v>17</v>
      </c>
      <c r="D1" s="45" t="s">
        <v>17</v>
      </c>
      <c r="I1" s="45" t="s">
        <v>20</v>
      </c>
      <c r="K1" s="45" t="s">
        <v>42</v>
      </c>
      <c r="L1" s="45" t="s">
        <v>43</v>
      </c>
      <c r="M1" s="45" t="s">
        <v>42</v>
      </c>
      <c r="N1" s="45" t="s">
        <v>43</v>
      </c>
      <c r="O1" s="45" t="s">
        <v>42</v>
      </c>
      <c r="P1" s="45" t="s">
        <v>43</v>
      </c>
      <c r="Q1" s="45" t="s">
        <v>42</v>
      </c>
      <c r="R1" s="45" t="s">
        <v>43</v>
      </c>
      <c r="S1" s="45" t="s">
        <v>42</v>
      </c>
      <c r="T1" s="45" t="s">
        <v>43</v>
      </c>
      <c r="U1" s="45" t="s">
        <v>42</v>
      </c>
      <c r="V1" s="45" t="s">
        <v>43</v>
      </c>
      <c r="W1" s="45" t="s">
        <v>42</v>
      </c>
      <c r="X1" s="45" t="s">
        <v>43</v>
      </c>
      <c r="Y1" s="45" t="s">
        <v>42</v>
      </c>
      <c r="Z1" s="45" t="s">
        <v>43</v>
      </c>
      <c r="AA1" s="45" t="s">
        <v>42</v>
      </c>
      <c r="AB1" s="45" t="s">
        <v>43</v>
      </c>
      <c r="AC1" s="45" t="s">
        <v>42</v>
      </c>
      <c r="AD1" s="45" t="s">
        <v>43</v>
      </c>
      <c r="AE1" s="45" t="s">
        <v>42</v>
      </c>
      <c r="AF1" s="45" t="s">
        <v>43</v>
      </c>
      <c r="AH1" s="45" t="s">
        <v>19</v>
      </c>
    </row>
    <row r="3" spans="1:34" x14ac:dyDescent="0.15">
      <c r="F3" s="45" t="s">
        <v>46</v>
      </c>
    </row>
    <row r="5" spans="1:34" x14ac:dyDescent="0.15">
      <c r="F5" s="45" t="s">
        <v>31</v>
      </c>
    </row>
    <row r="6" spans="1:34" x14ac:dyDescent="0.15">
      <c r="F6" s="45" t="s">
        <v>22</v>
      </c>
      <c r="G6" s="45" t="s">
        <v>36</v>
      </c>
    </row>
    <row r="7" spans="1:34" x14ac:dyDescent="0.15">
      <c r="F7" s="45" t="s">
        <v>29</v>
      </c>
      <c r="G7" s="45" t="s">
        <v>37</v>
      </c>
    </row>
    <row r="8" spans="1:34" x14ac:dyDescent="0.15">
      <c r="F8" s="45" t="s">
        <v>30</v>
      </c>
      <c r="G8" s="45" t="s">
        <v>38</v>
      </c>
    </row>
    <row r="9" spans="1:34" x14ac:dyDescent="0.15">
      <c r="F9" s="45" t="s">
        <v>24</v>
      </c>
      <c r="G9" s="45" t="s">
        <v>39</v>
      </c>
    </row>
    <row r="10" spans="1:34" x14ac:dyDescent="0.15">
      <c r="F10" s="45" t="s">
        <v>47</v>
      </c>
    </row>
    <row r="11" spans="1:34" x14ac:dyDescent="0.15">
      <c r="A11" s="45" t="s">
        <v>19</v>
      </c>
      <c r="B11" s="45" t="s">
        <v>23</v>
      </c>
      <c r="C11" s="45" t="s">
        <v>40</v>
      </c>
    </row>
    <row r="12" spans="1:34" x14ac:dyDescent="0.15">
      <c r="A12" s="45" t="s">
        <v>19</v>
      </c>
      <c r="F12" s="45" t="s">
        <v>1</v>
      </c>
      <c r="I12" s="45" t="s">
        <v>48</v>
      </c>
      <c r="K12" s="45" t="s">
        <v>190</v>
      </c>
      <c r="M12" s="45" t="s">
        <v>191</v>
      </c>
      <c r="O12" s="45" t="s">
        <v>193</v>
      </c>
      <c r="Q12" s="45" t="s">
        <v>230</v>
      </c>
      <c r="S12" s="45" t="s">
        <v>231</v>
      </c>
      <c r="U12" s="45" t="s">
        <v>194</v>
      </c>
      <c r="W12" s="45" t="s">
        <v>232</v>
      </c>
      <c r="Y12" s="45" t="s">
        <v>233</v>
      </c>
      <c r="AA12" s="45" t="s">
        <v>195</v>
      </c>
      <c r="AC12" s="45" t="s">
        <v>234</v>
      </c>
      <c r="AE12" s="45" t="s">
        <v>235</v>
      </c>
    </row>
    <row r="13" spans="1:34" x14ac:dyDescent="0.15">
      <c r="A13" s="45" t="s">
        <v>19</v>
      </c>
      <c r="F13" s="45" t="s">
        <v>2</v>
      </c>
      <c r="I13" s="45" t="s">
        <v>49</v>
      </c>
      <c r="K13" s="45" t="s">
        <v>52</v>
      </c>
      <c r="M13" s="45" t="s">
        <v>53</v>
      </c>
      <c r="O13" s="45" t="s">
        <v>196</v>
      </c>
      <c r="Q13" s="45" t="s">
        <v>236</v>
      </c>
      <c r="S13" s="45" t="s">
        <v>237</v>
      </c>
      <c r="U13" s="45" t="s">
        <v>238</v>
      </c>
      <c r="W13" s="45" t="s">
        <v>239</v>
      </c>
      <c r="Y13" s="45" t="s">
        <v>240</v>
      </c>
      <c r="AA13" s="45" t="s">
        <v>241</v>
      </c>
      <c r="AC13" s="45" t="s">
        <v>242</v>
      </c>
      <c r="AE13" s="45" t="s">
        <v>243</v>
      </c>
    </row>
    <row r="14" spans="1:34" x14ac:dyDescent="0.15">
      <c r="A14" s="45" t="s">
        <v>17</v>
      </c>
      <c r="F14" s="45" t="s">
        <v>3</v>
      </c>
      <c r="I14" s="45" t="s">
        <v>50</v>
      </c>
      <c r="K14" s="45" t="s">
        <v>54</v>
      </c>
      <c r="M14" s="45" t="s">
        <v>55</v>
      </c>
      <c r="O14" s="45" t="s">
        <v>197</v>
      </c>
      <c r="Q14" s="45" t="s">
        <v>244</v>
      </c>
      <c r="S14" s="45" t="s">
        <v>245</v>
      </c>
      <c r="U14" s="45" t="s">
        <v>246</v>
      </c>
      <c r="W14" s="45" t="s">
        <v>247</v>
      </c>
      <c r="Y14" s="45" t="s">
        <v>248</v>
      </c>
      <c r="AA14" s="45" t="s">
        <v>249</v>
      </c>
      <c r="AC14" s="45" t="s">
        <v>250</v>
      </c>
      <c r="AE14" s="45" t="s">
        <v>251</v>
      </c>
    </row>
    <row r="15" spans="1:34" x14ac:dyDescent="0.15">
      <c r="AG15" s="45" t="s">
        <v>41</v>
      </c>
      <c r="AH15" s="45" t="s">
        <v>63</v>
      </c>
    </row>
    <row r="16" spans="1:34" x14ac:dyDescent="0.15">
      <c r="D16" s="45" t="s">
        <v>44</v>
      </c>
    </row>
    <row r="17" spans="4:31" x14ac:dyDescent="0.15">
      <c r="D17" s="45" t="s">
        <v>32</v>
      </c>
      <c r="F17" s="45" t="s">
        <v>0</v>
      </c>
      <c r="I17" s="45" t="s">
        <v>51</v>
      </c>
      <c r="K17" s="45" t="s">
        <v>56</v>
      </c>
      <c r="M17" s="45" t="s">
        <v>57</v>
      </c>
      <c r="O17" s="45" t="s">
        <v>198</v>
      </c>
      <c r="Q17" s="45" t="s">
        <v>252</v>
      </c>
      <c r="S17" s="45" t="s">
        <v>253</v>
      </c>
      <c r="U17" s="45" t="s">
        <v>254</v>
      </c>
      <c r="W17" s="45" t="s">
        <v>255</v>
      </c>
      <c r="Y17" s="45" t="s">
        <v>256</v>
      </c>
      <c r="AA17" s="45" t="s">
        <v>257</v>
      </c>
      <c r="AC17" s="45" t="s">
        <v>258</v>
      </c>
      <c r="AE17" s="45" t="s">
        <v>259</v>
      </c>
    </row>
    <row r="19" spans="4:31" x14ac:dyDescent="0.15">
      <c r="F19" s="45" t="s">
        <v>4</v>
      </c>
      <c r="I19" s="45" t="s">
        <v>18</v>
      </c>
      <c r="K19" s="45" t="s">
        <v>18</v>
      </c>
      <c r="M19" s="45" t="s">
        <v>18</v>
      </c>
      <c r="O19" s="45" t="s">
        <v>18</v>
      </c>
      <c r="Q19" s="45" t="s">
        <v>18</v>
      </c>
      <c r="S19" s="45" t="s">
        <v>18</v>
      </c>
      <c r="U19" s="45" t="s">
        <v>18</v>
      </c>
      <c r="W19" s="45" t="s">
        <v>18</v>
      </c>
      <c r="Y19" s="45" t="s">
        <v>18</v>
      </c>
      <c r="AA19" s="45" t="s">
        <v>18</v>
      </c>
      <c r="AC19" s="45" t="s">
        <v>18</v>
      </c>
      <c r="AE19" s="45" t="s">
        <v>18</v>
      </c>
    </row>
    <row r="20" spans="4:31" x14ac:dyDescent="0.15">
      <c r="D20" s="45" t="s">
        <v>130</v>
      </c>
      <c r="F20" s="45" t="s">
        <v>110</v>
      </c>
      <c r="I20" s="45" t="s">
        <v>65</v>
      </c>
      <c r="K20" s="45" t="s">
        <v>80</v>
      </c>
      <c r="M20" s="45" t="s">
        <v>81</v>
      </c>
      <c r="O20" s="45" t="s">
        <v>199</v>
      </c>
      <c r="Q20" s="45" t="s">
        <v>260</v>
      </c>
      <c r="S20" s="45" t="s">
        <v>261</v>
      </c>
      <c r="U20" s="45" t="s">
        <v>262</v>
      </c>
      <c r="W20" s="45" t="s">
        <v>263</v>
      </c>
      <c r="Y20" s="45" t="s">
        <v>264</v>
      </c>
      <c r="AA20" s="45" t="s">
        <v>265</v>
      </c>
      <c r="AC20" s="45" t="s">
        <v>266</v>
      </c>
      <c r="AE20" s="45" t="s">
        <v>267</v>
      </c>
    </row>
    <row r="21" spans="4:31" x14ac:dyDescent="0.15">
      <c r="D21" s="45" t="s">
        <v>131</v>
      </c>
      <c r="F21" s="45" t="s">
        <v>111</v>
      </c>
      <c r="I21" s="45" t="s">
        <v>66</v>
      </c>
      <c r="K21" s="45" t="s">
        <v>82</v>
      </c>
      <c r="M21" s="45" t="s">
        <v>83</v>
      </c>
      <c r="O21" s="45" t="s">
        <v>200</v>
      </c>
      <c r="Q21" s="45" t="s">
        <v>268</v>
      </c>
      <c r="S21" s="45" t="s">
        <v>269</v>
      </c>
      <c r="U21" s="45" t="s">
        <v>270</v>
      </c>
      <c r="W21" s="45" t="s">
        <v>271</v>
      </c>
      <c r="Y21" s="45" t="s">
        <v>272</v>
      </c>
      <c r="AA21" s="45" t="s">
        <v>273</v>
      </c>
      <c r="AC21" s="45" t="s">
        <v>274</v>
      </c>
      <c r="AE21" s="45" t="s">
        <v>275</v>
      </c>
    </row>
    <row r="22" spans="4:31" x14ac:dyDescent="0.15">
      <c r="D22" s="45" t="s">
        <v>132</v>
      </c>
      <c r="F22" s="45" t="s">
        <v>112</v>
      </c>
      <c r="I22" s="45" t="s">
        <v>67</v>
      </c>
      <c r="K22" s="45" t="s">
        <v>84</v>
      </c>
      <c r="M22" s="45" t="s">
        <v>85</v>
      </c>
      <c r="O22" s="45" t="s">
        <v>201</v>
      </c>
      <c r="Q22" s="45" t="s">
        <v>276</v>
      </c>
      <c r="S22" s="45" t="s">
        <v>277</v>
      </c>
      <c r="U22" s="45" t="s">
        <v>278</v>
      </c>
      <c r="W22" s="45" t="s">
        <v>279</v>
      </c>
      <c r="Y22" s="45" t="s">
        <v>280</v>
      </c>
      <c r="AA22" s="45" t="s">
        <v>281</v>
      </c>
      <c r="AC22" s="45" t="s">
        <v>282</v>
      </c>
      <c r="AE22" s="45" t="s">
        <v>283</v>
      </c>
    </row>
    <row r="23" spans="4:31" x14ac:dyDescent="0.15">
      <c r="D23" s="45" t="s">
        <v>133</v>
      </c>
      <c r="F23" s="45" t="s">
        <v>113</v>
      </c>
      <c r="I23" s="45" t="s">
        <v>68</v>
      </c>
      <c r="K23" s="45" t="s">
        <v>86</v>
      </c>
      <c r="M23" s="45" t="s">
        <v>87</v>
      </c>
      <c r="O23" s="45" t="s">
        <v>202</v>
      </c>
      <c r="Q23" s="45" t="s">
        <v>284</v>
      </c>
      <c r="S23" s="45" t="s">
        <v>285</v>
      </c>
      <c r="U23" s="45" t="s">
        <v>286</v>
      </c>
      <c r="W23" s="45" t="s">
        <v>287</v>
      </c>
      <c r="Y23" s="45" t="s">
        <v>288</v>
      </c>
      <c r="AA23" s="45" t="s">
        <v>289</v>
      </c>
      <c r="AC23" s="45" t="s">
        <v>290</v>
      </c>
      <c r="AE23" s="45" t="s">
        <v>291</v>
      </c>
    </row>
    <row r="24" spans="4:31" x14ac:dyDescent="0.15">
      <c r="D24" s="45" t="s">
        <v>134</v>
      </c>
      <c r="F24" s="45" t="s">
        <v>114</v>
      </c>
      <c r="I24" s="45" t="s">
        <v>69</v>
      </c>
      <c r="K24" s="45" t="s">
        <v>88</v>
      </c>
      <c r="M24" s="45" t="s">
        <v>89</v>
      </c>
      <c r="O24" s="45" t="s">
        <v>203</v>
      </c>
      <c r="Q24" s="45" t="s">
        <v>292</v>
      </c>
      <c r="S24" s="45" t="s">
        <v>293</v>
      </c>
      <c r="U24" s="45" t="s">
        <v>294</v>
      </c>
      <c r="W24" s="45" t="s">
        <v>295</v>
      </c>
      <c r="Y24" s="45" t="s">
        <v>296</v>
      </c>
      <c r="AA24" s="45" t="s">
        <v>297</v>
      </c>
      <c r="AC24" s="45" t="s">
        <v>298</v>
      </c>
      <c r="AE24" s="45" t="s">
        <v>299</v>
      </c>
    </row>
    <row r="25" spans="4:31" x14ac:dyDescent="0.15">
      <c r="D25" s="45" t="s">
        <v>135</v>
      </c>
      <c r="F25" s="45" t="s">
        <v>115</v>
      </c>
      <c r="I25" s="45" t="s">
        <v>136</v>
      </c>
      <c r="K25" s="45" t="s">
        <v>162</v>
      </c>
      <c r="M25" s="45" t="s">
        <v>163</v>
      </c>
      <c r="O25" s="45" t="s">
        <v>204</v>
      </c>
      <c r="Q25" s="45" t="s">
        <v>300</v>
      </c>
      <c r="S25" s="45" t="s">
        <v>301</v>
      </c>
      <c r="U25" s="45" t="s">
        <v>302</v>
      </c>
      <c r="W25" s="45" t="s">
        <v>303</v>
      </c>
      <c r="Y25" s="45" t="s">
        <v>304</v>
      </c>
      <c r="AA25" s="45" t="s">
        <v>305</v>
      </c>
      <c r="AC25" s="45" t="s">
        <v>306</v>
      </c>
      <c r="AE25" s="45" t="s">
        <v>307</v>
      </c>
    </row>
    <row r="27" spans="4:31" x14ac:dyDescent="0.15">
      <c r="F27" s="45" t="s">
        <v>5</v>
      </c>
      <c r="I27" s="45" t="s">
        <v>137</v>
      </c>
      <c r="K27" s="45" t="s">
        <v>164</v>
      </c>
      <c r="M27" s="45" t="s">
        <v>165</v>
      </c>
      <c r="O27" s="45" t="s">
        <v>205</v>
      </c>
      <c r="Q27" s="45" t="s">
        <v>308</v>
      </c>
      <c r="S27" s="45" t="s">
        <v>309</v>
      </c>
      <c r="U27" s="45" t="s">
        <v>310</v>
      </c>
      <c r="W27" s="45" t="s">
        <v>311</v>
      </c>
      <c r="Y27" s="45" t="s">
        <v>312</v>
      </c>
      <c r="AA27" s="45" t="s">
        <v>313</v>
      </c>
      <c r="AC27" s="45" t="s">
        <v>314</v>
      </c>
      <c r="AE27" s="45" t="s">
        <v>315</v>
      </c>
    </row>
    <row r="29" spans="4:31" x14ac:dyDescent="0.15">
      <c r="F29" s="45" t="s">
        <v>6</v>
      </c>
    </row>
    <row r="30" spans="4:31" x14ac:dyDescent="0.15">
      <c r="D30" s="45" t="s">
        <v>138</v>
      </c>
      <c r="F30" s="45" t="s">
        <v>116</v>
      </c>
      <c r="I30" s="45" t="s">
        <v>70</v>
      </c>
      <c r="K30" s="45" t="s">
        <v>90</v>
      </c>
      <c r="M30" s="45" t="s">
        <v>91</v>
      </c>
      <c r="O30" s="45" t="s">
        <v>206</v>
      </c>
      <c r="Q30" s="45" t="s">
        <v>316</v>
      </c>
      <c r="S30" s="45" t="s">
        <v>317</v>
      </c>
      <c r="U30" s="45" t="s">
        <v>318</v>
      </c>
      <c r="W30" s="45" t="s">
        <v>319</v>
      </c>
      <c r="Y30" s="45" t="s">
        <v>320</v>
      </c>
      <c r="AA30" s="45" t="s">
        <v>321</v>
      </c>
      <c r="AC30" s="45" t="s">
        <v>322</v>
      </c>
      <c r="AE30" s="45" t="s">
        <v>323</v>
      </c>
    </row>
    <row r="31" spans="4:31" x14ac:dyDescent="0.15">
      <c r="D31" s="45" t="s">
        <v>139</v>
      </c>
      <c r="F31" s="45" t="s">
        <v>117</v>
      </c>
      <c r="I31" s="45" t="s">
        <v>71</v>
      </c>
      <c r="K31" s="45" t="s">
        <v>92</v>
      </c>
      <c r="M31" s="45" t="s">
        <v>93</v>
      </c>
      <c r="O31" s="45" t="s">
        <v>207</v>
      </c>
      <c r="Q31" s="45" t="s">
        <v>324</v>
      </c>
      <c r="S31" s="45" t="s">
        <v>325</v>
      </c>
      <c r="U31" s="45" t="s">
        <v>326</v>
      </c>
      <c r="W31" s="45" t="s">
        <v>327</v>
      </c>
      <c r="Y31" s="45" t="s">
        <v>328</v>
      </c>
      <c r="AA31" s="45" t="s">
        <v>329</v>
      </c>
      <c r="AC31" s="45" t="s">
        <v>330</v>
      </c>
      <c r="AE31" s="45" t="s">
        <v>331</v>
      </c>
    </row>
    <row r="32" spans="4:31" x14ac:dyDescent="0.15">
      <c r="D32" s="45" t="s">
        <v>140</v>
      </c>
      <c r="F32" s="45" t="s">
        <v>118</v>
      </c>
      <c r="I32" s="45" t="s">
        <v>72</v>
      </c>
      <c r="K32" s="45" t="s">
        <v>94</v>
      </c>
      <c r="M32" s="45" t="s">
        <v>95</v>
      </c>
      <c r="O32" s="45" t="s">
        <v>208</v>
      </c>
      <c r="Q32" s="45" t="s">
        <v>332</v>
      </c>
      <c r="S32" s="45" t="s">
        <v>333</v>
      </c>
      <c r="U32" s="45" t="s">
        <v>334</v>
      </c>
      <c r="W32" s="45" t="s">
        <v>335</v>
      </c>
      <c r="Y32" s="45" t="s">
        <v>336</v>
      </c>
      <c r="AA32" s="45" t="s">
        <v>337</v>
      </c>
      <c r="AC32" s="45" t="s">
        <v>338</v>
      </c>
      <c r="AE32" s="45" t="s">
        <v>339</v>
      </c>
    </row>
    <row r="33" spans="4:31" x14ac:dyDescent="0.15">
      <c r="D33" s="45" t="s">
        <v>141</v>
      </c>
      <c r="F33" s="45" t="s">
        <v>119</v>
      </c>
      <c r="I33" s="45" t="s">
        <v>142</v>
      </c>
      <c r="K33" s="45" t="s">
        <v>166</v>
      </c>
      <c r="M33" s="45" t="s">
        <v>167</v>
      </c>
      <c r="O33" s="45" t="s">
        <v>209</v>
      </c>
      <c r="Q33" s="45" t="s">
        <v>340</v>
      </c>
      <c r="S33" s="45" t="s">
        <v>341</v>
      </c>
      <c r="U33" s="45" t="s">
        <v>342</v>
      </c>
      <c r="W33" s="45" t="s">
        <v>343</v>
      </c>
      <c r="Y33" s="45" t="s">
        <v>344</v>
      </c>
      <c r="AA33" s="45" t="s">
        <v>345</v>
      </c>
      <c r="AC33" s="45" t="s">
        <v>346</v>
      </c>
      <c r="AE33" s="45" t="s">
        <v>347</v>
      </c>
    </row>
    <row r="35" spans="4:31" x14ac:dyDescent="0.15">
      <c r="F35" s="45" t="s">
        <v>7</v>
      </c>
      <c r="I35" s="45" t="s">
        <v>143</v>
      </c>
      <c r="K35" s="45" t="s">
        <v>168</v>
      </c>
      <c r="M35" s="45" t="s">
        <v>169</v>
      </c>
      <c r="O35" s="45" t="s">
        <v>210</v>
      </c>
      <c r="Q35" s="45" t="s">
        <v>348</v>
      </c>
      <c r="S35" s="45" t="s">
        <v>349</v>
      </c>
      <c r="U35" s="45" t="s">
        <v>350</v>
      </c>
      <c r="W35" s="45" t="s">
        <v>351</v>
      </c>
      <c r="Y35" s="45" t="s">
        <v>352</v>
      </c>
      <c r="AA35" s="45" t="s">
        <v>353</v>
      </c>
      <c r="AC35" s="45" t="s">
        <v>354</v>
      </c>
      <c r="AE35" s="45" t="s">
        <v>355</v>
      </c>
    </row>
    <row r="37" spans="4:31" x14ac:dyDescent="0.15">
      <c r="F37" s="45" t="s">
        <v>8</v>
      </c>
      <c r="I37" s="45" t="s">
        <v>144</v>
      </c>
      <c r="K37" s="45" t="s">
        <v>170</v>
      </c>
      <c r="M37" s="45" t="s">
        <v>171</v>
      </c>
      <c r="O37" s="45" t="s">
        <v>211</v>
      </c>
      <c r="Q37" s="45" t="s">
        <v>356</v>
      </c>
      <c r="S37" s="45" t="s">
        <v>357</v>
      </c>
      <c r="U37" s="45" t="s">
        <v>358</v>
      </c>
      <c r="W37" s="45" t="s">
        <v>359</v>
      </c>
      <c r="Y37" s="45" t="s">
        <v>360</v>
      </c>
      <c r="AA37" s="45" t="s">
        <v>361</v>
      </c>
      <c r="AC37" s="45" t="s">
        <v>362</v>
      </c>
      <c r="AE37" s="45" t="s">
        <v>363</v>
      </c>
    </row>
    <row r="39" spans="4:31" x14ac:dyDescent="0.15">
      <c r="F39" s="45" t="s">
        <v>9</v>
      </c>
    </row>
    <row r="40" spans="4:31" x14ac:dyDescent="0.15">
      <c r="D40" s="45" t="s">
        <v>145</v>
      </c>
      <c r="F40" s="45" t="s">
        <v>120</v>
      </c>
      <c r="I40" s="45" t="s">
        <v>73</v>
      </c>
      <c r="K40" s="45" t="s">
        <v>96</v>
      </c>
      <c r="M40" s="45" t="s">
        <v>97</v>
      </c>
      <c r="O40" s="45" t="s">
        <v>212</v>
      </c>
      <c r="Q40" s="45" t="s">
        <v>364</v>
      </c>
      <c r="S40" s="45" t="s">
        <v>365</v>
      </c>
      <c r="U40" s="45" t="s">
        <v>366</v>
      </c>
      <c r="W40" s="45" t="s">
        <v>367</v>
      </c>
      <c r="Y40" s="45" t="s">
        <v>368</v>
      </c>
      <c r="AA40" s="45" t="s">
        <v>369</v>
      </c>
      <c r="AC40" s="45" t="s">
        <v>370</v>
      </c>
      <c r="AE40" s="45" t="s">
        <v>371</v>
      </c>
    </row>
    <row r="41" spans="4:31" x14ac:dyDescent="0.15">
      <c r="D41" s="45" t="s">
        <v>146</v>
      </c>
      <c r="F41" s="45" t="s">
        <v>121</v>
      </c>
      <c r="I41" s="45" t="s">
        <v>74</v>
      </c>
      <c r="K41" s="45" t="s">
        <v>98</v>
      </c>
      <c r="M41" s="45" t="s">
        <v>99</v>
      </c>
      <c r="O41" s="45" t="s">
        <v>213</v>
      </c>
      <c r="Q41" s="45" t="s">
        <v>372</v>
      </c>
      <c r="S41" s="45" t="s">
        <v>373</v>
      </c>
      <c r="U41" s="45" t="s">
        <v>374</v>
      </c>
      <c r="W41" s="45" t="s">
        <v>375</v>
      </c>
      <c r="Y41" s="45" t="s">
        <v>376</v>
      </c>
      <c r="AA41" s="45" t="s">
        <v>377</v>
      </c>
      <c r="AC41" s="45" t="s">
        <v>378</v>
      </c>
      <c r="AE41" s="45" t="s">
        <v>379</v>
      </c>
    </row>
    <row r="42" spans="4:31" x14ac:dyDescent="0.15">
      <c r="D42" s="45" t="s">
        <v>147</v>
      </c>
      <c r="F42" s="45" t="s">
        <v>122</v>
      </c>
      <c r="I42" s="45" t="s">
        <v>75</v>
      </c>
      <c r="K42" s="45" t="s">
        <v>100</v>
      </c>
      <c r="M42" s="45" t="s">
        <v>101</v>
      </c>
      <c r="O42" s="45" t="s">
        <v>214</v>
      </c>
      <c r="Q42" s="45" t="s">
        <v>380</v>
      </c>
      <c r="S42" s="45" t="s">
        <v>381</v>
      </c>
      <c r="U42" s="45" t="s">
        <v>382</v>
      </c>
      <c r="W42" s="45" t="s">
        <v>383</v>
      </c>
      <c r="Y42" s="45" t="s">
        <v>384</v>
      </c>
      <c r="AA42" s="45" t="s">
        <v>385</v>
      </c>
      <c r="AC42" s="45" t="s">
        <v>386</v>
      </c>
      <c r="AE42" s="45" t="s">
        <v>387</v>
      </c>
    </row>
    <row r="43" spans="4:31" x14ac:dyDescent="0.15">
      <c r="D43" s="45" t="s">
        <v>148</v>
      </c>
      <c r="F43" s="45" t="s">
        <v>123</v>
      </c>
      <c r="I43" s="45" t="s">
        <v>76</v>
      </c>
      <c r="K43" s="45" t="s">
        <v>102</v>
      </c>
      <c r="M43" s="45" t="s">
        <v>103</v>
      </c>
      <c r="O43" s="45" t="s">
        <v>215</v>
      </c>
      <c r="Q43" s="45" t="s">
        <v>388</v>
      </c>
      <c r="S43" s="45" t="s">
        <v>389</v>
      </c>
      <c r="U43" s="45" t="s">
        <v>390</v>
      </c>
      <c r="W43" s="45" t="s">
        <v>391</v>
      </c>
      <c r="Y43" s="45" t="s">
        <v>392</v>
      </c>
      <c r="AA43" s="45" t="s">
        <v>393</v>
      </c>
      <c r="AC43" s="45" t="s">
        <v>394</v>
      </c>
      <c r="AE43" s="45" t="s">
        <v>395</v>
      </c>
    </row>
    <row r="44" spans="4:31" x14ac:dyDescent="0.15">
      <c r="D44" s="45" t="s">
        <v>149</v>
      </c>
      <c r="F44" s="45" t="s">
        <v>124</v>
      </c>
      <c r="I44" s="45" t="s">
        <v>77</v>
      </c>
      <c r="K44" s="45" t="s">
        <v>104</v>
      </c>
      <c r="M44" s="45" t="s">
        <v>105</v>
      </c>
      <c r="O44" s="45" t="s">
        <v>216</v>
      </c>
      <c r="Q44" s="45" t="s">
        <v>396</v>
      </c>
      <c r="S44" s="45" t="s">
        <v>397</v>
      </c>
      <c r="U44" s="45" t="s">
        <v>398</v>
      </c>
      <c r="W44" s="45" t="s">
        <v>399</v>
      </c>
      <c r="Y44" s="45" t="s">
        <v>400</v>
      </c>
      <c r="AA44" s="45" t="s">
        <v>401</v>
      </c>
      <c r="AC44" s="45" t="s">
        <v>402</v>
      </c>
      <c r="AE44" s="45" t="s">
        <v>403</v>
      </c>
    </row>
    <row r="45" spans="4:31" x14ac:dyDescent="0.15">
      <c r="D45" s="45" t="s">
        <v>150</v>
      </c>
      <c r="F45" s="45" t="s">
        <v>125</v>
      </c>
      <c r="I45" s="45" t="s">
        <v>78</v>
      </c>
      <c r="K45" s="45" t="s">
        <v>106</v>
      </c>
      <c r="M45" s="45" t="s">
        <v>107</v>
      </c>
      <c r="O45" s="45" t="s">
        <v>217</v>
      </c>
      <c r="Q45" s="45" t="s">
        <v>404</v>
      </c>
      <c r="S45" s="45" t="s">
        <v>405</v>
      </c>
      <c r="U45" s="45" t="s">
        <v>406</v>
      </c>
      <c r="W45" s="45" t="s">
        <v>407</v>
      </c>
      <c r="Y45" s="45" t="s">
        <v>408</v>
      </c>
      <c r="AA45" s="45" t="s">
        <v>409</v>
      </c>
      <c r="AC45" s="45" t="s">
        <v>410</v>
      </c>
      <c r="AE45" s="45" t="s">
        <v>411</v>
      </c>
    </row>
    <row r="46" spans="4:31" x14ac:dyDescent="0.15">
      <c r="D46" s="45" t="s">
        <v>151</v>
      </c>
      <c r="F46" s="45" t="s">
        <v>126</v>
      </c>
      <c r="I46" s="45" t="s">
        <v>79</v>
      </c>
      <c r="K46" s="45" t="s">
        <v>108</v>
      </c>
      <c r="M46" s="45" t="s">
        <v>109</v>
      </c>
      <c r="O46" s="45" t="s">
        <v>218</v>
      </c>
      <c r="Q46" s="45" t="s">
        <v>412</v>
      </c>
      <c r="S46" s="45" t="s">
        <v>413</v>
      </c>
      <c r="U46" s="45" t="s">
        <v>414</v>
      </c>
      <c r="W46" s="45" t="s">
        <v>415</v>
      </c>
      <c r="Y46" s="45" t="s">
        <v>416</v>
      </c>
      <c r="AA46" s="45" t="s">
        <v>417</v>
      </c>
      <c r="AC46" s="45" t="s">
        <v>418</v>
      </c>
      <c r="AE46" s="45" t="s">
        <v>419</v>
      </c>
    </row>
    <row r="48" spans="4:31" x14ac:dyDescent="0.15">
      <c r="F48" s="45" t="s">
        <v>10</v>
      </c>
      <c r="I48" s="45" t="s">
        <v>152</v>
      </c>
      <c r="K48" s="45" t="s">
        <v>172</v>
      </c>
      <c r="M48" s="45" t="s">
        <v>173</v>
      </c>
      <c r="O48" s="45" t="s">
        <v>219</v>
      </c>
      <c r="Q48" s="45" t="s">
        <v>420</v>
      </c>
      <c r="S48" s="45" t="s">
        <v>421</v>
      </c>
      <c r="U48" s="45" t="s">
        <v>422</v>
      </c>
      <c r="W48" s="45" t="s">
        <v>423</v>
      </c>
      <c r="Y48" s="45" t="s">
        <v>424</v>
      </c>
      <c r="AA48" s="45" t="s">
        <v>425</v>
      </c>
      <c r="AC48" s="45" t="s">
        <v>426</v>
      </c>
      <c r="AE48" s="45" t="s">
        <v>427</v>
      </c>
    </row>
    <row r="50" spans="4:31" x14ac:dyDescent="0.15">
      <c r="F50" s="45" t="s">
        <v>11</v>
      </c>
      <c r="I50" s="45" t="s">
        <v>153</v>
      </c>
      <c r="K50" s="45" t="s">
        <v>174</v>
      </c>
      <c r="M50" s="45" t="s">
        <v>175</v>
      </c>
      <c r="O50" s="45" t="s">
        <v>220</v>
      </c>
      <c r="Q50" s="45" t="s">
        <v>428</v>
      </c>
      <c r="S50" s="45" t="s">
        <v>429</v>
      </c>
      <c r="U50" s="45" t="s">
        <v>430</v>
      </c>
      <c r="W50" s="45" t="s">
        <v>431</v>
      </c>
      <c r="Y50" s="45" t="s">
        <v>432</v>
      </c>
      <c r="AA50" s="45" t="s">
        <v>433</v>
      </c>
      <c r="AC50" s="45" t="s">
        <v>434</v>
      </c>
      <c r="AE50" s="45" t="s">
        <v>435</v>
      </c>
    </row>
    <row r="52" spans="4:31" x14ac:dyDescent="0.15">
      <c r="F52" s="45" t="s">
        <v>12</v>
      </c>
    </row>
    <row r="53" spans="4:31" x14ac:dyDescent="0.15">
      <c r="D53" s="45" t="s">
        <v>154</v>
      </c>
      <c r="F53" s="45" t="s">
        <v>13</v>
      </c>
      <c r="I53" s="45" t="s">
        <v>155</v>
      </c>
      <c r="K53" s="45" t="s">
        <v>176</v>
      </c>
      <c r="M53" s="45" t="s">
        <v>177</v>
      </c>
      <c r="O53" s="45" t="s">
        <v>221</v>
      </c>
      <c r="Q53" s="45" t="s">
        <v>436</v>
      </c>
      <c r="S53" s="45" t="s">
        <v>437</v>
      </c>
      <c r="U53" s="45" t="s">
        <v>438</v>
      </c>
      <c r="W53" s="45" t="s">
        <v>439</v>
      </c>
      <c r="Y53" s="45" t="s">
        <v>440</v>
      </c>
      <c r="AA53" s="45" t="s">
        <v>441</v>
      </c>
      <c r="AC53" s="45" t="s">
        <v>442</v>
      </c>
      <c r="AE53" s="45" t="s">
        <v>443</v>
      </c>
    </row>
    <row r="54" spans="4:31" x14ac:dyDescent="0.15">
      <c r="D54" s="45" t="s">
        <v>156</v>
      </c>
      <c r="F54" s="45" t="s">
        <v>14</v>
      </c>
      <c r="I54" s="45" t="s">
        <v>157</v>
      </c>
      <c r="K54" s="45" t="s">
        <v>178</v>
      </c>
      <c r="M54" s="45" t="s">
        <v>179</v>
      </c>
      <c r="O54" s="45" t="s">
        <v>222</v>
      </c>
      <c r="Q54" s="45" t="s">
        <v>444</v>
      </c>
      <c r="S54" s="45" t="s">
        <v>445</v>
      </c>
      <c r="U54" s="45" t="s">
        <v>446</v>
      </c>
      <c r="W54" s="45" t="s">
        <v>447</v>
      </c>
      <c r="Y54" s="45" t="s">
        <v>448</v>
      </c>
      <c r="AA54" s="45" t="s">
        <v>449</v>
      </c>
      <c r="AC54" s="45" t="s">
        <v>450</v>
      </c>
      <c r="AE54" s="45" t="s">
        <v>451</v>
      </c>
    </row>
    <row r="55" spans="4:31" x14ac:dyDescent="0.15">
      <c r="D55" s="45" t="s">
        <v>127</v>
      </c>
      <c r="F55" s="45" t="s">
        <v>61</v>
      </c>
      <c r="I55" s="45" t="s">
        <v>158</v>
      </c>
      <c r="K55" s="45" t="s">
        <v>180</v>
      </c>
      <c r="M55" s="45" t="s">
        <v>181</v>
      </c>
      <c r="O55" s="45" t="s">
        <v>223</v>
      </c>
      <c r="Q55" s="45" t="s">
        <v>452</v>
      </c>
      <c r="S55" s="45" t="s">
        <v>453</v>
      </c>
      <c r="U55" s="45" t="s">
        <v>454</v>
      </c>
      <c r="W55" s="45" t="s">
        <v>455</v>
      </c>
      <c r="Y55" s="45" t="s">
        <v>456</v>
      </c>
      <c r="AA55" s="45" t="s">
        <v>457</v>
      </c>
      <c r="AC55" s="45" t="s">
        <v>458</v>
      </c>
      <c r="AE55" s="45" t="s">
        <v>459</v>
      </c>
    </row>
    <row r="56" spans="4:31" x14ac:dyDescent="0.15">
      <c r="D56" s="45" t="s">
        <v>128</v>
      </c>
      <c r="F56" s="45" t="s">
        <v>62</v>
      </c>
      <c r="I56" s="45" t="s">
        <v>159</v>
      </c>
      <c r="K56" s="45" t="s">
        <v>182</v>
      </c>
      <c r="M56" s="45" t="s">
        <v>183</v>
      </c>
      <c r="O56" s="45" t="s">
        <v>224</v>
      </c>
      <c r="Q56" s="45" t="s">
        <v>460</v>
      </c>
      <c r="S56" s="45" t="s">
        <v>461</v>
      </c>
      <c r="U56" s="45" t="s">
        <v>462</v>
      </c>
      <c r="W56" s="45" t="s">
        <v>463</v>
      </c>
      <c r="Y56" s="45" t="s">
        <v>464</v>
      </c>
      <c r="AA56" s="45" t="s">
        <v>465</v>
      </c>
      <c r="AC56" s="45" t="s">
        <v>466</v>
      </c>
      <c r="AE56" s="45" t="s">
        <v>467</v>
      </c>
    </row>
    <row r="58" spans="4:31" x14ac:dyDescent="0.15">
      <c r="F58" s="45" t="s">
        <v>15</v>
      </c>
      <c r="I58" s="45" t="s">
        <v>160</v>
      </c>
      <c r="K58" s="45" t="s">
        <v>184</v>
      </c>
      <c r="M58" s="45" t="s">
        <v>185</v>
      </c>
      <c r="O58" s="45" t="s">
        <v>225</v>
      </c>
      <c r="Q58" s="45" t="s">
        <v>468</v>
      </c>
      <c r="S58" s="45" t="s">
        <v>469</v>
      </c>
      <c r="U58" s="45" t="s">
        <v>470</v>
      </c>
      <c r="W58" s="45" t="s">
        <v>471</v>
      </c>
      <c r="Y58" s="45" t="s">
        <v>472</v>
      </c>
      <c r="AA58" s="45" t="s">
        <v>473</v>
      </c>
      <c r="AC58" s="45" t="s">
        <v>474</v>
      </c>
      <c r="AE58" s="45" t="s">
        <v>475</v>
      </c>
    </row>
    <row r="61" spans="4:31" x14ac:dyDescent="0.15">
      <c r="F61" s="45" t="s">
        <v>16</v>
      </c>
      <c r="I61" s="45" t="s">
        <v>161</v>
      </c>
      <c r="K61" s="45" t="s">
        <v>186</v>
      </c>
      <c r="M61" s="45" t="s">
        <v>187</v>
      </c>
      <c r="O61" s="45" t="s">
        <v>226</v>
      </c>
      <c r="Q61" s="45" t="s">
        <v>476</v>
      </c>
      <c r="S61" s="45" t="s">
        <v>477</v>
      </c>
      <c r="U61" s="45" t="s">
        <v>478</v>
      </c>
      <c r="W61" s="45" t="s">
        <v>479</v>
      </c>
      <c r="Y61" s="45" t="s">
        <v>480</v>
      </c>
      <c r="AA61" s="45" t="s">
        <v>481</v>
      </c>
      <c r="AC61" s="45" t="s">
        <v>482</v>
      </c>
      <c r="AE61" s="45" t="s">
        <v>483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Options</vt:lpstr>
      <vt:lpstr>Income Statement</vt:lpstr>
      <vt:lpstr>Date_filter</vt:lpstr>
      <vt:lpstr>Dept_filter</vt:lpstr>
      <vt:lpstr>Period_End</vt:lpstr>
      <vt:lpstr>Period_Start</vt:lpstr>
      <vt:lpstr>Period_Type</vt:lpstr>
      <vt:lpstr>Income Statement!Print_Area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Statement by Period</dc:title>
  <dc:subject>Jet Reports</dc:subject>
  <dc:creator>Katherine</dc:creator>
  <dc:description>Income statement reported in user-specified period columns within a provided date range.</dc:description>
  <cp:lastModifiedBy>Haseeb Tariq</cp:lastModifiedBy>
  <cp:lastPrinted>2010-03-10T17:56:52Z</cp:lastPrinted>
  <dcterms:created xsi:type="dcterms:W3CDTF">2004-12-27T23:31:12Z</dcterms:created>
  <dcterms:modified xsi:type="dcterms:W3CDTF">2023-10-20T10:43:39Z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rill Button Active">
    <vt:bool>true</vt:bool>
  </property>
  <property fmtid="{D5CDD505-2E9C-101B-9397-08002B2CF9AE}" pid="3" name="Jet Reports Last Version Refresh">
    <vt:lpwstr>Version 7.0.6  Released 10/12/2007 12:48:31 PM</vt:lpwstr>
  </property>
  <property fmtid="{D5CDD505-2E9C-101B-9397-08002B2CF9AE}" pid="4" name="Jet Reports Design Mode Active">
    <vt:bool>false</vt:bool>
  </property>
  <property fmtid="{D5CDD505-2E9C-101B-9397-08002B2CF9AE}" pid="5" name="NeedsREVERT">
    <vt:lpwstr>FALSE</vt:lpwstr>
  </property>
  <property fmtid="{D5CDD505-2E9C-101B-9397-08002B2CF9AE}" pid="6" name="OriginalName">
    <vt:lpwstr>GL Income Statement.xls</vt:lpwstr>
  </property>
  <property fmtid="{D5CDD505-2E9C-101B-9397-08002B2CF9AE}" pid="7" name="Jet Reports Function Literals">
    <vt:lpwstr>,	;	,	{	}	[@[{0}]]	1033	19465</vt:lpwstr>
  </property>
</Properties>
</file>