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3_ncr:1_{7D112829-42B5-4522-8FF5-DD0620DF6C63}" xr6:coauthVersionLast="47" xr6:coauthVersionMax="47" xr10:uidLastSave="{0C182045-F687-40C5-82B3-4E82C602672C}"/>
  <bookViews>
    <workbookView xWindow="-120" yWindow="-120" windowWidth="29040" windowHeight="17520" xr2:uid="{00000000-000D-0000-FFFF-FFFF00000000}"/>
  </bookViews>
  <sheets>
    <sheet name="Pivot Table" sheetId="402" r:id="rId1"/>
    <sheet name="Report" sheetId="456" r:id="rId2"/>
    <sheet name="Sheet1" sheetId="533" state="veryHidden" r:id="rId3"/>
    <sheet name="Sheet2" sheetId="534" state="veryHidden" r:id="rId4"/>
    <sheet name="Sheet5" sheetId="537" state="veryHidden" r:id="rId5"/>
  </sheets>
  <definedNames>
    <definedName name="Slicer_Account_Type">#N/A</definedName>
    <definedName name="Slicer_Blocked">#N/A</definedName>
    <definedName name="Slicer_Income_Balance">#N/A</definedName>
    <definedName name="Slicer_Reconciliation_Account">#N/A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8" i="456" l="1"/>
  <c r="AC18" i="456"/>
  <c r="AD18" i="456"/>
  <c r="AE18" i="456"/>
  <c r="Q239" i="456"/>
  <c r="P239" i="456"/>
  <c r="O239" i="456"/>
  <c r="N239" i="456"/>
  <c r="K239" i="456"/>
  <c r="D6" i="456"/>
  <c r="D5" i="456"/>
  <c r="D13" i="456" s="1"/>
  <c r="D8" i="402"/>
  <c r="C8" i="402"/>
  <c r="D7" i="402"/>
  <c r="C7" i="402"/>
  <c r="L5" i="402"/>
  <c r="D11" i="456" l="1"/>
  <c r="D5" i="402" s="1"/>
  <c r="D14" i="456"/>
  <c r="D16" i="456" s="1"/>
  <c r="D15" i="456" l="1"/>
  <c r="D6" i="402" s="1"/>
</calcChain>
</file>

<file path=xl/sharedStrings.xml><?xml version="1.0" encoding="utf-8"?>
<sst xmlns="http://schemas.openxmlformats.org/spreadsheetml/2006/main" count="5861" uniqueCount="895">
  <si>
    <t>Value</t>
  </si>
  <si>
    <t>Option</t>
  </si>
  <si>
    <t>Auto+Hide+Values</t>
  </si>
  <si>
    <t>No.</t>
  </si>
  <si>
    <t>Start Date</t>
  </si>
  <si>
    <t>End Date</t>
  </si>
  <si>
    <t>Name</t>
  </si>
  <si>
    <t>Grand Total</t>
  </si>
  <si>
    <t>G/L Account</t>
  </si>
  <si>
    <t>Account Type</t>
  </si>
  <si>
    <t>Blocked</t>
  </si>
  <si>
    <t>Debit/Credit</t>
  </si>
  <si>
    <t>Income/Balance</t>
  </si>
  <si>
    <t>Net Change</t>
  </si>
  <si>
    <t>Reconciliation Account</t>
  </si>
  <si>
    <t>Search Name</t>
  </si>
  <si>
    <t>AutoTable</t>
  </si>
  <si>
    <t>AutoTable+Fit</t>
  </si>
  <si>
    <t>Begin-Total</t>
  </si>
  <si>
    <t>ASSETS</t>
  </si>
  <si>
    <t>Current Assets</t>
  </si>
  <si>
    <t>CURRENT ASSETS</t>
  </si>
  <si>
    <t>Liquid Assets</t>
  </si>
  <si>
    <t>LIQUID ASSETS</t>
  </si>
  <si>
    <t>Cash</t>
  </si>
  <si>
    <t>CASH</t>
  </si>
  <si>
    <t>Total</t>
  </si>
  <si>
    <t>Current Assets, Total</t>
  </si>
  <si>
    <t>Short-term Liabilities</t>
  </si>
  <si>
    <t>Revolving Credit</t>
  </si>
  <si>
    <t>Accounts Payable</t>
  </si>
  <si>
    <t>Personnel-related Items</t>
  </si>
  <si>
    <t>Other Liabilities</t>
  </si>
  <si>
    <t>Short-term Liabilities, Total</t>
  </si>
  <si>
    <t>Fixed Assets</t>
  </si>
  <si>
    <t>TOTAL ASSETS</t>
  </si>
  <si>
    <t>LIABILITIES AND EQUITY</t>
  </si>
  <si>
    <t>TOTAL LIABILITIES AND EQUITY</t>
  </si>
  <si>
    <t>Vendors, Domestic</t>
  </si>
  <si>
    <t>Vendors, Foreign</t>
  </si>
  <si>
    <t>Retained Earnings</t>
  </si>
  <si>
    <t>RETAINED EARNINGS</t>
  </si>
  <si>
    <t>FALSE</t>
  </si>
  <si>
    <t>Bank Currencies</t>
  </si>
  <si>
    <t>BANK CURRENCIES</t>
  </si>
  <si>
    <t>Bonds</t>
  </si>
  <si>
    <t>BONDS</t>
  </si>
  <si>
    <t>Accrued Interest</t>
  </si>
  <si>
    <t>ACCRUED INTEREST</t>
  </si>
  <si>
    <t>Other Receivables</t>
  </si>
  <si>
    <t>OTHER RECEIVABLES</t>
  </si>
  <si>
    <t>Vehicles</t>
  </si>
  <si>
    <t>VEHICLES</t>
  </si>
  <si>
    <t>Increases during the Year</t>
  </si>
  <si>
    <t>INCREASES DURING THE YEAR</t>
  </si>
  <si>
    <t>Accum. Depreciation, Vehicles</t>
  </si>
  <si>
    <t>Operating Equipment</t>
  </si>
  <si>
    <t>OPERATING EQUIPMENT</t>
  </si>
  <si>
    <t>Accum. Depr., Oper. Equip.</t>
  </si>
  <si>
    <t>Land and Buildings</t>
  </si>
  <si>
    <t>LAND AND BUILDINGS</t>
  </si>
  <si>
    <t>Accum. Depreciation, Buildings</t>
  </si>
  <si>
    <t>REVOLVING CREDIT</t>
  </si>
  <si>
    <t>Payroll Taxes Payable</t>
  </si>
  <si>
    <t>PAYROLL TAXES PAYABLE</t>
  </si>
  <si>
    <t>Vacation Compensation Payable</t>
  </si>
  <si>
    <t>VACATION COMPENSATION PAYABLE</t>
  </si>
  <si>
    <t>Corporate Taxes Payable</t>
  </si>
  <si>
    <t>CORPORATE TAXES PAYABLE</t>
  </si>
  <si>
    <t>Long-term Bank Loans</t>
  </si>
  <si>
    <t>LONG-TERM BANK LOANS</t>
  </si>
  <si>
    <t>Mortgage</t>
  </si>
  <si>
    <t>MORTGAGE</t>
  </si>
  <si>
    <t>Deferred Taxes</t>
  </si>
  <si>
    <t>DEFERRED TAXES</t>
  </si>
  <si>
    <t>Capital Stock</t>
  </si>
  <si>
    <t>CAPITAL STOCK</t>
  </si>
  <si>
    <t>Liquid Assets, Total</t>
  </si>
  <si>
    <t>End-Total</t>
  </si>
  <si>
    <t>Securities</t>
  </si>
  <si>
    <t>SECURITIES</t>
  </si>
  <si>
    <t>Securities, Total</t>
  </si>
  <si>
    <t>Accounts Receivable</t>
  </si>
  <si>
    <t>ACCOUNTS RECEIVABLE</t>
  </si>
  <si>
    <t>Accounts Receivable, Total</t>
  </si>
  <si>
    <t>Purchase Prepayments</t>
  </si>
  <si>
    <t>PURCHASE PREPAYMENTS</t>
  </si>
  <si>
    <t>Purchase Prepayments, Total</t>
  </si>
  <si>
    <t>Inventory</t>
  </si>
  <si>
    <t>INVENTORY</t>
  </si>
  <si>
    <t>Inventory, Total</t>
  </si>
  <si>
    <t>FIXED ASSETS</t>
  </si>
  <si>
    <t>Decreases during the Year</t>
  </si>
  <si>
    <t>DECREASES DURING THE YEAR</t>
  </si>
  <si>
    <t>Vehicles, Total</t>
  </si>
  <si>
    <t>Operating Equipment, Total</t>
  </si>
  <si>
    <t>Land and Buildings, Total</t>
  </si>
  <si>
    <t>Fixed Assets, Total</t>
  </si>
  <si>
    <t>LIABILITIES</t>
  </si>
  <si>
    <t>SHORT-TERM LIABILITIES</t>
  </si>
  <si>
    <t>Sales Prepayments</t>
  </si>
  <si>
    <t>SALES PREPAYMENTS</t>
  </si>
  <si>
    <t>Sales Prepayments, Total</t>
  </si>
  <si>
    <t>ACCOUNTS PAYABLE</t>
  </si>
  <si>
    <t>Vendors, Intercompany</t>
  </si>
  <si>
    <t>Accounts Payable, Total</t>
  </si>
  <si>
    <t>Inv. Adjmt. (Interim)</t>
  </si>
  <si>
    <t>INV. ADJMT. (INTERIM)</t>
  </si>
  <si>
    <t>Inv. Adjmt. (Interim), Total</t>
  </si>
  <si>
    <t>Prepaid Service Contracts</t>
  </si>
  <si>
    <t>PREPAID SERVICE CONTRACTS</t>
  </si>
  <si>
    <t>Prepaid Hardware Contracts</t>
  </si>
  <si>
    <t>PREPAID HARDWARE CONTRACTS</t>
  </si>
  <si>
    <t>Prepaid Software Contracts</t>
  </si>
  <si>
    <t>PREPAID SOFTWARE CONTRACTS</t>
  </si>
  <si>
    <t>PERSONNEL-RELATED ITEMS</t>
  </si>
  <si>
    <t>Total Personnel-related Items</t>
  </si>
  <si>
    <t>TOTAL PERSONNEL-RELATED ITEMS</t>
  </si>
  <si>
    <t>OTHER LIABILITIES</t>
  </si>
  <si>
    <t>Dividends for the Fiscal Year</t>
  </si>
  <si>
    <t>DIVIDENDS FOR THE FISCAL YEAR</t>
  </si>
  <si>
    <t>Other Liabilities, Total</t>
  </si>
  <si>
    <t>Long-term Liabilities</t>
  </si>
  <si>
    <t>LONG-TERM LIABILITIES</t>
  </si>
  <si>
    <t>Long-term Liabilities, Total</t>
  </si>
  <si>
    <t>TOTAL LIABILITIES</t>
  </si>
  <si>
    <t>Net Income for the Year</t>
  </si>
  <si>
    <t>NET INCOME FOR THE YEAR</t>
  </si>
  <si>
    <t>TOTAL STOCKHOLDER'S EQUITY</t>
  </si>
  <si>
    <t>30000</t>
  </si>
  <si>
    <t>Balance at End Date</t>
  </si>
  <si>
    <t>0</t>
  </si>
  <si>
    <t>1</t>
  </si>
  <si>
    <t>TRUE</t>
  </si>
  <si>
    <t xml:space="preserve"> Net Change</t>
  </si>
  <si>
    <t xml:space="preserve"> Balance at End Date</t>
  </si>
  <si>
    <t>REVENUE</t>
  </si>
  <si>
    <t>Sales of Retail</t>
  </si>
  <si>
    <t>SALES OF RETAIL</t>
  </si>
  <si>
    <t>Sales, Retail - EU</t>
  </si>
  <si>
    <t>Total Sales of Retail</t>
  </si>
  <si>
    <t>TOTAL SALES OF RETAIL</t>
  </si>
  <si>
    <t>TOTAL REVENUE</t>
  </si>
  <si>
    <t>Payment Discounts Granted</t>
  </si>
  <si>
    <t>PAYMENT DISCOUNTS GRANTED</t>
  </si>
  <si>
    <t>OPERATING EXPENSES</t>
  </si>
  <si>
    <t>Selling Expenses</t>
  </si>
  <si>
    <t>SELLING EXPENSES</t>
  </si>
  <si>
    <t>Advertising</t>
  </si>
  <si>
    <t>ADVERTISING</t>
  </si>
  <si>
    <t>Entertainment and PR</t>
  </si>
  <si>
    <t>ENTERTAINMENT AND PR</t>
  </si>
  <si>
    <t>Travel</t>
  </si>
  <si>
    <t>TRAVEL</t>
  </si>
  <si>
    <t>Total Selling Expenses</t>
  </si>
  <si>
    <t>TOTAL SELLING EXPENSES</t>
  </si>
  <si>
    <t>Personnel Expenses</t>
  </si>
  <si>
    <t>PERSONNEL EXPENSES</t>
  </si>
  <si>
    <t>Wages</t>
  </si>
  <si>
    <t>WAGES</t>
  </si>
  <si>
    <t>Salaries</t>
  </si>
  <si>
    <t>SALARIES</t>
  </si>
  <si>
    <t>Retirement Plan Contributions</t>
  </si>
  <si>
    <t>RETIREMENT PLAN CONTRIBUTIONS</t>
  </si>
  <si>
    <t>Vacation Compensation</t>
  </si>
  <si>
    <t>VACATION COMPENSATION</t>
  </si>
  <si>
    <t>Payroll Taxes</t>
  </si>
  <si>
    <t>PAYROLL TAXES</t>
  </si>
  <si>
    <t>Total Personnel Expenses</t>
  </si>
  <si>
    <t>TOTAL PERSONNEL EXPENSES</t>
  </si>
  <si>
    <t>Repairs and Maintenance</t>
  </si>
  <si>
    <t>REPAIRS AND MAINTENANCE</t>
  </si>
  <si>
    <t>Computer Expenses</t>
  </si>
  <si>
    <t>COMPUTER EXPENSES</t>
  </si>
  <si>
    <t>Software</t>
  </si>
  <si>
    <t>SOFTWARE</t>
  </si>
  <si>
    <t>Consultant Services</t>
  </si>
  <si>
    <t>CONSULTANT SERVICES</t>
  </si>
  <si>
    <t>Other Computer Expenses</t>
  </si>
  <si>
    <t>OTHER COMPUTER EXPENSES</t>
  </si>
  <si>
    <t>Total Computer Expenses</t>
  </si>
  <si>
    <t>TOTAL COMPUTER EXPENSES</t>
  </si>
  <si>
    <t>Building Maintenance Expenses</t>
  </si>
  <si>
    <t>BUILDING MAINTENANCE EXPENSES</t>
  </si>
  <si>
    <t>Cleaning</t>
  </si>
  <si>
    <t>CLEANING</t>
  </si>
  <si>
    <t>Electricity and Heating</t>
  </si>
  <si>
    <t>ELECTRICITY AND HEATING</t>
  </si>
  <si>
    <t>Total Bldg. Maint. Expenses</t>
  </si>
  <si>
    <t>TOTAL BLDG. MAINT. EXPENSES</t>
  </si>
  <si>
    <t>Administrative Expenses</t>
  </si>
  <si>
    <t>ADMINISTRATIVE EXPENSES</t>
  </si>
  <si>
    <t>Office Supplies</t>
  </si>
  <si>
    <t>OFFICE SUPPLIES</t>
  </si>
  <si>
    <t>Phone and Fax</t>
  </si>
  <si>
    <t>PHONE AND FAX</t>
  </si>
  <si>
    <t>Postage</t>
  </si>
  <si>
    <t>POSTAGE</t>
  </si>
  <si>
    <t>Total Administrative Expenses</t>
  </si>
  <si>
    <t>TOTAL ADMINISTRATIVE EXPENSES</t>
  </si>
  <si>
    <t>Depreciation of Fixed Assets</t>
  </si>
  <si>
    <t>DEPRECIATION OF FIXED ASSETS</t>
  </si>
  <si>
    <t>Depreciation, Buildings</t>
  </si>
  <si>
    <t>Depreciation, Equipment</t>
  </si>
  <si>
    <t>Depreciation, Vehicles</t>
  </si>
  <si>
    <t>Total Fixed Asset Depreciation</t>
  </si>
  <si>
    <t>TOTAL FIXED ASSET DEPRECIATION</t>
  </si>
  <si>
    <t>Other Operating Expenses</t>
  </si>
  <si>
    <t>OTHER OPERATING EXPENSES</t>
  </si>
  <si>
    <t>Cash Discrepancies</t>
  </si>
  <si>
    <t>CASH DISCREPANCIES</t>
  </si>
  <si>
    <t>Bad Debt Expenses</t>
  </si>
  <si>
    <t>BAD DEBT EXPENSES</t>
  </si>
  <si>
    <t>Legal and Accounting Services</t>
  </si>
  <si>
    <t>LEGAL AND ACCOUNTING SERVICES</t>
  </si>
  <si>
    <t>Miscellaneous</t>
  </si>
  <si>
    <t>MISCELLANEOUS</t>
  </si>
  <si>
    <t>Other Costs of Operations</t>
  </si>
  <si>
    <t>OTHER COSTS OF OPERATIONS</t>
  </si>
  <si>
    <t>Other Operating Exp., Total</t>
  </si>
  <si>
    <t>TOTAL OPERATING EXPENSES</t>
  </si>
  <si>
    <t>NET OPERATING INCOME</t>
  </si>
  <si>
    <t>Interest Income</t>
  </si>
  <si>
    <t>INTEREST INCOME</t>
  </si>
  <si>
    <t>Interest on Bank Balances</t>
  </si>
  <si>
    <t>INTEREST ON BANK BALANCES</t>
  </si>
  <si>
    <t>Finance Charges from Customers</t>
  </si>
  <si>
    <t>FINANCE CHARGES FROM CUSTOMERS</t>
  </si>
  <si>
    <t>PmtDisc. Received - Decreases</t>
  </si>
  <si>
    <t>PMTDISC. RECEIVED - DECREASES</t>
  </si>
  <si>
    <t>Payment Discounts Received</t>
  </si>
  <si>
    <t>PAYMENT DISCOUNTS RECEIVED</t>
  </si>
  <si>
    <t>Invoice Rounding</t>
  </si>
  <si>
    <t>INVOICE ROUNDING</t>
  </si>
  <si>
    <t>Application Rounding</t>
  </si>
  <si>
    <t>APPLICATION ROUNDING</t>
  </si>
  <si>
    <t>Payment Tolerance Received</t>
  </si>
  <si>
    <t>PAYMENT TOLERANCE RECEIVED</t>
  </si>
  <si>
    <t>Pmt. Tol. Received Decreases</t>
  </si>
  <si>
    <t>PMT. TOL. RECEIVED DECREASES</t>
  </si>
  <si>
    <t>Total Interest Income</t>
  </si>
  <si>
    <t>TOTAL INTEREST INCOME</t>
  </si>
  <si>
    <t>Interest Expenses</t>
  </si>
  <si>
    <t>INTEREST EXPENSES</t>
  </si>
  <si>
    <t>Interest on Revolving Credit</t>
  </si>
  <si>
    <t>INTEREST ON REVOLVING CREDIT</t>
  </si>
  <si>
    <t>Interest on Bank Loans</t>
  </si>
  <si>
    <t>INTEREST ON BANK LOANS</t>
  </si>
  <si>
    <t>Mortgage Interest</t>
  </si>
  <si>
    <t>MORTGAGE INTEREST</t>
  </si>
  <si>
    <t>Finance Charges to Vendors</t>
  </si>
  <si>
    <t>FINANCE CHARGES TO VENDORS</t>
  </si>
  <si>
    <t>PmtDisc. Granted - Decreases</t>
  </si>
  <si>
    <t>PMTDISC. GRANTED - DECREASES</t>
  </si>
  <si>
    <t>Payment Tolerance Granted</t>
  </si>
  <si>
    <t>PAYMENT TOLERANCE GRANTED</t>
  </si>
  <si>
    <t>Pmt. Tol. Granted Decreases</t>
  </si>
  <si>
    <t>PMT. TOL. GRANTED DECREASES</t>
  </si>
  <si>
    <t>Total Interest Expenses</t>
  </si>
  <si>
    <t>TOTAL INTEREST EXPENSES</t>
  </si>
  <si>
    <t>GAINS AND LOSSES</t>
  </si>
  <si>
    <t>Unrealized FX Gains</t>
  </si>
  <si>
    <t>UNREALIZED FX GAINS</t>
  </si>
  <si>
    <t>Unrealized FX Losses</t>
  </si>
  <si>
    <t>UNREALIZED FX LOSSES</t>
  </si>
  <si>
    <t>Realized FX Gains</t>
  </si>
  <si>
    <t>REALIZED FX GAINS</t>
  </si>
  <si>
    <t>Realized FX Losses</t>
  </si>
  <si>
    <t>REALIZED FX LOSSES</t>
  </si>
  <si>
    <t>Gains and Losses</t>
  </si>
  <si>
    <t>Corporate Tax</t>
  </si>
  <si>
    <t>CORPORATE TAX</t>
  </si>
  <si>
    <t>NET INCOME BEFORE TAXES</t>
  </si>
  <si>
    <t>NET INCOME</t>
  </si>
  <si>
    <t>Start Date Prior Year</t>
  </si>
  <si>
    <t>End Date Prior Year</t>
  </si>
  <si>
    <t>Net Change (Prior Year)</t>
  </si>
  <si>
    <t>Balance at End date (prior year)</t>
  </si>
  <si>
    <t xml:space="preserve"> Net Change (Prior Year)</t>
  </si>
  <si>
    <t xml:space="preserve"> Balance at End date (prior year)</t>
  </si>
  <si>
    <t>Date</t>
  </si>
  <si>
    <t xml:space="preserve"> Net Change % of Prior Year</t>
  </si>
  <si>
    <t xml:space="preserve"> Balance % of Prior Year</t>
  </si>
  <si>
    <t>Title+Fit</t>
  </si>
  <si>
    <t>Tables and Fields</t>
  </si>
  <si>
    <t>Filters</t>
  </si>
  <si>
    <t>Date Filter</t>
  </si>
  <si>
    <t>Global Dimension 1 Filter</t>
  </si>
  <si>
    <t>*</t>
  </si>
  <si>
    <t>Global Dimension 2 Filter</t>
  </si>
  <si>
    <t>Hide</t>
  </si>
  <si>
    <t>Headers:</t>
  </si>
  <si>
    <t>Indentation</t>
  </si>
  <si>
    <t>Totaling</t>
  </si>
  <si>
    <t>Fields:</t>
  </si>
  <si>
    <t>Date Format</t>
  </si>
  <si>
    <t>mm/dd/yyyy</t>
  </si>
  <si>
    <t>=DATE(YEAR(D5)-1,MONTH(D5),DAY(D5))</t>
  </si>
  <si>
    <t>=DATE(YEAR(D6)-1,MONTH(D6),DAY(D6))</t>
  </si>
  <si>
    <t>=TEXT($D$13,$D$10)&amp;".."&amp;TEXT($D$14,$D$10)</t>
  </si>
  <si>
    <t>Value+Fit</t>
  </si>
  <si>
    <t>2</t>
  </si>
  <si>
    <t>3</t>
  </si>
  <si>
    <t>4</t>
  </si>
  <si>
    <t>Current Period</t>
  </si>
  <si>
    <t>Prior Year</t>
  </si>
  <si>
    <t>=NL("FlowField","G/L Account","Net Change","Date Filter",$D$11)</t>
  </si>
  <si>
    <t>=NL("FlowField","G/L Account","31 Balance at Date","Date Filter",$D$11)</t>
  </si>
  <si>
    <t>Heading</t>
  </si>
  <si>
    <t>Both</t>
  </si>
  <si>
    <t>Balance Sheet</t>
  </si>
  <si>
    <t>Posting</t>
  </si>
  <si>
    <t>Income Statement</t>
  </si>
  <si>
    <t>=$D$5&amp;".."&amp;D6</t>
  </si>
  <si>
    <t>=$D$13&amp;".."&amp;$D$14</t>
  </si>
  <si>
    <t>=NL("FlowField","G/L Account","Net Change","Date Filter",$D$16)</t>
  </si>
  <si>
    <t>=NL("FlowField","G/L Account","31 Balance at Date","Date Filter",$D$16)</t>
  </si>
  <si>
    <t>20000</t>
  </si>
  <si>
    <t>24200</t>
  </si>
  <si>
    <t>13350</t>
  </si>
  <si>
    <t>Trial Balance versus Prior Year</t>
  </si>
  <si>
    <t/>
  </si>
  <si>
    <t>=SUBTOTAL(109,[Indentation])</t>
  </si>
  <si>
    <t>=SUBTOTAL(109,[Net Change])</t>
  </si>
  <si>
    <t>=SUBTOTAL(109,[Balance at End Date])</t>
  </si>
  <si>
    <t>=SUBTOTAL(109,[Net Change (Prior Year)])</t>
  </si>
  <si>
    <t>=SUBTOTAL(109,[Balance at End date (prior year)])</t>
  </si>
  <si>
    <t>10000</t>
  </si>
  <si>
    <t>11000</t>
  </si>
  <si>
    <t>11100</t>
  </si>
  <si>
    <t>11200</t>
  </si>
  <si>
    <t>11400</t>
  </si>
  <si>
    <t>Bank, Checking</t>
  </si>
  <si>
    <t>11500</t>
  </si>
  <si>
    <t>11600</t>
  </si>
  <si>
    <t>Bank Operations Cash</t>
  </si>
  <si>
    <t>BANK OPERATIONS CASH</t>
  </si>
  <si>
    <t>11700</t>
  </si>
  <si>
    <t>11100..11700</t>
  </si>
  <si>
    <t>12000</t>
  </si>
  <si>
    <t>12100</t>
  </si>
  <si>
    <t>12200</t>
  </si>
  <si>
    <t>Other Marketable Securities</t>
  </si>
  <si>
    <t>OTHER MARKETABLE SECURITIES</t>
  </si>
  <si>
    <t>12300</t>
  </si>
  <si>
    <t>12000..12300</t>
  </si>
  <si>
    <t>13000</t>
  </si>
  <si>
    <t>13100</t>
  </si>
  <si>
    <t>13200</t>
  </si>
  <si>
    <t>13300</t>
  </si>
  <si>
    <t>13400</t>
  </si>
  <si>
    <t>13000..13400</t>
  </si>
  <si>
    <t>13500</t>
  </si>
  <si>
    <t>13510</t>
  </si>
  <si>
    <t>Vendor Prepayments</t>
  </si>
  <si>
    <t>VENDOR PREPAYMENTS</t>
  </si>
  <si>
    <t>13540</t>
  </si>
  <si>
    <t>13500..13540</t>
  </si>
  <si>
    <t>14000</t>
  </si>
  <si>
    <t>14100</t>
  </si>
  <si>
    <t>14200</t>
  </si>
  <si>
    <t>14300</t>
  </si>
  <si>
    <t>14500</t>
  </si>
  <si>
    <t>14000..14500</t>
  </si>
  <si>
    <t>15950</t>
  </si>
  <si>
    <t>11000..15950</t>
  </si>
  <si>
    <t>16000</t>
  </si>
  <si>
    <t>16100</t>
  </si>
  <si>
    <t>16200</t>
  </si>
  <si>
    <t>16210</t>
  </si>
  <si>
    <t>16220</t>
  </si>
  <si>
    <t>16300</t>
  </si>
  <si>
    <t>16400</t>
  </si>
  <si>
    <t>16100..16400</t>
  </si>
  <si>
    <t>17000</t>
  </si>
  <si>
    <t>17100</t>
  </si>
  <si>
    <t>17110</t>
  </si>
  <si>
    <t>17120</t>
  </si>
  <si>
    <t>17200</t>
  </si>
  <si>
    <t>17300</t>
  </si>
  <si>
    <t>17000..17300</t>
  </si>
  <si>
    <t>18000</t>
  </si>
  <si>
    <t>18100</t>
  </si>
  <si>
    <t>18110</t>
  </si>
  <si>
    <t>18120</t>
  </si>
  <si>
    <t>18200</t>
  </si>
  <si>
    <t>18300</t>
  </si>
  <si>
    <t>18000..18300</t>
  </si>
  <si>
    <t>18950</t>
  </si>
  <si>
    <t>16000..18950</t>
  </si>
  <si>
    <t>19950</t>
  </si>
  <si>
    <t>10000..19950</t>
  </si>
  <si>
    <t>21000</t>
  </si>
  <si>
    <t>22000</t>
  </si>
  <si>
    <t>22100</t>
  </si>
  <si>
    <t>22150</t>
  </si>
  <si>
    <t>22160</t>
  </si>
  <si>
    <t>Customer Prepayments</t>
  </si>
  <si>
    <t>CUSTOMER PREPAYMENTS</t>
  </si>
  <si>
    <t>22190</t>
  </si>
  <si>
    <t>22150..22190</t>
  </si>
  <si>
    <t>22200</t>
  </si>
  <si>
    <t>22300</t>
  </si>
  <si>
    <t>22400</t>
  </si>
  <si>
    <t>22425</t>
  </si>
  <si>
    <t>22500</t>
  </si>
  <si>
    <t>22200..22500</t>
  </si>
  <si>
    <t>22510</t>
  </si>
  <si>
    <t>22550</t>
  </si>
  <si>
    <t>22590</t>
  </si>
  <si>
    <t>22510..22590</t>
  </si>
  <si>
    <t>22600</t>
  </si>
  <si>
    <t>Taxes Payables</t>
  </si>
  <si>
    <t>TAXES PAYABLES</t>
  </si>
  <si>
    <t>22700</t>
  </si>
  <si>
    <t>Sales Tax Payable</t>
  </si>
  <si>
    <t>SALES TAX PAYABLE</t>
  </si>
  <si>
    <t>22750</t>
  </si>
  <si>
    <t>Purchase Tax</t>
  </si>
  <si>
    <t>PURCHASE TAX</t>
  </si>
  <si>
    <t>22790</t>
  </si>
  <si>
    <t>Taxes Payables, Total</t>
  </si>
  <si>
    <t>22600..22790</t>
  </si>
  <si>
    <t>22950</t>
  </si>
  <si>
    <t>22960</t>
  </si>
  <si>
    <t>22970</t>
  </si>
  <si>
    <t>23000</t>
  </si>
  <si>
    <t>23050</t>
  </si>
  <si>
    <t>Accrued Salaries &amp; Wages</t>
  </si>
  <si>
    <t>ACCRUED SALARIES &amp; WAGES</t>
  </si>
  <si>
    <t>23100</t>
  </si>
  <si>
    <t>Federal Withholding Payable</t>
  </si>
  <si>
    <t>FEDERAL WITHHOLDING PAYABLE</t>
  </si>
  <si>
    <t>23200</t>
  </si>
  <si>
    <t>State Withholding Payable</t>
  </si>
  <si>
    <t>STATE WITHHOLDING PAYABLE</t>
  </si>
  <si>
    <t>23300</t>
  </si>
  <si>
    <t>23400</t>
  </si>
  <si>
    <t>FICA Payable</t>
  </si>
  <si>
    <t>FICA PAYABLE</t>
  </si>
  <si>
    <t>23500</t>
  </si>
  <si>
    <t>Medicare Payable</t>
  </si>
  <si>
    <t>MEDICARE PAYABLE</t>
  </si>
  <si>
    <t>23600</t>
  </si>
  <si>
    <t>FUTA Payable</t>
  </si>
  <si>
    <t>FUTA PAYABLE</t>
  </si>
  <si>
    <t>23700</t>
  </si>
  <si>
    <t>SUTA Payable</t>
  </si>
  <si>
    <t>SUTA PAYABLE</t>
  </si>
  <si>
    <t>23750</t>
  </si>
  <si>
    <t>Employee Benefits Payable</t>
  </si>
  <si>
    <t>EMPLOYEE BENEFITS PAYABLE</t>
  </si>
  <si>
    <t>23775</t>
  </si>
  <si>
    <t>Garnishment Payable</t>
  </si>
  <si>
    <t>GARNISHMENT PAYABLE</t>
  </si>
  <si>
    <t>23800</t>
  </si>
  <si>
    <t>23900</t>
  </si>
  <si>
    <t>23000..23900</t>
  </si>
  <si>
    <t>24000</t>
  </si>
  <si>
    <t>24300</t>
  </si>
  <si>
    <t>24400</t>
  </si>
  <si>
    <t>24000..24400</t>
  </si>
  <si>
    <t>24500</t>
  </si>
  <si>
    <t>25000</t>
  </si>
  <si>
    <t>25100</t>
  </si>
  <si>
    <t>25200</t>
  </si>
  <si>
    <t>25300</t>
  </si>
  <si>
    <t>25400</t>
  </si>
  <si>
    <t>25000..25400</t>
  </si>
  <si>
    <t>25995</t>
  </si>
  <si>
    <t>22000..25995</t>
  </si>
  <si>
    <t>EQUITY</t>
  </si>
  <si>
    <t>30100</t>
  </si>
  <si>
    <t>30200</t>
  </si>
  <si>
    <t>30400</t>
  </si>
  <si>
    <t>40000..99999</t>
  </si>
  <si>
    <t>30500</t>
  </si>
  <si>
    <t>39950</t>
  </si>
  <si>
    <t>40000</t>
  </si>
  <si>
    <t>44000</t>
  </si>
  <si>
    <t>44100</t>
  </si>
  <si>
    <t>44200</t>
  </si>
  <si>
    <t>44300</t>
  </si>
  <si>
    <t>44500</t>
  </si>
  <si>
    <t>44000..44500</t>
  </si>
  <si>
    <t>45000</t>
  </si>
  <si>
    <t>45100</t>
  </si>
  <si>
    <t>45200</t>
  </si>
  <si>
    <t>49950</t>
  </si>
  <si>
    <t>40000..49950</t>
  </si>
  <si>
    <t>50000</t>
  </si>
  <si>
    <t>52000</t>
  </si>
  <si>
    <t>52300</t>
  </si>
  <si>
    <t>52400</t>
  </si>
  <si>
    <t>54000</t>
  </si>
  <si>
    <t>54100</t>
  </si>
  <si>
    <t>54400</t>
  </si>
  <si>
    <t>54500</t>
  </si>
  <si>
    <t>54702</t>
  </si>
  <si>
    <t>54703</t>
  </si>
  <si>
    <t>54710</t>
  </si>
  <si>
    <t>54800</t>
  </si>
  <si>
    <t>59950</t>
  </si>
  <si>
    <t>50000..59950</t>
  </si>
  <si>
    <t>59999</t>
  </si>
  <si>
    <t>GROSS PROFIT</t>
  </si>
  <si>
    <t>40000..59999</t>
  </si>
  <si>
    <t>60000</t>
  </si>
  <si>
    <t>61000</t>
  </si>
  <si>
    <t>61100</t>
  </si>
  <si>
    <t>61200</t>
  </si>
  <si>
    <t>61300</t>
  </si>
  <si>
    <t>61350</t>
  </si>
  <si>
    <t>61400</t>
  </si>
  <si>
    <t>61000..61400</t>
  </si>
  <si>
    <t>62000</t>
  </si>
  <si>
    <t>62100</t>
  </si>
  <si>
    <t>62200</t>
  </si>
  <si>
    <t>62300</t>
  </si>
  <si>
    <t>62400</t>
  </si>
  <si>
    <t>62500</t>
  </si>
  <si>
    <t>62600</t>
  </si>
  <si>
    <t>Health Insurance</t>
  </si>
  <si>
    <t>HEALTH INSURANCE</t>
  </si>
  <si>
    <t>62700</t>
  </si>
  <si>
    <t>Group Life Insurance</t>
  </si>
  <si>
    <t>GROUP LIFE INSURANCE</t>
  </si>
  <si>
    <t>62800</t>
  </si>
  <si>
    <t>Workers Compensation</t>
  </si>
  <si>
    <t>WORKERS COMPENSATION</t>
  </si>
  <si>
    <t>62900</t>
  </si>
  <si>
    <t>401K Contributions</t>
  </si>
  <si>
    <t>401K CONTRIBUTIONS</t>
  </si>
  <si>
    <t>62950</t>
  </si>
  <si>
    <t>62000..62950</t>
  </si>
  <si>
    <t>64000</t>
  </si>
  <si>
    <t>64100</t>
  </si>
  <si>
    <t>64200</t>
  </si>
  <si>
    <t>64300</t>
  </si>
  <si>
    <t>64400</t>
  </si>
  <si>
    <t>64000..64400</t>
  </si>
  <si>
    <t>65000</t>
  </si>
  <si>
    <t>65100</t>
  </si>
  <si>
    <t>65200</t>
  </si>
  <si>
    <t>65300</t>
  </si>
  <si>
    <t>65400</t>
  </si>
  <si>
    <t>65000..65400</t>
  </si>
  <si>
    <t>65500</t>
  </si>
  <si>
    <t>65600</t>
  </si>
  <si>
    <t>65700</t>
  </si>
  <si>
    <t>65800</t>
  </si>
  <si>
    <t>65900</t>
  </si>
  <si>
    <t>65500..65900</t>
  </si>
  <si>
    <t>66000</t>
  </si>
  <si>
    <t>66100</t>
  </si>
  <si>
    <t>66200</t>
  </si>
  <si>
    <t>66300</t>
  </si>
  <si>
    <t>66400</t>
  </si>
  <si>
    <t>66000..66400</t>
  </si>
  <si>
    <t>67000</t>
  </si>
  <si>
    <t>67100</t>
  </si>
  <si>
    <t>67200</t>
  </si>
  <si>
    <t>67300</t>
  </si>
  <si>
    <t>67400</t>
  </si>
  <si>
    <t>67500</t>
  </si>
  <si>
    <t>67600</t>
  </si>
  <si>
    <t>67000..67600</t>
  </si>
  <si>
    <t>69950</t>
  </si>
  <si>
    <t>60000..69950</t>
  </si>
  <si>
    <t>69999</t>
  </si>
  <si>
    <t>70000</t>
  </si>
  <si>
    <t>70100</t>
  </si>
  <si>
    <t>70200</t>
  </si>
  <si>
    <t>70260</t>
  </si>
  <si>
    <t>70300</t>
  </si>
  <si>
    <t>70400</t>
  </si>
  <si>
    <t>70500</t>
  </si>
  <si>
    <t>70510</t>
  </si>
  <si>
    <t>70520</t>
  </si>
  <si>
    <t>79950</t>
  </si>
  <si>
    <t>70000..79950</t>
  </si>
  <si>
    <t>80000</t>
  </si>
  <si>
    <t>80100</t>
  </si>
  <si>
    <t>80200</t>
  </si>
  <si>
    <t>80300</t>
  </si>
  <si>
    <t>80400</t>
  </si>
  <si>
    <t>80455</t>
  </si>
  <si>
    <t>80460</t>
  </si>
  <si>
    <t>80470</t>
  </si>
  <si>
    <t>80600</t>
  </si>
  <si>
    <t>80000..80600</t>
  </si>
  <si>
    <t>80700</t>
  </si>
  <si>
    <t>80800</t>
  </si>
  <si>
    <t>80900</t>
  </si>
  <si>
    <t>81000</t>
  </si>
  <si>
    <t>81100</t>
  </si>
  <si>
    <t>81200</t>
  </si>
  <si>
    <t>81300</t>
  </si>
  <si>
    <t>80700..81300</t>
  </si>
  <si>
    <t>84000</t>
  </si>
  <si>
    <t>Income Taxes</t>
  </si>
  <si>
    <t>INCOME TAXES</t>
  </si>
  <si>
    <t>84100</t>
  </si>
  <si>
    <t>84200</t>
  </si>
  <si>
    <t>State Income Tax</t>
  </si>
  <si>
    <t>STATE INCOME TAX</t>
  </si>
  <si>
    <t>84300</t>
  </si>
  <si>
    <t>Total Income Taxes</t>
  </si>
  <si>
    <t>TOTAL INCOME TAXES</t>
  </si>
  <si>
    <t>84000..84300</t>
  </si>
  <si>
    <t>99495</t>
  </si>
  <si>
    <t>99999</t>
  </si>
  <si>
    <t>BANK CHECKING</t>
  </si>
  <si>
    <t>LIQUID ASSETS TOTAL</t>
  </si>
  <si>
    <t>SECURITIES TOTAL</t>
  </si>
  <si>
    <t>Customers, North America</t>
  </si>
  <si>
    <t>CUSTOMERS NORTH AMERICA</t>
  </si>
  <si>
    <t>Customers, EU</t>
  </si>
  <si>
    <t>CUSTOMERS EU</t>
  </si>
  <si>
    <t>ACCOUNTS RECEIVABLE TOTAL</t>
  </si>
  <si>
    <t>PURCHASE PREPAYMENTS TOTAL</t>
  </si>
  <si>
    <t>Inventory, North America</t>
  </si>
  <si>
    <t>INVENTORY NORTH AMERICA</t>
  </si>
  <si>
    <t>Inventry, EU</t>
  </si>
  <si>
    <t>INVENTRY EU</t>
  </si>
  <si>
    <t>Cost of Goods Sold (Interim)</t>
  </si>
  <si>
    <t>COST OF GOODS SOLD (INTERIM)</t>
  </si>
  <si>
    <t>INVENTORY TOTAL</t>
  </si>
  <si>
    <t>CURRENT ASSETS TOTAL</t>
  </si>
  <si>
    <t>ACCUM. DEPRECIATION VEHICLES</t>
  </si>
  <si>
    <t>VEHICLES TOTAL</t>
  </si>
  <si>
    <t>ACCUM. DEPR. OPER. EQUIP.</t>
  </si>
  <si>
    <t>OPERATING EQUIPMENT TOTAL</t>
  </si>
  <si>
    <t>ACCUM. DEPRECIATION BUILDINGS</t>
  </si>
  <si>
    <t>LAND AND BUILDINGS TOTAL</t>
  </si>
  <si>
    <t>FIXED ASSETS TOTAL</t>
  </si>
  <si>
    <t>SALES PREPAYMENTS TOTAL</t>
  </si>
  <si>
    <t>VENDORS DOMESTIC</t>
  </si>
  <si>
    <t>VENDORS FOREIGN</t>
  </si>
  <si>
    <t>VENDORS INTERCOMPANY</t>
  </si>
  <si>
    <t>ACCOUNTS PAYABLE TOTAL</t>
  </si>
  <si>
    <t>INV. ADJMT. (INTERIM) TOTAL</t>
  </si>
  <si>
    <t>TAXES PAYABLES TOTAL</t>
  </si>
  <si>
    <t>OTHER LIABILITIES TOTAL</t>
  </si>
  <si>
    <t>SHORT-TERM LIABILITIES TOTAL</t>
  </si>
  <si>
    <t>LONG-TERM LIABILITIES TOTAL</t>
  </si>
  <si>
    <t>Sales, Retail - North America</t>
  </si>
  <si>
    <t>Sales, Retail - Other</t>
  </si>
  <si>
    <t>Sales Discounts</t>
  </si>
  <si>
    <t>SALES DISCOUNTS</t>
  </si>
  <si>
    <t>Discounts, Retail - North Amer</t>
  </si>
  <si>
    <t>Discounts, Retail - EU</t>
  </si>
  <si>
    <t>45300</t>
  </si>
  <si>
    <t>Discounts, Retail - Other</t>
  </si>
  <si>
    <t>45999</t>
  </si>
  <si>
    <t>Total Sales Discounts</t>
  </si>
  <si>
    <t>TOTAL SALES DISCOUNTS</t>
  </si>
  <si>
    <t>45000..45999</t>
  </si>
  <si>
    <t>COGS</t>
  </si>
  <si>
    <t>Cost of Goods Sold</t>
  </si>
  <si>
    <t>COST OF GOODS SOLD</t>
  </si>
  <si>
    <t>52100</t>
  </si>
  <si>
    <t>COGS, Retail - North America</t>
  </si>
  <si>
    <t>COGS, Retail - EU</t>
  </si>
  <si>
    <t>COGS, Retail - Other</t>
  </si>
  <si>
    <t>52999</t>
  </si>
  <si>
    <t>52000..52999</t>
  </si>
  <si>
    <t>Cost Adjustments</t>
  </si>
  <si>
    <t>COST ADJUSTMENTS</t>
  </si>
  <si>
    <t>Purchases</t>
  </si>
  <si>
    <t>PURCHASES</t>
  </si>
  <si>
    <t>Discounts Received</t>
  </si>
  <si>
    <t>DISCOUNTS RECEIVED</t>
  </si>
  <si>
    <t>Inventory Adjustment</t>
  </si>
  <si>
    <t>INVENTORY ADJUSTMENT</t>
  </si>
  <si>
    <t>Overhead Applied</t>
  </si>
  <si>
    <t>OVERHEAD APPLIED</t>
  </si>
  <si>
    <t>Purchase Variance</t>
  </si>
  <si>
    <t>PURCHASE VARIANCE</t>
  </si>
  <si>
    <t>54999</t>
  </si>
  <si>
    <t>Total Cost Adjustments</t>
  </si>
  <si>
    <t>TOTAL COST ADJUSTMENTS</t>
  </si>
  <si>
    <t>54000..54999</t>
  </si>
  <si>
    <t>TOTAL COGS</t>
  </si>
  <si>
    <t>61150</t>
  </si>
  <si>
    <t>Outsourced Marketing</t>
  </si>
  <si>
    <t>OUTSOURCED MARKETING</t>
  </si>
  <si>
    <t>61250</t>
  </si>
  <si>
    <t>Sales Promotions</t>
  </si>
  <si>
    <t>SALES PROMOTIONS</t>
  </si>
  <si>
    <t>Events</t>
  </si>
  <si>
    <t>EVENTS</t>
  </si>
  <si>
    <t>61360</t>
  </si>
  <si>
    <t>Delivery &amp; Shipping</t>
  </si>
  <si>
    <t>DELIVERY &amp; SHIPPING</t>
  </si>
  <si>
    <t>Currency Gains and Losses</t>
  </si>
  <si>
    <t>CURRENCY GAINS AND LOSSES</t>
  </si>
  <si>
    <t>40000..83999</t>
  </si>
  <si>
    <t>=NL("Table","G/L Account",$E$18:$R$18,"Headers=",$E$17:$R$17,"TableName=","GLAccount","Filters=",$C$7:$D$8,"IncludeDuplicates=","True")</t>
  </si>
  <si>
    <t>Enter a date using the date format used in your NAV instance</t>
  </si>
  <si>
    <t>Tooltip</t>
  </si>
  <si>
    <t>Auto+Hide+Values+Formulas=Sheet1,Sheet2+FormulasOnly</t>
  </si>
  <si>
    <t>="01/01/2017"</t>
  </si>
  <si>
    <t>="01/12/2017"</t>
  </si>
  <si>
    <t>Assets</t>
  </si>
  <si>
    <t>14350</t>
  </si>
  <si>
    <t>Raw Materials</t>
  </si>
  <si>
    <t>RAW MATERIALS</t>
  </si>
  <si>
    <t>14360</t>
  </si>
  <si>
    <t>Partial Assemblies (Kits)</t>
  </si>
  <si>
    <t>PARTIAL ASSEMBLIES (KITS)</t>
  </si>
  <si>
    <t>14400</t>
  </si>
  <si>
    <t>WIP</t>
  </si>
  <si>
    <t>Total Assets</t>
  </si>
  <si>
    <t>Liabilities and Equity</t>
  </si>
  <si>
    <t>Liabilities</t>
  </si>
  <si>
    <t>22950..24500</t>
  </si>
  <si>
    <t>Total Liabilities</t>
  </si>
  <si>
    <t>Equity</t>
  </si>
  <si>
    <t>Total Stockholder's Equity</t>
  </si>
  <si>
    <t>30000..30500</t>
  </si>
  <si>
    <t>Total Liabilities and Equity</t>
  </si>
  <si>
    <t>20000..39950|96000..99999</t>
  </si>
  <si>
    <t>Revenue</t>
  </si>
  <si>
    <t>SALES RETAIL - NORTH AMERICA</t>
  </si>
  <si>
    <t>SALES RETAIL - EU</t>
  </si>
  <si>
    <t>SALES RETAIL - OTHER</t>
  </si>
  <si>
    <t>DISCOUNTS RETAIL - NORTH AMER</t>
  </si>
  <si>
    <t>DISCOUNTS RETAIL - EU</t>
  </si>
  <si>
    <t>DISCOUNTS RETAIL - OTHER</t>
  </si>
  <si>
    <t>Total Revenue</t>
  </si>
  <si>
    <t>COGS RETAIL - NORTH AMERICA</t>
  </si>
  <si>
    <t>COGS RETAIL - EU</t>
  </si>
  <si>
    <t>COGS RETAIL - OTHER</t>
  </si>
  <si>
    <t>Total Cost of Gods Sold</t>
  </si>
  <si>
    <t>TOTAL COST OF GODS SOLD</t>
  </si>
  <si>
    <t>54705</t>
  </si>
  <si>
    <t>Material Variance</t>
  </si>
  <si>
    <t>MATERIAL VARIANCE</t>
  </si>
  <si>
    <t>54707</t>
  </si>
  <si>
    <t>Mfg. Overhead Variance</t>
  </si>
  <si>
    <t>MFG. OVERHEAD VARIANCE</t>
  </si>
  <si>
    <t>Capacity Cost Applied</t>
  </si>
  <si>
    <t>CAPACITY COST APPLIED</t>
  </si>
  <si>
    <t>54712</t>
  </si>
  <si>
    <t>Capacity Variance</t>
  </si>
  <si>
    <t>CAPACITY VARIANCE</t>
  </si>
  <si>
    <t>Total COGS</t>
  </si>
  <si>
    <t>Gross Profit</t>
  </si>
  <si>
    <t>Operating Expenses</t>
  </si>
  <si>
    <t>DEPRECIATION BUILDINGS</t>
  </si>
  <si>
    <t>DEPRECIATION EQUIPMENT</t>
  </si>
  <si>
    <t>DEPRECIATION VEHICLES</t>
  </si>
  <si>
    <t>OTHER OPERATING EXP. TOTAL</t>
  </si>
  <si>
    <t>Total Operating Expenses</t>
  </si>
  <si>
    <t>Net Operating Income</t>
  </si>
  <si>
    <t>40000..69999</t>
  </si>
  <si>
    <t>Total Currency Gains and Losses</t>
  </si>
  <si>
    <t>TOTAL CURRENCY GAINS AND LOSSES</t>
  </si>
  <si>
    <t>Net Income Before Taxes</t>
  </si>
  <si>
    <t>Net Income</t>
  </si>
  <si>
    <t>TOTAL</t>
  </si>
  <si>
    <t>-240398.26</t>
  </si>
  <si>
    <t>2557542.46</t>
  </si>
  <si>
    <t>-1694266.88</t>
  </si>
  <si>
    <t>1999385.58</t>
  </si>
  <si>
    <t>281683.34</t>
  </si>
  <si>
    <t>15519122.9</t>
  </si>
  <si>
    <t>465058.15</t>
  </si>
  <si>
    <t>9526576.2</t>
  </si>
  <si>
    <t>161330.37</t>
  </si>
  <si>
    <t>8165755.31</t>
  </si>
  <si>
    <t>141776.25</t>
  </si>
  <si>
    <t>5268542.16</t>
  </si>
  <si>
    <t>443013.71</t>
  </si>
  <si>
    <t>23684878.21</t>
  </si>
  <si>
    <t>606834.4</t>
  </si>
  <si>
    <t>14795118.36</t>
  </si>
  <si>
    <t>-229821.26</t>
  </si>
  <si>
    <t>6791787.85</t>
  </si>
  <si>
    <t>1321264.97</t>
  </si>
  <si>
    <t>931029.06</t>
  </si>
  <si>
    <t>-117194.58</t>
  </si>
  <si>
    <t>2461931.71</t>
  </si>
  <si>
    <t>515042.16</t>
  </si>
  <si>
    <t>363896.09</t>
  </si>
  <si>
    <t>4639.19</t>
  </si>
  <si>
    <t>548579.79</t>
  </si>
  <si>
    <t>543940.6</t>
  </si>
  <si>
    <t>-33937.97</t>
  </si>
  <si>
    <t>4671288.51</t>
  </si>
  <si>
    <t>2859746.26</t>
  </si>
  <si>
    <t>2264669.12</t>
  </si>
  <si>
    <t>-2805.16</t>
  </si>
  <si>
    <t>-213093.98</t>
  </si>
  <si>
    <t>-210288.82</t>
  </si>
  <si>
    <t>-379119.78</t>
  </si>
  <si>
    <t>14260493.88</t>
  </si>
  <si>
    <t>4696053.39</t>
  </si>
  <si>
    <t>3893246.05</t>
  </si>
  <si>
    <t>-176504.33</t>
  </si>
  <si>
    <t>40502914.55</t>
  </si>
  <si>
    <t>3608620.91</t>
  </si>
  <si>
    <t>20687749.99</t>
  </si>
  <si>
    <t>-61423.26</t>
  </si>
  <si>
    <t>-24149494.4</t>
  </si>
  <si>
    <t>-673853.37</t>
  </si>
  <si>
    <t>-11928017.49</t>
  </si>
  <si>
    <t>-8133046.35</t>
  </si>
  <si>
    <t>-247107.36</t>
  </si>
  <si>
    <t>-3939755.68</t>
  </si>
  <si>
    <t>-32282540.75</t>
  </si>
  <si>
    <t>-920960.73</t>
  </si>
  <si>
    <t>-15867773.17</t>
  </si>
  <si>
    <t>-8458301.39</t>
  </si>
  <si>
    <t>-2132316.64</t>
  </si>
  <si>
    <t>237927.59</t>
  </si>
  <si>
    <t>-2687660.18</t>
  </si>
  <si>
    <t>-40740842.14</t>
  </si>
  <si>
    <t>-18000089.81</t>
  </si>
  <si>
    <t>-449443.63</t>
  </si>
  <si>
    <t>-492662.08</t>
  </si>
  <si>
    <t>-262363.79</t>
  </si>
  <si>
    <t>-146242.41</t>
  </si>
  <si>
    <t>-711807.42</t>
  </si>
  <si>
    <t>-638904.49</t>
  </si>
  <si>
    <t>17697.28</t>
  </si>
  <si>
    <t>24357.96</t>
  </si>
  <si>
    <t>10052.62</t>
  </si>
  <si>
    <t>7712.13</t>
  </si>
  <si>
    <t>27749.9</t>
  </si>
  <si>
    <t>32070.09</t>
  </si>
  <si>
    <t>-684057.52</t>
  </si>
  <si>
    <t>-606834.4</t>
  </si>
  <si>
    <t>277329.59</t>
  </si>
  <si>
    <t>273622.13</t>
  </si>
  <si>
    <t>109809.93</t>
  </si>
  <si>
    <t>65378.45</t>
  </si>
  <si>
    <t>387139.52</t>
  </si>
  <si>
    <t>339000.58</t>
  </si>
  <si>
    <t>2159653.97</t>
  </si>
  <si>
    <t>-8015.4</t>
  </si>
  <si>
    <t>-2875400</t>
  </si>
  <si>
    <t>-4.34</t>
  </si>
  <si>
    <t>-2159653.97</t>
  </si>
  <si>
    <t>-8019.74</t>
  </si>
  <si>
    <t>379119.78</t>
  </si>
  <si>
    <t>-2536399.42</t>
  </si>
  <si>
    <t>-304937.74</t>
  </si>
  <si>
    <t>-3143233.82</t>
  </si>
  <si>
    <t>8405.69</t>
  </si>
  <si>
    <t>5361.82</t>
  </si>
  <si>
    <t>23615.53</t>
  </si>
  <si>
    <t>22977.79</t>
  </si>
  <si>
    <t>1420.9</t>
  </si>
  <si>
    <t>1035.62</t>
  </si>
  <si>
    <t>2166.38</t>
  </si>
  <si>
    <t>2867.48</t>
  </si>
  <si>
    <t>17915.23</t>
  </si>
  <si>
    <t>8255.5</t>
  </si>
  <si>
    <t>53523.73</t>
  </si>
  <si>
    <t>40498.21</t>
  </si>
  <si>
    <t>102784.39</t>
  </si>
  <si>
    <t>101132.48</t>
  </si>
  <si>
    <t>325483.89</t>
  </si>
  <si>
    <t>260054.94</t>
  </si>
  <si>
    <t>6852.3</t>
  </si>
  <si>
    <t>5779</t>
  </si>
  <si>
    <t>34261.46</t>
  </si>
  <si>
    <t>28895</t>
  </si>
  <si>
    <t>5139.22</t>
  </si>
  <si>
    <t>4334.26</t>
  </si>
  <si>
    <t>34.26</t>
  </si>
  <si>
    <t>28.9</t>
  </si>
  <si>
    <t>481442.08</t>
  </si>
  <si>
    <t>406032.48</t>
  </si>
  <si>
    <t>1985.53</t>
  </si>
  <si>
    <t>4310.06</t>
  </si>
  <si>
    <t>895.21</t>
  </si>
  <si>
    <t>2038.11</t>
  </si>
  <si>
    <t>5019.29</t>
  </si>
  <si>
    <t>2203.53</t>
  </si>
  <si>
    <t>3098.74</t>
  </si>
  <si>
    <t>7057.4</t>
  </si>
  <si>
    <t>78.62</t>
  </si>
  <si>
    <t>412.11</t>
  </si>
  <si>
    <t>490.73</t>
  </si>
  <si>
    <t>542865.34</t>
  </si>
  <si>
    <t>455573.62</t>
  </si>
  <si>
    <t>237927.6</t>
  </si>
  <si>
    <t>-2687660.2</t>
  </si>
  <si>
    <t>-0.01</t>
  </si>
  <si>
    <t>0.02</t>
  </si>
  <si>
    <t>Auto+Hide+Values+Formulas=Sheet5,Sheet1,Sheet2</t>
  </si>
  <si>
    <t>Auto+Hide+Values+Formulas=Sheet5,Sheet1,Sheet2+FormulasOnly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</si>
</sst>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0.00_);_(* \(#,##0.00\);_(* &quot;-&quot;??_);_(@_)"/>
    <numFmt numFmtId="165" formatCode="_(* #,##0_);_(* \(#,##0\);_(* &quot;-&quot;??_);_(@_)"/>
    <numFmt numFmtId="166" formatCode="_(* #,##0.0_);_(* \(#,##0.0\);_(* &quot;-&quot;??_);_(@_)"/>
    <numFmt numFmtId="167" formatCode="_(* #,##0.0_);_(* \(#,##0.0\);_(* &quot;-&quot;?_);_(@_)"/>
  </numFmts>
  <fonts count="13" x14ac:knownFonts="1">
    <font>
      <sz val="11"/>
      <color theme="1"/>
      <name val="Calibri"/>
      <family val="2"/>
      <scheme val="minor"/>
    </font>
    <font>
      <b/>
      <sz val="11"/>
      <color theme="1"/>
      <name val="Calibri"/>
      <family val="2"/>
      <scheme val="minor"/>
    </font>
    <font>
      <sz val="11"/>
      <color rgb="FF000000"/>
      <name val="Calibri"/>
      <family val="2"/>
      <scheme val="minor"/>
    </font>
    <font>
      <sz val="11"/>
      <color theme="0" tint="-0.249977111117893"/>
      <name val="Calibri"/>
      <family val="2"/>
      <scheme val="minor"/>
    </font>
    <font>
      <sz val="11"/>
      <color theme="1"/>
      <name val="Calibri"/>
      <family val="2"/>
      <scheme val="minor"/>
    </font>
    <font>
      <b/>
      <u/>
      <sz val="20"/>
      <color theme="1"/>
      <name val="Calibri"/>
      <family val="2"/>
      <scheme val="minor"/>
    </font>
    <font>
      <b/>
      <sz val="11"/>
      <color rgb="FF000000"/>
      <name val="Calibri"/>
      <family val="2"/>
      <scheme val="minor"/>
    </font>
    <font>
      <sz val="11"/>
      <color rgb="FF595959"/>
      <name val="Calibri"/>
      <family val="2"/>
      <scheme val="minor"/>
    </font>
    <font>
      <sz val="10"/>
      <name val="Arial"/>
      <family val="2"/>
    </font>
    <font>
      <u/>
      <sz val="10"/>
      <color indexed="12"/>
      <name val="Arial"/>
      <family val="2"/>
    </font>
    <font>
      <u/>
      <sz val="8"/>
      <color indexed="12"/>
      <name val="Arial"/>
      <family val="2"/>
    </font>
    <font>
      <b/>
      <u/>
      <sz val="22"/>
      <color theme="1"/>
      <name val="Calibri"/>
      <family val="2"/>
      <scheme val="minor"/>
    </font>
    <font>
      <sz val="11"/>
      <color indexed="8"/>
      <name val="Calibri"/>
      <family val="2"/>
    </font>
  </fonts>
  <fills count="2">
    <fill>
      <patternFill patternType="none"/>
    </fill>
    <fill>
      <patternFill patternType="gray125"/>
    </fill>
  </fills>
  <borders count="13">
    <border>
      <left/>
      <right/>
      <top/>
      <bottom/>
      <diagonal/>
    </border>
    <border>
      <left/>
      <right style="thin">
        <color auto="1"/>
      </right>
      <top/>
      <bottom/>
      <diagonal/>
    </border>
    <border>
      <left style="thin">
        <color auto="1"/>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0">
    <xf numFmtId="0" fontId="0" fillId="0" borderId="0"/>
    <xf numFmtId="164" fontId="4" fillId="0" borderId="0" applyFont="0" applyFill="0" applyBorder="0" applyAlignment="0" applyProtection="0"/>
    <xf numFmtId="0" fontId="8" fillId="0" borderId="0"/>
    <xf numFmtId="164" fontId="8" fillId="0" borderId="0" applyFont="0" applyFill="0" applyBorder="0" applyAlignment="0" applyProtection="0"/>
    <xf numFmtId="0" fontId="10" fillId="0" borderId="0" applyNumberFormat="0" applyFill="0" applyBorder="0" applyAlignment="0" applyProtection="0">
      <alignment vertical="top"/>
      <protection locked="0"/>
    </xf>
    <xf numFmtId="0" fontId="8" fillId="0" borderId="0"/>
    <xf numFmtId="0" fontId="8" fillId="0" borderId="0"/>
    <xf numFmtId="0" fontId="8" fillId="0" borderId="0"/>
    <xf numFmtId="0" fontId="12" fillId="0" borderId="0"/>
    <xf numFmtId="0" fontId="9" fillId="0" borderId="0" applyNumberFormat="0" applyFill="0" applyBorder="0" applyAlignment="0" applyProtection="0">
      <alignment vertical="top"/>
      <protection locked="0"/>
    </xf>
  </cellStyleXfs>
  <cellXfs count="43">
    <xf numFmtId="0" fontId="0" fillId="0" borderId="0" xfId="0"/>
    <xf numFmtId="14" fontId="0" fillId="0" borderId="0" xfId="0" applyNumberFormat="1"/>
    <xf numFmtId="0" fontId="0" fillId="0" borderId="0" xfId="0" pivotButton="1"/>
    <xf numFmtId="0" fontId="0" fillId="0" borderId="0" xfId="0" quotePrefix="1"/>
    <xf numFmtId="165" fontId="0" fillId="0" borderId="0" xfId="1" applyNumberFormat="1" applyFont="1"/>
    <xf numFmtId="165" fontId="1" fillId="0" borderId="0" xfId="1" applyNumberFormat="1" applyFont="1"/>
    <xf numFmtId="14" fontId="0" fillId="0" borderId="0" xfId="0" applyNumberFormat="1" applyAlignment="1">
      <alignment horizontal="right"/>
    </xf>
    <xf numFmtId="165" fontId="1" fillId="0" borderId="0" xfId="0" pivotButton="1" applyNumberFormat="1" applyFont="1"/>
    <xf numFmtId="166" fontId="0" fillId="0" borderId="0" xfId="1" applyNumberFormat="1" applyFont="1"/>
    <xf numFmtId="166" fontId="0" fillId="0" borderId="0" xfId="0" applyNumberFormat="1"/>
    <xf numFmtId="164" fontId="1" fillId="0" borderId="0" xfId="1" applyFont="1"/>
    <xf numFmtId="164" fontId="0" fillId="0" borderId="0" xfId="0" applyNumberFormat="1"/>
    <xf numFmtId="0" fontId="5" fillId="0" borderId="0" xfId="0" applyFont="1"/>
    <xf numFmtId="0" fontId="0" fillId="0" borderId="1" xfId="0" applyBorder="1"/>
    <xf numFmtId="164" fontId="0" fillId="0" borderId="1" xfId="0" applyNumberFormat="1" applyBorder="1"/>
    <xf numFmtId="0" fontId="3" fillId="0" borderId="0" xfId="0" applyFont="1"/>
    <xf numFmtId="0" fontId="2" fillId="0" borderId="0" xfId="0" applyFont="1"/>
    <xf numFmtId="0" fontId="6" fillId="0" borderId="3" xfId="0" applyFont="1" applyBorder="1"/>
    <xf numFmtId="0" fontId="6" fillId="0" borderId="4" xfId="0" applyFont="1" applyBorder="1"/>
    <xf numFmtId="0" fontId="6" fillId="0" borderId="5" xfId="0" applyFont="1" applyBorder="1"/>
    <xf numFmtId="0" fontId="6" fillId="0" borderId="6" xfId="0" applyFont="1" applyBorder="1"/>
    <xf numFmtId="0" fontId="7" fillId="0" borderId="3" xfId="0" applyFont="1" applyBorder="1" applyAlignment="1">
      <alignment horizontal="left" indent="2"/>
    </xf>
    <xf numFmtId="0" fontId="7" fillId="0" borderId="4" xfId="0" applyFont="1" applyBorder="1"/>
    <xf numFmtId="0" fontId="6" fillId="0" borderId="0" xfId="0" applyFont="1"/>
    <xf numFmtId="0" fontId="7" fillId="0" borderId="0" xfId="0" applyFont="1" applyAlignment="1">
      <alignment horizontal="left" indent="2"/>
    </xf>
    <xf numFmtId="0" fontId="7" fillId="0" borderId="0" xfId="0" applyFont="1"/>
    <xf numFmtId="14" fontId="7" fillId="0" borderId="4" xfId="0" applyNumberFormat="1" applyFont="1" applyBorder="1"/>
    <xf numFmtId="14" fontId="7" fillId="0" borderId="0" xfId="0" applyNumberFormat="1" applyFont="1"/>
    <xf numFmtId="0" fontId="0" fillId="0" borderId="7" xfId="0" applyBorder="1" applyAlignment="1">
      <alignment horizontal="left"/>
    </xf>
    <xf numFmtId="0" fontId="0" fillId="0" borderId="2" xfId="0" applyBorder="1" applyAlignment="1">
      <alignment horizontal="left"/>
    </xf>
    <xf numFmtId="14" fontId="0" fillId="0" borderId="2" xfId="0" applyNumberFormat="1" applyBorder="1" applyAlignment="1">
      <alignment horizontal="left"/>
    </xf>
    <xf numFmtId="14" fontId="0" fillId="0" borderId="9" xfId="0" applyNumberFormat="1" applyBorder="1" applyAlignment="1">
      <alignment horizontal="left"/>
    </xf>
    <xf numFmtId="14" fontId="0" fillId="0" borderId="0" xfId="0" applyNumberFormat="1" applyAlignment="1">
      <alignment horizontal="left"/>
    </xf>
    <xf numFmtId="14" fontId="0" fillId="0" borderId="11" xfId="0" applyNumberFormat="1" applyBorder="1" applyAlignment="1">
      <alignment horizontal="left"/>
    </xf>
    <xf numFmtId="0" fontId="0" fillId="0" borderId="8" xfId="0" applyBorder="1"/>
    <xf numFmtId="14" fontId="0" fillId="0" borderId="12" xfId="0" applyNumberFormat="1" applyBorder="1"/>
    <xf numFmtId="0" fontId="0" fillId="0" borderId="10" xfId="0" applyBorder="1"/>
    <xf numFmtId="167" fontId="0" fillId="0" borderId="0" xfId="0" applyNumberFormat="1"/>
    <xf numFmtId="0" fontId="11" fillId="0" borderId="0" xfId="0" applyFont="1"/>
    <xf numFmtId="49" fontId="0" fillId="0" borderId="0" xfId="0" applyNumberFormat="1"/>
    <xf numFmtId="165" fontId="0" fillId="0" borderId="0" xfId="0" applyNumberFormat="1"/>
    <xf numFmtId="165" fontId="0" fillId="0" borderId="1" xfId="0" applyNumberFormat="1" applyBorder="1"/>
    <xf numFmtId="0" fontId="12" fillId="0" borderId="0" xfId="8"/>
  </cellXfs>
  <cellStyles count="10">
    <cellStyle name="Comma" xfId="1" builtinId="3"/>
    <cellStyle name="Comma 2" xfId="3" xr:uid="{00000000-0005-0000-0000-000001000000}"/>
    <cellStyle name="Hyperlink 2" xfId="4" xr:uid="{00000000-0005-0000-0000-000003000000}"/>
    <cellStyle name="Hyperlink 3" xfId="9" xr:uid="{00000000-0005-0000-0000-000004000000}"/>
    <cellStyle name="Normal" xfId="0" builtinId="0"/>
    <cellStyle name="Normal 2" xfId="5" xr:uid="{00000000-0005-0000-0000-000006000000}"/>
    <cellStyle name="Normal 2 2" xfId="6" xr:uid="{00000000-0005-0000-0000-000007000000}"/>
    <cellStyle name="Normal 2 3" xfId="7" xr:uid="{00000000-0005-0000-0000-000008000000}"/>
    <cellStyle name="Normal 2 4" xfId="2" xr:uid="{00000000-0005-0000-0000-000009000000}"/>
    <cellStyle name="Normal 3" xfId="8" xr:uid="{00000000-0005-0000-0000-00000A000000}"/>
  </cellStyles>
  <dxfs count="40">
    <dxf>
      <numFmt numFmtId="0" formatCode="General"/>
    </dxf>
    <dxf>
      <numFmt numFmtId="0" formatCode="General"/>
    </dxf>
    <dxf>
      <numFmt numFmtId="0" formatCode="General"/>
    </dxf>
    <dxf>
      <numFmt numFmtId="0" formatCode="General"/>
    </dxf>
    <dxf>
      <numFmt numFmtId="30" formatCode="@"/>
    </dxf>
    <dxf>
      <numFmt numFmtId="30" formatCode="@"/>
    </dxf>
    <dxf>
      <numFmt numFmtId="0" formatCode="General"/>
    </dxf>
    <dxf>
      <numFmt numFmtId="0" formatCode="General"/>
    </dxf>
    <dxf>
      <numFmt numFmtId="30" formatCode="@"/>
    </dxf>
    <dxf>
      <numFmt numFmtId="0" formatCode="General"/>
    </dxf>
    <dxf>
      <numFmt numFmtId="30" formatCode="@"/>
    </dxf>
    <dxf>
      <numFmt numFmtId="30" formatCode="@"/>
    </dxf>
    <dxf>
      <numFmt numFmtId="30" formatCode="@"/>
    </dxf>
    <dxf>
      <numFmt numFmtId="30" formatCode="@"/>
    </dxf>
    <dxf>
      <numFmt numFmtId="167" formatCode="_(* #,##0.0_);_(* \(#,##0.0\);_(* &quot;-&quot;?_);_(@_)"/>
    </dxf>
    <dxf>
      <border>
        <right style="thin">
          <color indexed="64"/>
        </right>
      </border>
    </dxf>
    <dxf>
      <border>
        <right style="thin">
          <color indexed="64"/>
        </right>
      </border>
    </dxf>
    <dxf>
      <numFmt numFmtId="166" formatCode="_(* #,##0.0_);_(* \(#,##0.0\);_(* &quot;-&quot;??_);_(@_)"/>
    </dxf>
    <dxf>
      <numFmt numFmtId="166" formatCode="_(* #,##0.0_);_(* \(#,##0.0\);_(* &quot;-&quot;??_);_(@_)"/>
    </dxf>
    <dxf>
      <numFmt numFmtId="164" formatCode="_(* #,##0.00_);_(* \(#,##0.00\);_(* &quot;-&quot;??_);_(@_)"/>
    </dxf>
    <dxf>
      <numFmt numFmtId="164" formatCode="_(* #,##0.00_);_(* \(#,##0.00\);_(* &quot;-&quot;??_);_(@_)"/>
    </dxf>
    <dxf>
      <font>
        <b/>
      </font>
    </dxf>
    <dxf>
      <numFmt numFmtId="165" formatCode="_(* #,##0_);_(* \(#,##0\);_(* &quot;-&quot;??_);_(@_)"/>
    </dxf>
    <dxf>
      <numFmt numFmtId="165" formatCode="_(* #,##0_);_(* \(#,##0\);_(* &quot;-&quot;??_);_(@_)"/>
    </dxf>
    <dxf>
      <fill>
        <patternFill>
          <bgColor rgb="FFFFFF00"/>
        </patternFill>
      </fill>
    </dxf>
    <dxf>
      <fill>
        <patternFill patternType="none">
          <bgColor auto="1"/>
        </patternFill>
      </fill>
    </dxf>
    <dxf>
      <fill>
        <patternFill patternType="solid">
          <fgColor theme="4" tint="0.79998168889431442"/>
          <bgColor theme="4" tint="0.79998168889431442"/>
        </patternFill>
      </fill>
      <border>
        <left style="thin">
          <color auto="1"/>
        </left>
        <right style="thin">
          <color auto="1"/>
        </right>
        <top style="thin">
          <color auto="1"/>
        </top>
        <bottom style="thin">
          <color auto="1"/>
        </bottom>
      </border>
    </dxf>
    <dxf>
      <font>
        <color theme="0"/>
      </font>
      <fill>
        <patternFill patternType="solid">
          <fgColor theme="4" tint="0.79995117038483843"/>
          <bgColor theme="4"/>
        </patternFill>
      </fill>
      <border>
        <left style="thin">
          <color auto="1"/>
        </left>
        <right style="thin">
          <color auto="1"/>
        </right>
        <top style="thin">
          <color auto="1"/>
        </top>
        <bottom style="thin">
          <color auto="1"/>
        </bottom>
      </border>
    </dxf>
    <dxf>
      <font>
        <b val="0"/>
        <i val="0"/>
        <color theme="1"/>
      </font>
    </dxf>
    <dxf>
      <font>
        <b val="0"/>
        <i val="0"/>
        <color theme="1"/>
      </font>
      <fill>
        <patternFill patternType="solid">
          <fgColor rgb="FFEAF0F6"/>
          <bgColor rgb="FFF4F7FA"/>
        </patternFill>
      </fill>
    </dxf>
    <dxf>
      <font>
        <b/>
        <color theme="1"/>
      </font>
      <fill>
        <patternFill>
          <bgColor theme="4" tint="0.79998168889431442"/>
        </patternFill>
      </fill>
      <border>
        <top/>
      </border>
    </dxf>
    <dxf>
      <font>
        <b/>
        <color theme="1"/>
      </font>
      <fill>
        <patternFill patternType="solid">
          <fgColor theme="4" tint="0.59999389629810485"/>
          <bgColor theme="4" tint="0.59999389629810485"/>
        </patternFill>
      </fill>
    </dxf>
    <dxf>
      <border>
        <top style="thin">
          <color auto="1"/>
        </top>
      </border>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font>
        <b/>
        <i val="0"/>
      </font>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ill>
        <patternFill>
          <bgColor rgb="FFF4F7FA"/>
        </patternFill>
      </fill>
      <border>
        <left style="thin">
          <color auto="1"/>
        </left>
        <right style="thin">
          <color auto="1"/>
        </right>
      </border>
    </dxf>
    <dxf>
      <font>
        <b/>
        <i val="0"/>
        <color theme="0"/>
      </font>
      <fill>
        <patternFill>
          <bgColor theme="4"/>
        </patternFill>
      </fill>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Medium9 2 2">
    <tableStyle name="PivotStyleMedium9 2 2" table="0" count="14" xr9:uid="{00000000-0011-0000-FFFF-FFFF00000000}">
      <tableStyleElement type="wholeTable" dxfId="39"/>
      <tableStyleElement type="headerRow" dxfId="38"/>
      <tableStyleElement type="totalRow" dxfId="37"/>
      <tableStyleElement type="firstColumn" dxfId="36"/>
      <tableStyleElement type="firstRowStripe" dxfId="35"/>
      <tableStyleElement type="firstColumnStripe" dxfId="34"/>
      <tableStyleElement type="firstSubtotalColumn" dxfId="33"/>
      <tableStyleElement type="secondSubtotalColumn" dxfId="32"/>
      <tableStyleElement type="firstSubtotalRow" dxfId="31"/>
      <tableStyleElement type="secondSubtotalRow" dxfId="30"/>
      <tableStyleElement type="firstRowSubheading" dxfId="29"/>
      <tableStyleElement type="secondRowSubheading" dxfId="28"/>
      <tableStyleElement type="pageFieldLabels" dxfId="27"/>
      <tableStyleElement type="pageFieldValues" dxfId="26"/>
    </tableStyle>
    <tableStyle name="PivotTable Style 1" table="0" count="2" xr9:uid="{00000000-0011-0000-FFFF-FFFF01000000}">
      <tableStyleElement type="wholeTable" dxfId="25"/>
      <tableStyleElement type="firstRowSubheading" dxfId="24"/>
    </tableStyle>
  </tableStyles>
  <colors>
    <mruColors>
      <color rgb="FFF4F7FA"/>
      <color rgb="FFEAF0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10</xdr:row>
      <xdr:rowOff>0</xdr:rowOff>
    </xdr:from>
    <xdr:to>
      <xdr:col>2</xdr:col>
      <xdr:colOff>1828800</xdr:colOff>
      <xdr:row>18</xdr:row>
      <xdr:rowOff>154781</xdr:rowOff>
    </xdr:to>
    <mc:AlternateContent xmlns:mc="http://schemas.openxmlformats.org/markup-compatibility/2006" xmlns:a14="http://schemas.microsoft.com/office/drawing/2010/main">
      <mc:Choice Requires="a14">
        <xdr:graphicFrame macro="">
          <xdr:nvGraphicFramePr>
            <xdr:cNvPr id="2" name="Account Typ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Account Type"/>
            </a:graphicData>
          </a:graphic>
        </xdr:graphicFrame>
      </mc:Choice>
      <mc:Fallback xmlns="">
        <xdr:sp macro="" textlink="">
          <xdr:nvSpPr>
            <xdr:cNvPr id="0" name=""/>
            <xdr:cNvSpPr>
              <a:spLocks noTextEdit="1"/>
            </xdr:cNvSpPr>
          </xdr:nvSpPr>
          <xdr:spPr>
            <a:xfrm>
              <a:off x="607219" y="2024063"/>
              <a:ext cx="1828800" cy="167878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19</xdr:row>
      <xdr:rowOff>100013</xdr:rowOff>
    </xdr:from>
    <xdr:to>
      <xdr:col>2</xdr:col>
      <xdr:colOff>1828800</xdr:colOff>
      <xdr:row>24</xdr:row>
      <xdr:rowOff>42862</xdr:rowOff>
    </xdr:to>
    <mc:AlternateContent xmlns:mc="http://schemas.openxmlformats.org/markup-compatibility/2006" xmlns:a14="http://schemas.microsoft.com/office/drawing/2010/main">
      <mc:Choice Requires="a14">
        <xdr:graphicFrame macro="">
          <xdr:nvGraphicFramePr>
            <xdr:cNvPr id="3" name="Income/Balance">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Income/Balance"/>
            </a:graphicData>
          </a:graphic>
        </xdr:graphicFrame>
      </mc:Choice>
      <mc:Fallback xmlns="">
        <xdr:sp macro="" textlink="">
          <xdr:nvSpPr>
            <xdr:cNvPr id="0" name=""/>
            <xdr:cNvSpPr>
              <a:spLocks noTextEdit="1"/>
            </xdr:cNvSpPr>
          </xdr:nvSpPr>
          <xdr:spPr>
            <a:xfrm>
              <a:off x="607219" y="3838576"/>
              <a:ext cx="1828800" cy="8953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24</xdr:row>
      <xdr:rowOff>178594</xdr:rowOff>
    </xdr:from>
    <xdr:to>
      <xdr:col>2</xdr:col>
      <xdr:colOff>1828800</xdr:colOff>
      <xdr:row>29</xdr:row>
      <xdr:rowOff>54769</xdr:rowOff>
    </xdr:to>
    <mc:AlternateContent xmlns:mc="http://schemas.openxmlformats.org/markup-compatibility/2006" xmlns:a14="http://schemas.microsoft.com/office/drawing/2010/main">
      <mc:Choice Requires="a14">
        <xdr:graphicFrame macro="">
          <xdr:nvGraphicFramePr>
            <xdr:cNvPr id="5" name="Blocked">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Blocked"/>
            </a:graphicData>
          </a:graphic>
        </xdr:graphicFrame>
      </mc:Choice>
      <mc:Fallback xmlns="">
        <xdr:sp macro="" textlink="">
          <xdr:nvSpPr>
            <xdr:cNvPr id="0" name=""/>
            <xdr:cNvSpPr>
              <a:spLocks noTextEdit="1"/>
            </xdr:cNvSpPr>
          </xdr:nvSpPr>
          <xdr:spPr>
            <a:xfrm>
              <a:off x="607219" y="4869657"/>
              <a:ext cx="1828800" cy="8286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30</xdr:row>
      <xdr:rowOff>0</xdr:rowOff>
    </xdr:from>
    <xdr:to>
      <xdr:col>2</xdr:col>
      <xdr:colOff>1828800</xdr:colOff>
      <xdr:row>34</xdr:row>
      <xdr:rowOff>152400</xdr:rowOff>
    </xdr:to>
    <mc:AlternateContent xmlns:mc="http://schemas.openxmlformats.org/markup-compatibility/2006" xmlns:a14="http://schemas.microsoft.com/office/drawing/2010/main">
      <mc:Choice Requires="a14">
        <xdr:graphicFrame macro="">
          <xdr:nvGraphicFramePr>
            <xdr:cNvPr id="6" name="Reconciliation Account">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Reconciliation Account"/>
            </a:graphicData>
          </a:graphic>
        </xdr:graphicFrame>
      </mc:Choice>
      <mc:Fallback xmlns="">
        <xdr:sp macro="" textlink="">
          <xdr:nvSpPr>
            <xdr:cNvPr id="0" name=""/>
            <xdr:cNvSpPr>
              <a:spLocks noTextEdit="1"/>
            </xdr:cNvSpPr>
          </xdr:nvSpPr>
          <xdr:spPr>
            <a:xfrm>
              <a:off x="607219" y="5834063"/>
              <a:ext cx="18288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71.684833564817" createdVersion="5" refreshedVersion="6" minRefreshableVersion="3" recordCount="219" xr:uid="{00000000-000A-0000-FFFF-FFFFEB000000}">
  <cacheSource type="worksheet">
    <worksheetSource name="GLAccount"/>
  </cacheSource>
  <cacheFields count="16">
    <cacheField name="No." numFmtId="49">
      <sharedItems containsBlank="1" count="220">
        <s v=""/>
        <s v="10000"/>
        <s v="11000"/>
        <s v="11100"/>
        <s v="11200"/>
        <s v="11400"/>
        <s v="11500"/>
        <s v="11600"/>
        <s v="11700"/>
        <s v="12000"/>
        <s v="12100"/>
        <s v="12200"/>
        <s v="12300"/>
        <s v="13000"/>
        <s v="13100"/>
        <s v="13200"/>
        <s v="13300"/>
        <s v="13350"/>
        <s v="13400"/>
        <s v="13500"/>
        <s v="13510"/>
        <s v="13540"/>
        <s v="14000"/>
        <s v="14100"/>
        <s v="14200"/>
        <s v="14300"/>
        <s v="14350"/>
        <s v="14360"/>
        <s v="14400"/>
        <s v="14500"/>
        <s v="15950"/>
        <s v="16000"/>
        <s v="16100"/>
        <s v="16200"/>
        <s v="16210"/>
        <s v="16220"/>
        <s v="16300"/>
        <s v="16400"/>
        <s v="17000"/>
        <s v="17100"/>
        <s v="17110"/>
        <s v="17120"/>
        <s v="17200"/>
        <s v="17300"/>
        <s v="18000"/>
        <s v="18100"/>
        <s v="18110"/>
        <s v="18120"/>
        <s v="18200"/>
        <s v="18300"/>
        <s v="18950"/>
        <s v="19950"/>
        <s v="20000"/>
        <s v="21000"/>
        <s v="22000"/>
        <s v="22100"/>
        <s v="22150"/>
        <s v="22160"/>
        <s v="22190"/>
        <s v="22200"/>
        <s v="22300"/>
        <s v="22400"/>
        <s v="22425"/>
        <s v="22500"/>
        <s v="22510"/>
        <s v="22550"/>
        <s v="22590"/>
        <s v="22600"/>
        <s v="22700"/>
        <s v="22750"/>
        <s v="22790"/>
        <s v="22950"/>
        <s v="22960"/>
        <s v="22970"/>
        <s v="23000"/>
        <s v="23050"/>
        <s v="23100"/>
        <s v="23200"/>
        <s v="23300"/>
        <s v="23400"/>
        <s v="23500"/>
        <s v="23600"/>
        <s v="23700"/>
        <s v="23750"/>
        <s v="23775"/>
        <s v="23800"/>
        <s v="23900"/>
        <s v="24000"/>
        <s v="24200"/>
        <s v="24300"/>
        <s v="24400"/>
        <s v="24500"/>
        <s v="25000"/>
        <s v="25100"/>
        <s v="25200"/>
        <s v="25300"/>
        <s v="25400"/>
        <s v="25995"/>
        <s v="30000"/>
        <s v="30100"/>
        <s v="30200"/>
        <s v="30400"/>
        <s v="30500"/>
        <s v="39950"/>
        <s v="40000"/>
        <s v="44000"/>
        <s v="44100"/>
        <s v="44200"/>
        <s v="44300"/>
        <s v="44500"/>
        <s v="45000"/>
        <s v="45100"/>
        <s v="45200"/>
        <s v="45300"/>
        <s v="45999"/>
        <s v="49950"/>
        <s v="50000"/>
        <s v="52000"/>
        <s v="52100"/>
        <s v="52300"/>
        <s v="52400"/>
        <s v="52999"/>
        <s v="54000"/>
        <s v="54100"/>
        <s v="54400"/>
        <s v="54500"/>
        <s v="54702"/>
        <s v="54703"/>
        <s v="54705"/>
        <s v="54707"/>
        <s v="54710"/>
        <s v="54712"/>
        <s v="54800"/>
        <s v="54999"/>
        <s v="59950"/>
        <s v="59999"/>
        <s v="60000"/>
        <s v="61000"/>
        <s v="61100"/>
        <s v="61150"/>
        <s v="61200"/>
        <s v="61250"/>
        <s v="61300"/>
        <s v="61350"/>
        <s v="61360"/>
        <s v="61400"/>
        <s v="62000"/>
        <s v="62100"/>
        <s v="62200"/>
        <s v="62300"/>
        <s v="62400"/>
        <s v="62500"/>
        <s v="62600"/>
        <s v="62700"/>
        <s v="62800"/>
        <s v="62900"/>
        <s v="62950"/>
        <s v="64000"/>
        <s v="64100"/>
        <s v="64200"/>
        <s v="64300"/>
        <s v="64400"/>
        <s v="65000"/>
        <s v="65100"/>
        <s v="65200"/>
        <s v="65300"/>
        <s v="65400"/>
        <s v="65500"/>
        <s v="65600"/>
        <s v="65700"/>
        <s v="65800"/>
        <s v="65900"/>
        <s v="66000"/>
        <s v="66100"/>
        <s v="66200"/>
        <s v="66300"/>
        <s v="66400"/>
        <s v="67000"/>
        <s v="67100"/>
        <s v="67200"/>
        <s v="67300"/>
        <s v="67400"/>
        <s v="67500"/>
        <s v="67600"/>
        <s v="69950"/>
        <s v="69999"/>
        <s v="70000"/>
        <s v="70100"/>
        <s v="70200"/>
        <s v="70260"/>
        <s v="70300"/>
        <s v="70400"/>
        <s v="70500"/>
        <s v="70510"/>
        <s v="70520"/>
        <s v="79950"/>
        <s v="80000"/>
        <s v="80100"/>
        <s v="80200"/>
        <s v="80300"/>
        <s v="80400"/>
        <s v="80455"/>
        <s v="80460"/>
        <s v="80470"/>
        <s v="80600"/>
        <s v="80700"/>
        <s v="80800"/>
        <s v="80900"/>
        <s v="81000"/>
        <s v="81100"/>
        <s v="81200"/>
        <s v="81300"/>
        <s v="84000"/>
        <s v="84100"/>
        <s v="84200"/>
        <s v="84300"/>
        <s v="99495"/>
        <s v="99999"/>
        <s v="TOTAL"/>
        <m u="1"/>
      </sharedItems>
    </cacheField>
    <cacheField name="Name" numFmtId="49">
      <sharedItems containsBlank="1" count="214">
        <s v=""/>
        <s v="Assets"/>
        <s v="Current Assets"/>
        <s v="Liquid Assets"/>
        <s v="Cash"/>
        <s v="Bank, Checking"/>
        <s v="Bank Currencies"/>
        <s v="Bank Operations Cash"/>
        <s v="Liquid Assets, Total"/>
        <s v="Securities"/>
        <s v="Bonds"/>
        <s v="Other Marketable Securities"/>
        <s v="Securities, Total"/>
        <s v="Accounts Receivable"/>
        <s v="Customers, North America"/>
        <s v="Customers, EU"/>
        <s v="Accrued Interest"/>
        <s v="Other Receivables"/>
        <s v="Accounts Receivable, Total"/>
        <s v="Purchase Prepayments"/>
        <s v="Vendor Prepayments"/>
        <s v="Purchase Prepayments, Total"/>
        <s v="Inventory"/>
        <s v="Inventory, North America"/>
        <s v="Inventry, EU"/>
        <s v="Cost of Goods Sold (Interim)"/>
        <s v="Raw Materials"/>
        <s v="Partial Assemblies (Kits)"/>
        <s v="WIP"/>
        <s v="Inventory, Total"/>
        <s v="Current Assets, Total"/>
        <s v="Fixed Assets"/>
        <s v="Vehicles"/>
        <s v="Increases during the Year"/>
        <s v="Decreases during the Year"/>
        <s v="Accum. Depreciation, Vehicles"/>
        <s v="Vehicles, Total"/>
        <s v="Operating Equipment"/>
        <s v="Accum. Depr., Oper. Equip."/>
        <s v="Operating Equipment, Total"/>
        <s v="Land and Buildings"/>
        <s v="Accum. Depreciation, Buildings"/>
        <s v="Land and Buildings, Total"/>
        <s v="Fixed Assets, Total"/>
        <s v="Total Assets"/>
        <s v="Liabilities and Equity"/>
        <s v="Liabilities"/>
        <s v="Short-term Liabilities"/>
        <s v="Revolving Credit"/>
        <s v="Sales Prepayments"/>
        <s v="Customer Prepayments"/>
        <s v="Sales Prepayments, Total"/>
        <s v="Accounts Payable"/>
        <s v="Vendors, Domestic"/>
        <s v="Vendors, Foreign"/>
        <s v="Vendors, Intercompany"/>
        <s v="Accounts Payable, Total"/>
        <s v="Inv. Adjmt. (Interim)"/>
        <s v="Inv. Adjmt. (Interim), Total"/>
        <s v="Taxes Payables"/>
        <s v="Sales Tax Payable"/>
        <s v="Purchase Tax"/>
        <s v="Taxes Payables, Total"/>
        <s v="Prepaid Service Contracts"/>
        <s v="Prepaid Hardware Contracts"/>
        <s v="Prepaid Software Contracts"/>
        <s v="Personnel-related Items"/>
        <s v="Accrued Salaries &amp; Wages"/>
        <s v="Federal Withholding Payable"/>
        <s v="State Withholding Payable"/>
        <s v="Payroll Taxes Payable"/>
        <s v="FICA Payable"/>
        <s v="Medicare Payable"/>
        <s v="FUTA Payable"/>
        <s v="SUTA Payable"/>
        <s v="Employee Benefits Payable"/>
        <s v="Garnishment Payable"/>
        <s v="Vacation Compensation Payable"/>
        <s v="Total Personnel-related Items"/>
        <s v="Other Liabilities"/>
        <s v="Dividends for the Fiscal Year"/>
        <s v="Corporate Taxes Payable"/>
        <s v="Other Liabilities, Total"/>
        <s v="Short-term Liabilities, Total"/>
        <s v="Long-term Liabilities"/>
        <s v="Long-term Bank Loans"/>
        <s v="Mortgage"/>
        <s v="Deferred Taxes"/>
        <s v="Long-term Liabilities, Total"/>
        <s v="Total Liabilities"/>
        <s v="Equity"/>
        <s v="Capital Stock"/>
        <s v="Retained Earnings"/>
        <s v="Net Income for the Year"/>
        <s v="Total Stockholder's Equity"/>
        <s v="Total Liabilities and Equity"/>
        <s v="Revenue"/>
        <s v="Sales of Retail"/>
        <s v="Sales, Retail - North America"/>
        <s v="Sales, Retail - EU"/>
        <s v="Sales, Retail - Other"/>
        <s v="Total Sales of Retail"/>
        <s v="Sales Discounts"/>
        <s v="Discounts, Retail - North Amer"/>
        <s v="Discounts, Retail - EU"/>
        <s v="Discounts, Retail - Other"/>
        <s v="Total Sales Discounts"/>
        <s v="Total Revenue"/>
        <s v="COGS"/>
        <s v="Cost of Goods Sold"/>
        <s v="COGS, Retail - North America"/>
        <s v="COGS, Retail - EU"/>
        <s v="COGS, Retail - Other"/>
        <s v="Total Cost of Gods Sold"/>
        <s v="Cost Adjustments"/>
        <s v="Purchases"/>
        <s v="Discounts Received"/>
        <s v="Inventory Adjustment"/>
        <s v="Overhead Applied"/>
        <s v="Purchase Variance"/>
        <s v="Material Variance"/>
        <s v="Mfg. Overhead Variance"/>
        <s v="Capacity Cost Applied"/>
        <s v="Capacity Variance"/>
        <s v="Payment Discounts Granted"/>
        <s v="Total Cost Adjustments"/>
        <s v="Total COGS"/>
        <s v="Gross Profit"/>
        <s v="Operating Expenses"/>
        <s v="Selling Expenses"/>
        <s v="Advertising"/>
        <s v="Outsourced Marketing"/>
        <s v="Entertainment and PR"/>
        <s v="Sales Promotions"/>
        <s v="Travel"/>
        <s v="Events"/>
        <s v="Delivery &amp; Shipping"/>
        <s v="Total Selling Expenses"/>
        <s v="Personnel Expenses"/>
        <s v="Wages"/>
        <s v="Salaries"/>
        <s v="Retirement Plan Contributions"/>
        <s v="Vacation Compensation"/>
        <s v="Payroll Taxes"/>
        <s v="Health Insurance"/>
        <s v="Group Life Insurance"/>
        <s v="Workers Compensation"/>
        <s v="401K Contributions"/>
        <s v="Total Personnel Expenses"/>
        <s v="Computer Expenses"/>
        <s v="Software"/>
        <s v="Consultant Services"/>
        <s v="Other Computer Expenses"/>
        <s v="Total Computer Expenses"/>
        <s v="Building Maintenance Expenses"/>
        <s v="Cleaning"/>
        <s v="Electricity and Heating"/>
        <s v="Repairs and Maintenance"/>
        <s v="Total Bldg. Maint. Expenses"/>
        <s v="Administrative Expenses"/>
        <s v="Office Supplies"/>
        <s v="Phone and Fax"/>
        <s v="Postage"/>
        <s v="Total Administrative Expenses"/>
        <s v="Depreciation of Fixed Assets"/>
        <s v="Depreciation, Buildings"/>
        <s v="Depreciation, Equipment"/>
        <s v="Depreciation, Vehicles"/>
        <s v="Total Fixed Asset Depreciation"/>
        <s v="Other Operating Expenses"/>
        <s v="Cash Discrepancies"/>
        <s v="Bad Debt Expenses"/>
        <s v="Legal and Accounting Services"/>
        <s v="Miscellaneous"/>
        <s v="Other Costs of Operations"/>
        <s v="Other Operating Exp., Total"/>
        <s v="Total Operating Expenses"/>
        <s v="Net Operating Income"/>
        <s v="Interest Income"/>
        <s v="Interest on Bank Balances"/>
        <s v="Finance Charges from Customers"/>
        <s v="PmtDisc. Received - Decreases"/>
        <s v="Payment Discounts Received"/>
        <s v="Invoice Rounding"/>
        <s v="Application Rounding"/>
        <s v="Payment Tolerance Received"/>
        <s v="Pmt. Tol. Received Decreases"/>
        <s v="Total Interest Income"/>
        <s v="Interest Expenses"/>
        <s v="Interest on Revolving Credit"/>
        <s v="Interest on Bank Loans"/>
        <s v="Mortgage Interest"/>
        <s v="Finance Charges to Vendors"/>
        <s v="PmtDisc. Granted - Decreases"/>
        <s v="Payment Tolerance Granted"/>
        <s v="Pmt. Tol. Granted Decreases"/>
        <s v="Total Interest Expenses"/>
        <s v="Currency Gains and Losses"/>
        <s v="Unrealized FX Gains"/>
        <s v="Unrealized FX Losses"/>
        <s v="Realized FX Gains"/>
        <s v="Realized FX Losses"/>
        <s v="Gains and Losses"/>
        <s v="Total Currency Gains and Losses"/>
        <s v="Income Taxes"/>
        <s v="Corporate Tax"/>
        <s v="State Income Tax"/>
        <s v="Total Income Taxes"/>
        <s v="Net Income Before Taxes"/>
        <s v="Net Income"/>
        <m u="1"/>
        <s v="Total Cost of Goods Sold" u="1"/>
        <s v="TotalCurrency Gains and Losses" u="1"/>
        <s v="Direct Cost Applied" u="1"/>
      </sharedItems>
    </cacheField>
    <cacheField name="Search Name" numFmtId="49">
      <sharedItems/>
    </cacheField>
    <cacheField name="Account Type" numFmtId="49">
      <sharedItems containsBlank="1" count="6">
        <s v="Total"/>
        <s v="Begin-Total"/>
        <s v="Posting"/>
        <s v="End-Total"/>
        <s v="Heading"/>
        <m u="1"/>
      </sharedItems>
    </cacheField>
    <cacheField name="Blocked" numFmtId="0">
      <sharedItems containsBlank="1" count="2">
        <b v="0"/>
        <m u="1"/>
      </sharedItems>
    </cacheField>
    <cacheField name="Debit/Credit" numFmtId="49">
      <sharedItems/>
    </cacheField>
    <cacheField name="Reconciliation Account" numFmtId="0">
      <sharedItems containsBlank="1" count="3">
        <b v="0"/>
        <b v="1"/>
        <m u="1"/>
      </sharedItems>
    </cacheField>
    <cacheField name="Indentation" numFmtId="0">
      <sharedItems containsSemiMixedTypes="0" containsString="0" containsNumber="1" containsInteger="1" minValue="0" maxValue="4"/>
    </cacheField>
    <cacheField name="Totaling" numFmtId="49">
      <sharedItems/>
    </cacheField>
    <cacheField name="Income/Balance" numFmtId="49">
      <sharedItems containsBlank="1" count="3">
        <s v="Income Statement"/>
        <s v="Balance Sheet"/>
        <m u="1"/>
      </sharedItems>
    </cacheField>
    <cacheField name="Net Change" numFmtId="0">
      <sharedItems containsSemiMixedTypes="0" containsString="0" containsNumber="1" minValue="-711807.42" maxValue="542865.34"/>
    </cacheField>
    <cacheField name="Balance at End Date" numFmtId="0">
      <sharedItems containsSemiMixedTypes="0" containsString="0" containsNumber="1" minValue="-40740842.140000001" maxValue="40502914.549999997"/>
    </cacheField>
    <cacheField name="Net Change (Prior Year)" numFmtId="0">
      <sharedItems containsSemiMixedTypes="0" containsString="0" containsNumber="1" minValue="-3143233.82" maxValue="4696053.3899999997"/>
    </cacheField>
    <cacheField name="Balance at End date (prior year)" numFmtId="0">
      <sharedItems containsSemiMixedTypes="0" containsString="0" containsNumber="1" minValue="-18000089.810000002" maxValue="20687749.990000002"/>
    </cacheField>
    <cacheField name="Net Change % of Prior Year" numFmtId="0" formula="IF('Net Change (Prior Year)'=0,0,100*(('Net Change'-'Net Change (Prior Year)')/'Net Change (Prior Year)'+1))" databaseField="0"/>
    <cacheField name="Balance % of Prior Year" numFmtId="0" formula="IF('Balance at End date (prior year)'=0,0,100*(('Balance at End Date'-'Balance at End date (prior year)')/'Balance at End date (prior year)'+1))"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19">
  <r>
    <x v="0"/>
    <x v="0"/>
    <s v=""/>
    <x v="0"/>
    <x v="0"/>
    <s v="Both"/>
    <x v="0"/>
    <n v="0"/>
    <s v=""/>
    <x v="0"/>
    <n v="0"/>
    <n v="0"/>
    <n v="0"/>
    <n v="0"/>
  </r>
  <r>
    <x v="1"/>
    <x v="1"/>
    <s v="ASSETS"/>
    <x v="1"/>
    <x v="0"/>
    <s v="Both"/>
    <x v="0"/>
    <n v="0"/>
    <s v=""/>
    <x v="1"/>
    <n v="0"/>
    <n v="0"/>
    <n v="0"/>
    <n v="0"/>
  </r>
  <r>
    <x v="2"/>
    <x v="2"/>
    <s v="CURRENT ASSETS"/>
    <x v="1"/>
    <x v="0"/>
    <s v="Both"/>
    <x v="0"/>
    <n v="1"/>
    <s v=""/>
    <x v="1"/>
    <n v="0"/>
    <n v="0"/>
    <n v="0"/>
    <n v="0"/>
  </r>
  <r>
    <x v="3"/>
    <x v="3"/>
    <s v="LIQUID ASSETS"/>
    <x v="1"/>
    <x v="0"/>
    <s v="Both"/>
    <x v="0"/>
    <n v="2"/>
    <s v=""/>
    <x v="1"/>
    <n v="0"/>
    <n v="0"/>
    <n v="0"/>
    <n v="0"/>
  </r>
  <r>
    <x v="4"/>
    <x v="4"/>
    <s v="CASH"/>
    <x v="2"/>
    <x v="0"/>
    <s v="Both"/>
    <x v="1"/>
    <n v="3"/>
    <s v=""/>
    <x v="1"/>
    <n v="-240398.26"/>
    <n v="2557542.46"/>
    <n v="-1694266.8800000001"/>
    <n v="1999385.58"/>
  </r>
  <r>
    <x v="5"/>
    <x v="5"/>
    <s v="BANK CHECKING"/>
    <x v="2"/>
    <x v="0"/>
    <s v="Both"/>
    <x v="1"/>
    <n v="3"/>
    <s v=""/>
    <x v="1"/>
    <n v="0"/>
    <n v="0"/>
    <n v="0"/>
    <n v="0"/>
  </r>
  <r>
    <x v="6"/>
    <x v="6"/>
    <s v="BANK CURRENCIES"/>
    <x v="2"/>
    <x v="0"/>
    <s v="Both"/>
    <x v="1"/>
    <n v="3"/>
    <s v=""/>
    <x v="1"/>
    <n v="0"/>
    <n v="0"/>
    <n v="0"/>
    <n v="0"/>
  </r>
  <r>
    <x v="7"/>
    <x v="7"/>
    <s v="BANK OPERATIONS CASH"/>
    <x v="2"/>
    <x v="0"/>
    <s v="Both"/>
    <x v="1"/>
    <n v="3"/>
    <s v=""/>
    <x v="1"/>
    <n v="0"/>
    <n v="0"/>
    <n v="0"/>
    <n v="0"/>
  </r>
  <r>
    <x v="8"/>
    <x v="8"/>
    <s v="LIQUID ASSETS TOTAL"/>
    <x v="3"/>
    <x v="0"/>
    <s v="Both"/>
    <x v="0"/>
    <n v="2"/>
    <s v="11100..11700"/>
    <x v="1"/>
    <n v="-240398.26"/>
    <n v="2557542.46"/>
    <n v="-1694266.8800000001"/>
    <n v="1999385.58"/>
  </r>
  <r>
    <x v="9"/>
    <x v="9"/>
    <s v="SECURITIES"/>
    <x v="1"/>
    <x v="0"/>
    <s v="Both"/>
    <x v="0"/>
    <n v="2"/>
    <s v=""/>
    <x v="1"/>
    <n v="0"/>
    <n v="0"/>
    <n v="0"/>
    <n v="0"/>
  </r>
  <r>
    <x v="10"/>
    <x v="10"/>
    <s v="BONDS"/>
    <x v="2"/>
    <x v="0"/>
    <s v="Both"/>
    <x v="0"/>
    <n v="3"/>
    <s v=""/>
    <x v="1"/>
    <n v="0"/>
    <n v="0"/>
    <n v="0"/>
    <n v="0"/>
  </r>
  <r>
    <x v="11"/>
    <x v="11"/>
    <s v="OTHER MARKETABLE SECURITIES"/>
    <x v="2"/>
    <x v="0"/>
    <s v="Both"/>
    <x v="0"/>
    <n v="3"/>
    <s v=""/>
    <x v="1"/>
    <n v="0"/>
    <n v="0"/>
    <n v="0"/>
    <n v="0"/>
  </r>
  <r>
    <x v="12"/>
    <x v="12"/>
    <s v="SECURITIES TOTAL"/>
    <x v="3"/>
    <x v="0"/>
    <s v="Both"/>
    <x v="0"/>
    <n v="2"/>
    <s v="12000..12300"/>
    <x v="1"/>
    <n v="0"/>
    <n v="0"/>
    <n v="0"/>
    <n v="0"/>
  </r>
  <r>
    <x v="13"/>
    <x v="13"/>
    <s v="ACCOUNTS RECEIVABLE"/>
    <x v="1"/>
    <x v="0"/>
    <s v="Both"/>
    <x v="0"/>
    <n v="2"/>
    <s v=""/>
    <x v="1"/>
    <n v="0"/>
    <n v="0"/>
    <n v="0"/>
    <n v="0"/>
  </r>
  <r>
    <x v="14"/>
    <x v="14"/>
    <s v="CUSTOMERS NORTH AMERICA"/>
    <x v="2"/>
    <x v="0"/>
    <s v="Both"/>
    <x v="0"/>
    <n v="3"/>
    <s v=""/>
    <x v="1"/>
    <n v="281683.33999999997"/>
    <n v="15519122.899999999"/>
    <n v="465058.14999999997"/>
    <n v="9526576.2000000011"/>
  </r>
  <r>
    <x v="15"/>
    <x v="15"/>
    <s v="CUSTOMERS EU"/>
    <x v="2"/>
    <x v="0"/>
    <s v="Both"/>
    <x v="0"/>
    <n v="3"/>
    <s v=""/>
    <x v="1"/>
    <n v="161330.37"/>
    <n v="8165755.3099999996"/>
    <n v="141776.25"/>
    <n v="5268542.16"/>
  </r>
  <r>
    <x v="16"/>
    <x v="16"/>
    <s v="ACCRUED INTEREST"/>
    <x v="2"/>
    <x v="0"/>
    <s v="Both"/>
    <x v="0"/>
    <n v="3"/>
    <s v=""/>
    <x v="1"/>
    <n v="0"/>
    <n v="0"/>
    <n v="0"/>
    <n v="0"/>
  </r>
  <r>
    <x v="17"/>
    <x v="17"/>
    <s v="OTHER RECEIVABLES"/>
    <x v="2"/>
    <x v="0"/>
    <s v="Both"/>
    <x v="0"/>
    <n v="3"/>
    <s v=""/>
    <x v="1"/>
    <n v="0"/>
    <n v="0"/>
    <n v="0"/>
    <n v="0"/>
  </r>
  <r>
    <x v="18"/>
    <x v="18"/>
    <s v="ACCOUNTS RECEIVABLE TOTAL"/>
    <x v="3"/>
    <x v="0"/>
    <s v="Both"/>
    <x v="0"/>
    <n v="2"/>
    <s v="13000..13400"/>
    <x v="1"/>
    <n v="443013.71"/>
    <n v="23684878.210000001"/>
    <n v="606834.4"/>
    <n v="14795118.359999999"/>
  </r>
  <r>
    <x v="19"/>
    <x v="19"/>
    <s v="PURCHASE PREPAYMENTS"/>
    <x v="1"/>
    <x v="0"/>
    <s v="Both"/>
    <x v="0"/>
    <n v="2"/>
    <s v=""/>
    <x v="1"/>
    <n v="0"/>
    <n v="0"/>
    <n v="0"/>
    <n v="0"/>
  </r>
  <r>
    <x v="20"/>
    <x v="20"/>
    <s v="VENDOR PREPAYMENTS"/>
    <x v="2"/>
    <x v="0"/>
    <s v="Both"/>
    <x v="0"/>
    <n v="3"/>
    <s v=""/>
    <x v="1"/>
    <n v="0"/>
    <n v="0"/>
    <n v="0"/>
    <n v="0"/>
  </r>
  <r>
    <x v="21"/>
    <x v="21"/>
    <s v="PURCHASE PREPAYMENTS TOTAL"/>
    <x v="3"/>
    <x v="0"/>
    <s v="Both"/>
    <x v="0"/>
    <n v="2"/>
    <s v="13500..13540"/>
    <x v="1"/>
    <n v="0"/>
    <n v="0"/>
    <n v="0"/>
    <n v="0"/>
  </r>
  <r>
    <x v="22"/>
    <x v="22"/>
    <s v="INVENTORY"/>
    <x v="1"/>
    <x v="0"/>
    <s v="Both"/>
    <x v="0"/>
    <n v="2"/>
    <s v=""/>
    <x v="1"/>
    <n v="0"/>
    <n v="0"/>
    <n v="0"/>
    <n v="0"/>
  </r>
  <r>
    <x v="23"/>
    <x v="23"/>
    <s v="INVENTORY NORTH AMERICA"/>
    <x v="2"/>
    <x v="0"/>
    <s v="Both"/>
    <x v="0"/>
    <n v="3"/>
    <s v=""/>
    <x v="1"/>
    <n v="-229821.25999999998"/>
    <n v="6791787.8499999996"/>
    <n v="1321264.97"/>
    <n v="931029.05999999994"/>
  </r>
  <r>
    <x v="24"/>
    <x v="24"/>
    <s v="INVENTRY EU"/>
    <x v="2"/>
    <x v="0"/>
    <s v="Both"/>
    <x v="0"/>
    <n v="3"/>
    <s v=""/>
    <x v="1"/>
    <n v="-117194.57999999999"/>
    <n v="2461931.71"/>
    <n v="515042.16"/>
    <n v="363896.08999999997"/>
  </r>
  <r>
    <x v="25"/>
    <x v="25"/>
    <s v="COST OF GOODS SOLD (INTERIM)"/>
    <x v="2"/>
    <x v="0"/>
    <s v="Both"/>
    <x v="0"/>
    <n v="3"/>
    <s v=""/>
    <x v="1"/>
    <n v="4639.1900000000005"/>
    <n v="548579.79"/>
    <n v="0"/>
    <n v="543940.6"/>
  </r>
  <r>
    <x v="26"/>
    <x v="26"/>
    <s v="RAW MATERIALS"/>
    <x v="2"/>
    <x v="0"/>
    <s v="Both"/>
    <x v="0"/>
    <n v="3"/>
    <s v=""/>
    <x v="1"/>
    <n v="0"/>
    <n v="0"/>
    <n v="0"/>
    <n v="0"/>
  </r>
  <r>
    <x v="27"/>
    <x v="27"/>
    <s v="PARTIAL ASSEMBLIES (KITS)"/>
    <x v="2"/>
    <x v="0"/>
    <s v="Both"/>
    <x v="0"/>
    <n v="3"/>
    <s v=""/>
    <x v="1"/>
    <n v="-33937.97"/>
    <n v="4671288.51"/>
    <n v="2859746.26"/>
    <n v="2264669.1199999996"/>
  </r>
  <r>
    <x v="28"/>
    <x v="28"/>
    <s v="WIP"/>
    <x v="2"/>
    <x v="0"/>
    <s v="Both"/>
    <x v="0"/>
    <n v="3"/>
    <s v=""/>
    <x v="1"/>
    <n v="-2805.16"/>
    <n v="-213093.97999999998"/>
    <n v="0"/>
    <n v="-210288.81999999998"/>
  </r>
  <r>
    <x v="29"/>
    <x v="29"/>
    <s v="INVENTORY TOTAL"/>
    <x v="3"/>
    <x v="0"/>
    <s v="Both"/>
    <x v="0"/>
    <n v="2"/>
    <s v="14000..14500"/>
    <x v="1"/>
    <n v="-379119.78"/>
    <n v="14260493.879999999"/>
    <n v="4696053.3899999997"/>
    <n v="3893246.05"/>
  </r>
  <r>
    <x v="30"/>
    <x v="30"/>
    <s v="CURRENT ASSETS TOTAL"/>
    <x v="3"/>
    <x v="0"/>
    <s v="Both"/>
    <x v="0"/>
    <n v="1"/>
    <s v="11000..15950"/>
    <x v="1"/>
    <n v="-176504.33"/>
    <n v="40502914.549999997"/>
    <n v="3608620.91"/>
    <n v="20687749.990000002"/>
  </r>
  <r>
    <x v="31"/>
    <x v="31"/>
    <s v="FIXED ASSETS"/>
    <x v="1"/>
    <x v="0"/>
    <s v="Both"/>
    <x v="0"/>
    <n v="1"/>
    <s v=""/>
    <x v="1"/>
    <n v="0"/>
    <n v="0"/>
    <n v="0"/>
    <n v="0"/>
  </r>
  <r>
    <x v="32"/>
    <x v="32"/>
    <s v="VEHICLES"/>
    <x v="1"/>
    <x v="0"/>
    <s v="Both"/>
    <x v="0"/>
    <n v="2"/>
    <s v=""/>
    <x v="1"/>
    <n v="0"/>
    <n v="0"/>
    <n v="0"/>
    <n v="0"/>
  </r>
  <r>
    <x v="33"/>
    <x v="32"/>
    <s v="VEHICLES"/>
    <x v="2"/>
    <x v="0"/>
    <s v="Both"/>
    <x v="0"/>
    <n v="3"/>
    <s v=""/>
    <x v="1"/>
    <n v="0"/>
    <n v="0"/>
    <n v="0"/>
    <n v="0"/>
  </r>
  <r>
    <x v="34"/>
    <x v="33"/>
    <s v="INCREASES DURING THE YEAR"/>
    <x v="2"/>
    <x v="0"/>
    <s v="Both"/>
    <x v="0"/>
    <n v="3"/>
    <s v=""/>
    <x v="1"/>
    <n v="0"/>
    <n v="0"/>
    <n v="0"/>
    <n v="0"/>
  </r>
  <r>
    <x v="35"/>
    <x v="34"/>
    <s v="DECREASES DURING THE YEAR"/>
    <x v="2"/>
    <x v="0"/>
    <s v="Both"/>
    <x v="0"/>
    <n v="3"/>
    <s v=""/>
    <x v="1"/>
    <n v="0"/>
    <n v="0"/>
    <n v="0"/>
    <n v="0"/>
  </r>
  <r>
    <x v="36"/>
    <x v="35"/>
    <s v="ACCUM. DEPRECIATION VEHICLES"/>
    <x v="2"/>
    <x v="0"/>
    <s v="Both"/>
    <x v="0"/>
    <n v="3"/>
    <s v=""/>
    <x v="1"/>
    <n v="0"/>
    <n v="0"/>
    <n v="0"/>
    <n v="0"/>
  </r>
  <r>
    <x v="37"/>
    <x v="36"/>
    <s v="VEHICLES TOTAL"/>
    <x v="3"/>
    <x v="0"/>
    <s v="Both"/>
    <x v="0"/>
    <n v="2"/>
    <s v="16100..16400"/>
    <x v="1"/>
    <n v="0"/>
    <n v="0"/>
    <n v="0"/>
    <n v="0"/>
  </r>
  <r>
    <x v="38"/>
    <x v="37"/>
    <s v="OPERATING EQUIPMENT"/>
    <x v="1"/>
    <x v="0"/>
    <s v="Both"/>
    <x v="0"/>
    <n v="2"/>
    <s v=""/>
    <x v="1"/>
    <n v="0"/>
    <n v="0"/>
    <n v="0"/>
    <n v="0"/>
  </r>
  <r>
    <x v="39"/>
    <x v="37"/>
    <s v="OPERATING EQUIPMENT"/>
    <x v="2"/>
    <x v="0"/>
    <s v="Both"/>
    <x v="0"/>
    <n v="3"/>
    <s v=""/>
    <x v="1"/>
    <n v="0"/>
    <n v="0"/>
    <n v="0"/>
    <n v="0"/>
  </r>
  <r>
    <x v="40"/>
    <x v="33"/>
    <s v="INCREASES DURING THE YEAR"/>
    <x v="2"/>
    <x v="0"/>
    <s v="Both"/>
    <x v="0"/>
    <n v="3"/>
    <s v=""/>
    <x v="1"/>
    <n v="0"/>
    <n v="0"/>
    <n v="0"/>
    <n v="0"/>
  </r>
  <r>
    <x v="41"/>
    <x v="34"/>
    <s v="DECREASES DURING THE YEAR"/>
    <x v="2"/>
    <x v="0"/>
    <s v="Both"/>
    <x v="0"/>
    <n v="3"/>
    <s v=""/>
    <x v="1"/>
    <n v="0"/>
    <n v="0"/>
    <n v="0"/>
    <n v="0"/>
  </r>
  <r>
    <x v="42"/>
    <x v="38"/>
    <s v="ACCUM. DEPR. OPER. EQUIP."/>
    <x v="2"/>
    <x v="0"/>
    <s v="Both"/>
    <x v="0"/>
    <n v="3"/>
    <s v=""/>
    <x v="1"/>
    <n v="0"/>
    <n v="0"/>
    <n v="0"/>
    <n v="0"/>
  </r>
  <r>
    <x v="43"/>
    <x v="39"/>
    <s v="OPERATING EQUIPMENT TOTAL"/>
    <x v="3"/>
    <x v="0"/>
    <s v="Both"/>
    <x v="0"/>
    <n v="2"/>
    <s v="17000..17300"/>
    <x v="1"/>
    <n v="0"/>
    <n v="0"/>
    <n v="0"/>
    <n v="0"/>
  </r>
  <r>
    <x v="44"/>
    <x v="40"/>
    <s v="LAND AND BUILDINGS"/>
    <x v="1"/>
    <x v="0"/>
    <s v="Both"/>
    <x v="0"/>
    <n v="2"/>
    <s v=""/>
    <x v="1"/>
    <n v="0"/>
    <n v="0"/>
    <n v="0"/>
    <n v="0"/>
  </r>
  <r>
    <x v="45"/>
    <x v="40"/>
    <s v="LAND AND BUILDINGS"/>
    <x v="2"/>
    <x v="0"/>
    <s v="Both"/>
    <x v="0"/>
    <n v="3"/>
    <s v=""/>
    <x v="1"/>
    <n v="0"/>
    <n v="0"/>
    <n v="0"/>
    <n v="0"/>
  </r>
  <r>
    <x v="46"/>
    <x v="33"/>
    <s v="INCREASES DURING THE YEAR"/>
    <x v="2"/>
    <x v="0"/>
    <s v="Both"/>
    <x v="0"/>
    <n v="3"/>
    <s v=""/>
    <x v="1"/>
    <n v="0"/>
    <n v="0"/>
    <n v="0"/>
    <n v="0"/>
  </r>
  <r>
    <x v="47"/>
    <x v="34"/>
    <s v="DECREASES DURING THE YEAR"/>
    <x v="2"/>
    <x v="0"/>
    <s v="Both"/>
    <x v="0"/>
    <n v="3"/>
    <s v=""/>
    <x v="1"/>
    <n v="0"/>
    <n v="0"/>
    <n v="0"/>
    <n v="0"/>
  </r>
  <r>
    <x v="48"/>
    <x v="41"/>
    <s v="ACCUM. DEPRECIATION BUILDINGS"/>
    <x v="2"/>
    <x v="0"/>
    <s v="Both"/>
    <x v="0"/>
    <n v="3"/>
    <s v=""/>
    <x v="1"/>
    <n v="0"/>
    <n v="0"/>
    <n v="0"/>
    <n v="0"/>
  </r>
  <r>
    <x v="49"/>
    <x v="42"/>
    <s v="LAND AND BUILDINGS TOTAL"/>
    <x v="3"/>
    <x v="0"/>
    <s v="Both"/>
    <x v="0"/>
    <n v="2"/>
    <s v="18000..18300"/>
    <x v="1"/>
    <n v="0"/>
    <n v="0"/>
    <n v="0"/>
    <n v="0"/>
  </r>
  <r>
    <x v="50"/>
    <x v="43"/>
    <s v="FIXED ASSETS TOTAL"/>
    <x v="3"/>
    <x v="0"/>
    <s v="Both"/>
    <x v="0"/>
    <n v="1"/>
    <s v="16000..18950"/>
    <x v="1"/>
    <n v="0"/>
    <n v="0"/>
    <n v="0"/>
    <n v="0"/>
  </r>
  <r>
    <x v="51"/>
    <x v="44"/>
    <s v="TOTAL ASSETS"/>
    <x v="3"/>
    <x v="0"/>
    <s v="Both"/>
    <x v="0"/>
    <n v="0"/>
    <s v="10000..19950"/>
    <x v="1"/>
    <n v="-176504.33"/>
    <n v="40502914.549999997"/>
    <n v="3608620.91"/>
    <n v="20687749.990000002"/>
  </r>
  <r>
    <x v="52"/>
    <x v="45"/>
    <s v="LIABILITIES AND EQUITY"/>
    <x v="4"/>
    <x v="0"/>
    <s v="Both"/>
    <x v="0"/>
    <n v="0"/>
    <s v=""/>
    <x v="1"/>
    <n v="0"/>
    <n v="0"/>
    <n v="0"/>
    <n v="0"/>
  </r>
  <r>
    <x v="53"/>
    <x v="46"/>
    <s v="LIABILITIES"/>
    <x v="1"/>
    <x v="0"/>
    <s v="Both"/>
    <x v="0"/>
    <n v="0"/>
    <s v=""/>
    <x v="1"/>
    <n v="0"/>
    <n v="0"/>
    <n v="0"/>
    <n v="0"/>
  </r>
  <r>
    <x v="54"/>
    <x v="47"/>
    <s v="SHORT-TERM LIABILITIES"/>
    <x v="1"/>
    <x v="0"/>
    <s v="Both"/>
    <x v="0"/>
    <n v="1"/>
    <s v=""/>
    <x v="1"/>
    <n v="0"/>
    <n v="0"/>
    <n v="0"/>
    <n v="0"/>
  </r>
  <r>
    <x v="55"/>
    <x v="48"/>
    <s v="REVOLVING CREDIT"/>
    <x v="2"/>
    <x v="0"/>
    <s v="Both"/>
    <x v="1"/>
    <n v="2"/>
    <s v=""/>
    <x v="1"/>
    <n v="0"/>
    <n v="0"/>
    <n v="0"/>
    <n v="0"/>
  </r>
  <r>
    <x v="56"/>
    <x v="49"/>
    <s v="SALES PREPAYMENTS"/>
    <x v="1"/>
    <x v="0"/>
    <s v="Both"/>
    <x v="0"/>
    <n v="2"/>
    <s v=""/>
    <x v="1"/>
    <n v="0"/>
    <n v="0"/>
    <n v="0"/>
    <n v="0"/>
  </r>
  <r>
    <x v="57"/>
    <x v="50"/>
    <s v="CUSTOMER PREPAYMENTS"/>
    <x v="2"/>
    <x v="0"/>
    <s v="Both"/>
    <x v="0"/>
    <n v="3"/>
    <s v=""/>
    <x v="1"/>
    <n v="0"/>
    <n v="0"/>
    <n v="0"/>
    <n v="0"/>
  </r>
  <r>
    <x v="58"/>
    <x v="51"/>
    <s v="SALES PREPAYMENTS TOTAL"/>
    <x v="3"/>
    <x v="0"/>
    <s v="Both"/>
    <x v="0"/>
    <n v="2"/>
    <s v="22150..22190"/>
    <x v="1"/>
    <n v="0"/>
    <n v="0"/>
    <n v="0"/>
    <n v="0"/>
  </r>
  <r>
    <x v="59"/>
    <x v="52"/>
    <s v="ACCOUNTS PAYABLE"/>
    <x v="1"/>
    <x v="0"/>
    <s v="Both"/>
    <x v="0"/>
    <n v="2"/>
    <s v=""/>
    <x v="1"/>
    <n v="0"/>
    <n v="0"/>
    <n v="0"/>
    <n v="0"/>
  </r>
  <r>
    <x v="60"/>
    <x v="53"/>
    <s v="VENDORS DOMESTIC"/>
    <x v="2"/>
    <x v="0"/>
    <s v="Both"/>
    <x v="0"/>
    <n v="3"/>
    <s v=""/>
    <x v="1"/>
    <n v="-61423.26"/>
    <n v="-24149494.399999999"/>
    <n v="-673853.37"/>
    <n v="-11928017.49"/>
  </r>
  <r>
    <x v="61"/>
    <x v="54"/>
    <s v="VENDORS FOREIGN"/>
    <x v="2"/>
    <x v="0"/>
    <s v="Both"/>
    <x v="0"/>
    <n v="3"/>
    <s v=""/>
    <x v="1"/>
    <n v="0"/>
    <n v="-8133046.3499999996"/>
    <n v="-247107.36000000002"/>
    <n v="-3939755.6799999997"/>
  </r>
  <r>
    <x v="62"/>
    <x v="55"/>
    <s v="VENDORS INTERCOMPANY"/>
    <x v="2"/>
    <x v="0"/>
    <s v="Both"/>
    <x v="0"/>
    <n v="3"/>
    <s v=""/>
    <x v="1"/>
    <n v="0"/>
    <n v="0"/>
    <n v="0"/>
    <n v="0"/>
  </r>
  <r>
    <x v="63"/>
    <x v="56"/>
    <s v="ACCOUNTS PAYABLE TOTAL"/>
    <x v="3"/>
    <x v="0"/>
    <s v="Both"/>
    <x v="0"/>
    <n v="2"/>
    <s v="22200..22500"/>
    <x v="1"/>
    <n v="-61423.26"/>
    <n v="-32282540.750000004"/>
    <n v="-920960.73"/>
    <n v="-15867773.17"/>
  </r>
  <r>
    <x v="64"/>
    <x v="57"/>
    <s v="INV. ADJMT. (INTERIM)"/>
    <x v="1"/>
    <x v="0"/>
    <s v="Both"/>
    <x v="0"/>
    <n v="2"/>
    <s v=""/>
    <x v="1"/>
    <n v="0"/>
    <n v="0"/>
    <n v="0"/>
    <n v="0"/>
  </r>
  <r>
    <x v="65"/>
    <x v="57"/>
    <s v="INV. ADJMT. (INTERIM)"/>
    <x v="2"/>
    <x v="0"/>
    <s v="Both"/>
    <x v="0"/>
    <n v="3"/>
    <s v=""/>
    <x v="1"/>
    <n v="0"/>
    <n v="0"/>
    <n v="0"/>
    <n v="0"/>
  </r>
  <r>
    <x v="66"/>
    <x v="58"/>
    <s v="INV. ADJMT. (INTERIM) TOTAL"/>
    <x v="3"/>
    <x v="0"/>
    <s v="Both"/>
    <x v="0"/>
    <n v="2"/>
    <s v="22510..22590"/>
    <x v="1"/>
    <n v="0"/>
    <n v="0"/>
    <n v="0"/>
    <n v="0"/>
  </r>
  <r>
    <x v="67"/>
    <x v="59"/>
    <s v="TAXES PAYABLES"/>
    <x v="1"/>
    <x v="0"/>
    <s v="Both"/>
    <x v="0"/>
    <n v="2"/>
    <s v=""/>
    <x v="1"/>
    <n v="0"/>
    <n v="0"/>
    <n v="0"/>
    <n v="0"/>
  </r>
  <r>
    <x v="68"/>
    <x v="60"/>
    <s v="SALES TAX PAYABLE"/>
    <x v="2"/>
    <x v="0"/>
    <s v="Both"/>
    <x v="0"/>
    <n v="3"/>
    <s v=""/>
    <x v="1"/>
    <n v="0"/>
    <n v="0"/>
    <n v="0"/>
    <n v="0"/>
  </r>
  <r>
    <x v="69"/>
    <x v="61"/>
    <s v="PURCHASE TAX"/>
    <x v="2"/>
    <x v="0"/>
    <s v="Both"/>
    <x v="0"/>
    <n v="3"/>
    <s v=""/>
    <x v="1"/>
    <n v="0"/>
    <n v="0"/>
    <n v="0"/>
    <n v="0"/>
  </r>
  <r>
    <x v="70"/>
    <x v="62"/>
    <s v="TAXES PAYABLES TOTAL"/>
    <x v="3"/>
    <x v="0"/>
    <s v="Both"/>
    <x v="0"/>
    <n v="2"/>
    <s v="22600..22790"/>
    <x v="1"/>
    <n v="0"/>
    <n v="0"/>
    <n v="0"/>
    <n v="0"/>
  </r>
  <r>
    <x v="71"/>
    <x v="63"/>
    <s v="PREPAID SERVICE CONTRACTS"/>
    <x v="1"/>
    <x v="0"/>
    <s v="Both"/>
    <x v="0"/>
    <n v="2"/>
    <s v=""/>
    <x v="1"/>
    <n v="0"/>
    <n v="0"/>
    <n v="0"/>
    <n v="0"/>
  </r>
  <r>
    <x v="72"/>
    <x v="64"/>
    <s v="PREPAID HARDWARE CONTRACTS"/>
    <x v="2"/>
    <x v="0"/>
    <s v="Both"/>
    <x v="0"/>
    <n v="3"/>
    <s v=""/>
    <x v="1"/>
    <n v="0"/>
    <n v="0"/>
    <n v="0"/>
    <n v="0"/>
  </r>
  <r>
    <x v="73"/>
    <x v="65"/>
    <s v="PREPAID SOFTWARE CONTRACTS"/>
    <x v="2"/>
    <x v="0"/>
    <s v="Both"/>
    <x v="0"/>
    <n v="3"/>
    <s v=""/>
    <x v="1"/>
    <n v="0"/>
    <n v="0"/>
    <n v="0"/>
    <n v="0"/>
  </r>
  <r>
    <x v="74"/>
    <x v="66"/>
    <s v="PERSONNEL-RELATED ITEMS"/>
    <x v="1"/>
    <x v="0"/>
    <s v="Both"/>
    <x v="0"/>
    <n v="3"/>
    <s v=""/>
    <x v="1"/>
    <n v="0"/>
    <n v="0"/>
    <n v="0"/>
    <n v="0"/>
  </r>
  <r>
    <x v="75"/>
    <x v="67"/>
    <s v="ACCRUED SALARIES &amp; WAGES"/>
    <x v="2"/>
    <x v="0"/>
    <s v="Both"/>
    <x v="0"/>
    <n v="4"/>
    <s v=""/>
    <x v="1"/>
    <n v="0"/>
    <n v="0"/>
    <n v="0"/>
    <n v="0"/>
  </r>
  <r>
    <x v="76"/>
    <x v="68"/>
    <s v="FEDERAL WITHHOLDING PAYABLE"/>
    <x v="2"/>
    <x v="0"/>
    <s v="Both"/>
    <x v="0"/>
    <n v="4"/>
    <s v=""/>
    <x v="1"/>
    <n v="0"/>
    <n v="0"/>
    <n v="0"/>
    <n v="0"/>
  </r>
  <r>
    <x v="77"/>
    <x v="69"/>
    <s v="STATE WITHHOLDING PAYABLE"/>
    <x v="2"/>
    <x v="0"/>
    <s v="Both"/>
    <x v="0"/>
    <n v="4"/>
    <s v=""/>
    <x v="1"/>
    <n v="0"/>
    <n v="0"/>
    <n v="0"/>
    <n v="0"/>
  </r>
  <r>
    <x v="78"/>
    <x v="70"/>
    <s v="PAYROLL TAXES PAYABLE"/>
    <x v="2"/>
    <x v="0"/>
    <s v="Both"/>
    <x v="0"/>
    <n v="4"/>
    <s v=""/>
    <x v="1"/>
    <n v="0"/>
    <n v="0"/>
    <n v="0"/>
    <n v="0"/>
  </r>
  <r>
    <x v="79"/>
    <x v="71"/>
    <s v="FICA PAYABLE"/>
    <x v="2"/>
    <x v="0"/>
    <s v="Both"/>
    <x v="0"/>
    <n v="4"/>
    <s v=""/>
    <x v="1"/>
    <n v="0"/>
    <n v="0"/>
    <n v="0"/>
    <n v="0"/>
  </r>
  <r>
    <x v="80"/>
    <x v="72"/>
    <s v="MEDICARE PAYABLE"/>
    <x v="2"/>
    <x v="0"/>
    <s v="Both"/>
    <x v="0"/>
    <n v="4"/>
    <s v=""/>
    <x v="1"/>
    <n v="0"/>
    <n v="0"/>
    <n v="0"/>
    <n v="0"/>
  </r>
  <r>
    <x v="81"/>
    <x v="73"/>
    <s v="FUTA PAYABLE"/>
    <x v="2"/>
    <x v="0"/>
    <s v="Both"/>
    <x v="0"/>
    <n v="4"/>
    <s v=""/>
    <x v="1"/>
    <n v="0"/>
    <n v="0"/>
    <n v="0"/>
    <n v="0"/>
  </r>
  <r>
    <x v="82"/>
    <x v="74"/>
    <s v="SUTA PAYABLE"/>
    <x v="2"/>
    <x v="0"/>
    <s v="Both"/>
    <x v="0"/>
    <n v="4"/>
    <s v=""/>
    <x v="1"/>
    <n v="0"/>
    <n v="0"/>
    <n v="0"/>
    <n v="0"/>
  </r>
  <r>
    <x v="83"/>
    <x v="75"/>
    <s v="EMPLOYEE BENEFITS PAYABLE"/>
    <x v="2"/>
    <x v="0"/>
    <s v="Both"/>
    <x v="0"/>
    <n v="4"/>
    <s v=""/>
    <x v="1"/>
    <n v="0"/>
    <n v="0"/>
    <n v="0"/>
    <n v="0"/>
  </r>
  <r>
    <x v="84"/>
    <x v="76"/>
    <s v="GARNISHMENT PAYABLE"/>
    <x v="2"/>
    <x v="0"/>
    <s v="Both"/>
    <x v="0"/>
    <n v="4"/>
    <s v=""/>
    <x v="1"/>
    <n v="0"/>
    <n v="0"/>
    <n v="0"/>
    <n v="0"/>
  </r>
  <r>
    <x v="85"/>
    <x v="77"/>
    <s v="VACATION COMPENSATION PAYABLE"/>
    <x v="2"/>
    <x v="0"/>
    <s v="Both"/>
    <x v="0"/>
    <n v="4"/>
    <s v=""/>
    <x v="1"/>
    <n v="0"/>
    <n v="0"/>
    <n v="0"/>
    <n v="0"/>
  </r>
  <r>
    <x v="86"/>
    <x v="78"/>
    <s v="TOTAL PERSONNEL-RELATED ITEMS"/>
    <x v="3"/>
    <x v="0"/>
    <s v="Both"/>
    <x v="0"/>
    <n v="3"/>
    <s v="23000..23900"/>
    <x v="1"/>
    <n v="0"/>
    <n v="0"/>
    <n v="0"/>
    <n v="0"/>
  </r>
  <r>
    <x v="87"/>
    <x v="79"/>
    <s v="OTHER LIABILITIES"/>
    <x v="1"/>
    <x v="0"/>
    <s v="Both"/>
    <x v="0"/>
    <n v="3"/>
    <s v=""/>
    <x v="1"/>
    <n v="0"/>
    <n v="0"/>
    <n v="0"/>
    <n v="0"/>
  </r>
  <r>
    <x v="88"/>
    <x v="80"/>
    <s v="DIVIDENDS FOR THE FISCAL YEAR"/>
    <x v="2"/>
    <x v="0"/>
    <s v="Both"/>
    <x v="0"/>
    <n v="4"/>
    <s v=""/>
    <x v="1"/>
    <n v="0"/>
    <n v="0"/>
    <n v="0"/>
    <n v="0"/>
  </r>
  <r>
    <x v="89"/>
    <x v="81"/>
    <s v="CORPORATE TAXES PAYABLE"/>
    <x v="2"/>
    <x v="0"/>
    <s v="Both"/>
    <x v="0"/>
    <n v="4"/>
    <s v=""/>
    <x v="1"/>
    <n v="0"/>
    <n v="0"/>
    <n v="0"/>
    <n v="0"/>
  </r>
  <r>
    <x v="90"/>
    <x v="82"/>
    <s v="OTHER LIABILITIES TOTAL"/>
    <x v="3"/>
    <x v="0"/>
    <s v="Both"/>
    <x v="0"/>
    <n v="3"/>
    <s v="24000..24400"/>
    <x v="1"/>
    <n v="0"/>
    <n v="0"/>
    <n v="0"/>
    <n v="0"/>
  </r>
  <r>
    <x v="91"/>
    <x v="83"/>
    <s v="SHORT-TERM LIABILITIES TOTAL"/>
    <x v="3"/>
    <x v="0"/>
    <s v="Both"/>
    <x v="0"/>
    <n v="2"/>
    <s v="22950..24500"/>
    <x v="1"/>
    <n v="0"/>
    <n v="0"/>
    <n v="0"/>
    <n v="0"/>
  </r>
  <r>
    <x v="92"/>
    <x v="84"/>
    <s v="LONG-TERM LIABILITIES"/>
    <x v="1"/>
    <x v="0"/>
    <s v="Both"/>
    <x v="0"/>
    <n v="2"/>
    <s v=""/>
    <x v="1"/>
    <n v="0"/>
    <n v="0"/>
    <n v="0"/>
    <n v="0"/>
  </r>
  <r>
    <x v="93"/>
    <x v="85"/>
    <s v="LONG-TERM BANK LOANS"/>
    <x v="2"/>
    <x v="0"/>
    <s v="Both"/>
    <x v="0"/>
    <n v="3"/>
    <s v=""/>
    <x v="1"/>
    <n v="0"/>
    <n v="0"/>
    <n v="0"/>
    <n v="0"/>
  </r>
  <r>
    <x v="94"/>
    <x v="86"/>
    <s v="MORTGAGE"/>
    <x v="2"/>
    <x v="0"/>
    <s v="Both"/>
    <x v="0"/>
    <n v="3"/>
    <s v=""/>
    <x v="1"/>
    <n v="0"/>
    <n v="0"/>
    <n v="0"/>
    <n v="0"/>
  </r>
  <r>
    <x v="95"/>
    <x v="87"/>
    <s v="DEFERRED TAXES"/>
    <x v="2"/>
    <x v="0"/>
    <s v="Both"/>
    <x v="0"/>
    <n v="3"/>
    <s v=""/>
    <x v="1"/>
    <n v="0"/>
    <n v="0"/>
    <n v="0"/>
    <n v="0"/>
  </r>
  <r>
    <x v="96"/>
    <x v="88"/>
    <s v="LONG-TERM LIABILITIES TOTAL"/>
    <x v="3"/>
    <x v="0"/>
    <s v="Both"/>
    <x v="0"/>
    <n v="2"/>
    <s v="25000..25400"/>
    <x v="1"/>
    <n v="0"/>
    <n v="0"/>
    <n v="0"/>
    <n v="0"/>
  </r>
  <r>
    <x v="97"/>
    <x v="89"/>
    <s v="TOTAL LIABILITIES"/>
    <x v="3"/>
    <x v="0"/>
    <s v="Both"/>
    <x v="0"/>
    <n v="1"/>
    <s v="22000..25995"/>
    <x v="1"/>
    <n v="-61423.26"/>
    <n v="-32282540.750000004"/>
    <n v="-920960.73"/>
    <n v="-15867773.17"/>
  </r>
  <r>
    <x v="98"/>
    <x v="90"/>
    <s v="EQUITY"/>
    <x v="4"/>
    <x v="0"/>
    <s v="Both"/>
    <x v="0"/>
    <n v="1"/>
    <s v=""/>
    <x v="1"/>
    <n v="0"/>
    <n v="0"/>
    <n v="0"/>
    <n v="0"/>
  </r>
  <r>
    <x v="99"/>
    <x v="91"/>
    <s v="CAPITAL STOCK"/>
    <x v="2"/>
    <x v="0"/>
    <s v="Both"/>
    <x v="0"/>
    <n v="1"/>
    <s v=""/>
    <x v="1"/>
    <n v="0"/>
    <n v="0"/>
    <n v="0"/>
    <n v="0"/>
  </r>
  <r>
    <x v="100"/>
    <x v="92"/>
    <s v="RETAINED EARNINGS"/>
    <x v="2"/>
    <x v="0"/>
    <s v="Both"/>
    <x v="0"/>
    <n v="1"/>
    <s v=""/>
    <x v="1"/>
    <n v="0"/>
    <n v="-8458301.3900000006"/>
    <n v="0"/>
    <n v="-2132316.64"/>
  </r>
  <r>
    <x v="101"/>
    <x v="93"/>
    <s v="NET INCOME FOR THE YEAR"/>
    <x v="0"/>
    <x v="0"/>
    <s v="Both"/>
    <x v="0"/>
    <n v="1"/>
    <s v="40000..99999"/>
    <x v="1"/>
    <n v="237927.58999999997"/>
    <n v="237927.58999999997"/>
    <n v="-2687660.18"/>
    <n v="-2687660.18"/>
  </r>
  <r>
    <x v="102"/>
    <x v="94"/>
    <s v="TOTAL STOCKHOLDER'S EQUITY"/>
    <x v="0"/>
    <x v="0"/>
    <s v="Both"/>
    <x v="0"/>
    <n v="1"/>
    <s v="30000..30500"/>
    <x v="1"/>
    <n v="0"/>
    <n v="-8458301.3900000006"/>
    <n v="0"/>
    <n v="-2132316.64"/>
  </r>
  <r>
    <x v="103"/>
    <x v="95"/>
    <s v="TOTAL LIABILITIES AND EQUITY"/>
    <x v="0"/>
    <x v="0"/>
    <s v="Both"/>
    <x v="0"/>
    <n v="1"/>
    <s v="20000..39950|96000..99999"/>
    <x v="1"/>
    <n v="-61423.26"/>
    <n v="-40740842.140000001"/>
    <n v="-920960.73"/>
    <n v="-18000089.810000002"/>
  </r>
  <r>
    <x v="104"/>
    <x v="96"/>
    <s v="REVENUE"/>
    <x v="1"/>
    <x v="0"/>
    <s v="Both"/>
    <x v="0"/>
    <n v="1"/>
    <s v=""/>
    <x v="0"/>
    <n v="0"/>
    <n v="0"/>
    <n v="0"/>
    <n v="0"/>
  </r>
  <r>
    <x v="105"/>
    <x v="97"/>
    <s v="SALES OF RETAIL"/>
    <x v="1"/>
    <x v="0"/>
    <s v="Both"/>
    <x v="0"/>
    <n v="2"/>
    <s v=""/>
    <x v="0"/>
    <n v="0"/>
    <n v="0"/>
    <n v="0"/>
    <n v="0"/>
  </r>
  <r>
    <x v="106"/>
    <x v="98"/>
    <s v="SALES RETAIL - NORTH AMERICA"/>
    <x v="2"/>
    <x v="0"/>
    <s v="Both"/>
    <x v="0"/>
    <n v="3"/>
    <s v=""/>
    <x v="0"/>
    <n v="-449443.62999999995"/>
    <n v="-449443.62999999995"/>
    <n v="-492662.08"/>
    <n v="-492662.08"/>
  </r>
  <r>
    <x v="107"/>
    <x v="99"/>
    <s v="SALES RETAIL - EU"/>
    <x v="2"/>
    <x v="0"/>
    <s v="Both"/>
    <x v="0"/>
    <n v="3"/>
    <s v=""/>
    <x v="0"/>
    <n v="-262363.78999999998"/>
    <n v="-262363.78999999998"/>
    <n v="-146242.41"/>
    <n v="-146242.41"/>
  </r>
  <r>
    <x v="108"/>
    <x v="100"/>
    <s v="SALES RETAIL - OTHER"/>
    <x v="2"/>
    <x v="0"/>
    <s v="Both"/>
    <x v="0"/>
    <n v="3"/>
    <s v=""/>
    <x v="0"/>
    <n v="0"/>
    <n v="0"/>
    <n v="0"/>
    <n v="0"/>
  </r>
  <r>
    <x v="109"/>
    <x v="101"/>
    <s v="TOTAL SALES OF RETAIL"/>
    <x v="3"/>
    <x v="0"/>
    <s v="Both"/>
    <x v="0"/>
    <n v="2"/>
    <s v="44000..44500"/>
    <x v="0"/>
    <n v="-711807.42"/>
    <n v="-711807.42"/>
    <n v="-638904.49"/>
    <n v="-638904.49"/>
  </r>
  <r>
    <x v="110"/>
    <x v="102"/>
    <s v="SALES DISCOUNTS"/>
    <x v="1"/>
    <x v="0"/>
    <s v="Both"/>
    <x v="0"/>
    <n v="2"/>
    <s v=""/>
    <x v="0"/>
    <n v="0"/>
    <n v="0"/>
    <n v="0"/>
    <n v="0"/>
  </r>
  <r>
    <x v="111"/>
    <x v="103"/>
    <s v="DISCOUNTS RETAIL - NORTH AMER"/>
    <x v="2"/>
    <x v="0"/>
    <s v="Both"/>
    <x v="0"/>
    <n v="3"/>
    <s v=""/>
    <x v="0"/>
    <n v="17697.28"/>
    <n v="17697.28"/>
    <n v="24357.96"/>
    <n v="24357.96"/>
  </r>
  <r>
    <x v="112"/>
    <x v="104"/>
    <s v="DISCOUNTS RETAIL - EU"/>
    <x v="2"/>
    <x v="0"/>
    <s v="Both"/>
    <x v="0"/>
    <n v="3"/>
    <s v=""/>
    <x v="0"/>
    <n v="10052.619999999999"/>
    <n v="10052.619999999999"/>
    <n v="7712.1299999999992"/>
    <n v="7712.1299999999992"/>
  </r>
  <r>
    <x v="113"/>
    <x v="105"/>
    <s v="DISCOUNTS RETAIL - OTHER"/>
    <x v="2"/>
    <x v="0"/>
    <s v="Both"/>
    <x v="0"/>
    <n v="3"/>
    <s v=""/>
    <x v="0"/>
    <n v="0"/>
    <n v="0"/>
    <n v="0"/>
    <n v="0"/>
  </r>
  <r>
    <x v="114"/>
    <x v="106"/>
    <s v="TOTAL SALES DISCOUNTS"/>
    <x v="3"/>
    <x v="0"/>
    <s v="Both"/>
    <x v="0"/>
    <n v="2"/>
    <s v="45000..45999"/>
    <x v="0"/>
    <n v="27749.899999999998"/>
    <n v="27749.899999999998"/>
    <n v="32070.09"/>
    <n v="32070.09"/>
  </r>
  <r>
    <x v="115"/>
    <x v="107"/>
    <s v="TOTAL REVENUE"/>
    <x v="3"/>
    <x v="0"/>
    <s v="Both"/>
    <x v="0"/>
    <n v="1"/>
    <s v="40000..49950"/>
    <x v="0"/>
    <n v="-684057.52"/>
    <n v="-684057.52"/>
    <n v="-606834.4"/>
    <n v="-606834.4"/>
  </r>
  <r>
    <x v="116"/>
    <x v="108"/>
    <s v="COGS"/>
    <x v="1"/>
    <x v="0"/>
    <s v="Both"/>
    <x v="0"/>
    <n v="1"/>
    <s v=""/>
    <x v="0"/>
    <n v="0"/>
    <n v="0"/>
    <n v="0"/>
    <n v="0"/>
  </r>
  <r>
    <x v="117"/>
    <x v="109"/>
    <s v="COST OF GOODS SOLD"/>
    <x v="1"/>
    <x v="0"/>
    <s v="Both"/>
    <x v="0"/>
    <n v="2"/>
    <s v=""/>
    <x v="0"/>
    <n v="0"/>
    <n v="0"/>
    <n v="0"/>
    <n v="0"/>
  </r>
  <r>
    <x v="118"/>
    <x v="110"/>
    <s v="COGS RETAIL - NORTH AMERICA"/>
    <x v="2"/>
    <x v="0"/>
    <s v="Both"/>
    <x v="0"/>
    <n v="3"/>
    <s v=""/>
    <x v="0"/>
    <n v="277329.59000000003"/>
    <n v="277329.59000000003"/>
    <n v="273622.13"/>
    <n v="273622.13"/>
  </r>
  <r>
    <x v="119"/>
    <x v="111"/>
    <s v="COGS RETAIL - EU"/>
    <x v="2"/>
    <x v="0"/>
    <s v="Both"/>
    <x v="0"/>
    <n v="3"/>
    <s v=""/>
    <x v="0"/>
    <n v="109809.93000000001"/>
    <n v="109809.93000000001"/>
    <n v="65378.45"/>
    <n v="65378.45"/>
  </r>
  <r>
    <x v="120"/>
    <x v="112"/>
    <s v="COGS RETAIL - OTHER"/>
    <x v="2"/>
    <x v="0"/>
    <s v="Both"/>
    <x v="0"/>
    <n v="3"/>
    <s v=""/>
    <x v="0"/>
    <n v="0"/>
    <n v="0"/>
    <n v="0"/>
    <n v="0"/>
  </r>
  <r>
    <x v="121"/>
    <x v="113"/>
    <s v="TOTAL COST OF GODS SOLD"/>
    <x v="3"/>
    <x v="0"/>
    <s v="Both"/>
    <x v="0"/>
    <n v="2"/>
    <s v="52000..52999"/>
    <x v="0"/>
    <n v="387139.52"/>
    <n v="387139.52"/>
    <n v="339000.57999999996"/>
    <n v="339000.57999999996"/>
  </r>
  <r>
    <x v="122"/>
    <x v="114"/>
    <s v="COST ADJUSTMENTS"/>
    <x v="1"/>
    <x v="0"/>
    <s v="Both"/>
    <x v="0"/>
    <n v="2"/>
    <s v=""/>
    <x v="0"/>
    <n v="0"/>
    <n v="0"/>
    <n v="0"/>
    <n v="0"/>
  </r>
  <r>
    <x v="123"/>
    <x v="115"/>
    <s v="PURCHASES"/>
    <x v="2"/>
    <x v="0"/>
    <s v="Both"/>
    <x v="0"/>
    <n v="3"/>
    <s v=""/>
    <x v="0"/>
    <n v="0"/>
    <n v="0"/>
    <n v="2159653.9700000002"/>
    <n v="2159653.9700000002"/>
  </r>
  <r>
    <x v="124"/>
    <x v="116"/>
    <s v="DISCOUNTS RECEIVED"/>
    <x v="2"/>
    <x v="0"/>
    <s v="Both"/>
    <x v="0"/>
    <n v="3"/>
    <s v=""/>
    <x v="0"/>
    <n v="0"/>
    <n v="0"/>
    <n v="0"/>
    <n v="0"/>
  </r>
  <r>
    <x v="125"/>
    <x v="117"/>
    <s v="INVENTORY ADJUSTMENT"/>
    <x v="2"/>
    <x v="0"/>
    <s v="Both"/>
    <x v="0"/>
    <n v="3"/>
    <s v=""/>
    <x v="0"/>
    <n v="0"/>
    <n v="0"/>
    <n v="0"/>
    <n v="0"/>
  </r>
  <r>
    <x v="126"/>
    <x v="118"/>
    <s v="OVERHEAD APPLIED"/>
    <x v="2"/>
    <x v="0"/>
    <s v="Both"/>
    <x v="0"/>
    <n v="3"/>
    <s v=""/>
    <x v="0"/>
    <n v="0"/>
    <n v="0"/>
    <n v="0"/>
    <n v="0"/>
  </r>
  <r>
    <x v="127"/>
    <x v="119"/>
    <s v="PURCHASE VARIANCE"/>
    <x v="2"/>
    <x v="0"/>
    <s v="Both"/>
    <x v="0"/>
    <n v="3"/>
    <s v=""/>
    <x v="0"/>
    <n v="-8015.4"/>
    <n v="-8015.4"/>
    <n v="-2875400"/>
    <n v="-2875400"/>
  </r>
  <r>
    <x v="128"/>
    <x v="120"/>
    <s v="MATERIAL VARIANCE"/>
    <x v="2"/>
    <x v="0"/>
    <s v="Both"/>
    <x v="0"/>
    <n v="3"/>
    <s v=""/>
    <x v="0"/>
    <n v="0"/>
    <n v="0"/>
    <n v="0"/>
    <n v="0"/>
  </r>
  <r>
    <x v="129"/>
    <x v="121"/>
    <s v="MFG. OVERHEAD VARIANCE"/>
    <x v="2"/>
    <x v="0"/>
    <s v="Both"/>
    <x v="0"/>
    <n v="3"/>
    <s v=""/>
    <x v="0"/>
    <n v="0"/>
    <n v="0"/>
    <n v="0"/>
    <n v="0"/>
  </r>
  <r>
    <x v="130"/>
    <x v="122"/>
    <s v="CAPACITY COST APPLIED"/>
    <x v="2"/>
    <x v="0"/>
    <s v="Both"/>
    <x v="0"/>
    <n v="3"/>
    <s v=""/>
    <x v="0"/>
    <n v="-4.34"/>
    <n v="-4.34"/>
    <n v="-2159653.9700000002"/>
    <n v="-2159653.9700000002"/>
  </r>
  <r>
    <x v="131"/>
    <x v="123"/>
    <s v="CAPACITY VARIANCE"/>
    <x v="2"/>
    <x v="0"/>
    <s v="Both"/>
    <x v="0"/>
    <n v="3"/>
    <s v=""/>
    <x v="0"/>
    <n v="0"/>
    <n v="0"/>
    <n v="0"/>
    <n v="0"/>
  </r>
  <r>
    <x v="132"/>
    <x v="124"/>
    <s v="PAYMENT DISCOUNTS GRANTED"/>
    <x v="2"/>
    <x v="0"/>
    <s v="Both"/>
    <x v="0"/>
    <n v="3"/>
    <s v=""/>
    <x v="0"/>
    <n v="0"/>
    <n v="0"/>
    <n v="0"/>
    <n v="0"/>
  </r>
  <r>
    <x v="133"/>
    <x v="125"/>
    <s v="TOTAL COST ADJUSTMENTS"/>
    <x v="3"/>
    <x v="0"/>
    <s v="Both"/>
    <x v="0"/>
    <n v="2"/>
    <s v="54000..54999"/>
    <x v="0"/>
    <n v="-8019.74"/>
    <n v="-8019.74"/>
    <n v="-2875400"/>
    <n v="-2875400"/>
  </r>
  <r>
    <x v="134"/>
    <x v="126"/>
    <s v="TOTAL COGS"/>
    <x v="3"/>
    <x v="0"/>
    <s v="Both"/>
    <x v="0"/>
    <n v="1"/>
    <s v="50000..59950"/>
    <x v="0"/>
    <n v="379119.78"/>
    <n v="379119.78"/>
    <n v="-2536399.42"/>
    <n v="-2536399.42"/>
  </r>
  <r>
    <x v="135"/>
    <x v="127"/>
    <s v="GROSS PROFIT"/>
    <x v="0"/>
    <x v="0"/>
    <s v="Both"/>
    <x v="0"/>
    <n v="1"/>
    <s v="40000..59999"/>
    <x v="1"/>
    <n v="-304937.74"/>
    <n v="-304937.74"/>
    <n v="-3143233.82"/>
    <n v="-3143233.82"/>
  </r>
  <r>
    <x v="136"/>
    <x v="128"/>
    <s v="OPERATING EXPENSES"/>
    <x v="1"/>
    <x v="0"/>
    <s v="Both"/>
    <x v="0"/>
    <n v="1"/>
    <s v=""/>
    <x v="0"/>
    <n v="0"/>
    <n v="0"/>
    <n v="0"/>
    <n v="0"/>
  </r>
  <r>
    <x v="137"/>
    <x v="129"/>
    <s v="SELLING EXPENSES"/>
    <x v="1"/>
    <x v="0"/>
    <s v="Both"/>
    <x v="0"/>
    <n v="2"/>
    <s v=""/>
    <x v="0"/>
    <n v="0"/>
    <n v="0"/>
    <n v="0"/>
    <n v="0"/>
  </r>
  <r>
    <x v="138"/>
    <x v="130"/>
    <s v="ADVERTISING"/>
    <x v="2"/>
    <x v="0"/>
    <s v="Both"/>
    <x v="0"/>
    <n v="3"/>
    <s v=""/>
    <x v="0"/>
    <n v="8405.69"/>
    <n v="8405.69"/>
    <n v="5361.82"/>
    <n v="5361.82"/>
  </r>
  <r>
    <x v="139"/>
    <x v="131"/>
    <s v="OUTSOURCED MARKETING"/>
    <x v="2"/>
    <x v="0"/>
    <s v="Both"/>
    <x v="0"/>
    <n v="3"/>
    <s v=""/>
    <x v="0"/>
    <n v="23615.530000000002"/>
    <n v="23615.530000000002"/>
    <n v="22977.789999999997"/>
    <n v="22977.789999999997"/>
  </r>
  <r>
    <x v="140"/>
    <x v="132"/>
    <s v="ENTERTAINMENT AND PR"/>
    <x v="2"/>
    <x v="0"/>
    <s v="Both"/>
    <x v="0"/>
    <n v="3"/>
    <s v=""/>
    <x v="0"/>
    <n v="1420.9"/>
    <n v="1420.9"/>
    <n v="1035.6200000000001"/>
    <n v="1035.6200000000001"/>
  </r>
  <r>
    <x v="141"/>
    <x v="133"/>
    <s v="SALES PROMOTIONS"/>
    <x v="2"/>
    <x v="0"/>
    <s v="Both"/>
    <x v="0"/>
    <n v="3"/>
    <s v=""/>
    <x v="0"/>
    <n v="2166.38"/>
    <n v="2166.38"/>
    <n v="2867.48"/>
    <n v="2867.48"/>
  </r>
  <r>
    <x v="142"/>
    <x v="134"/>
    <s v="TRAVEL"/>
    <x v="2"/>
    <x v="0"/>
    <s v="Both"/>
    <x v="0"/>
    <n v="3"/>
    <s v=""/>
    <x v="0"/>
    <n v="0"/>
    <n v="0"/>
    <n v="0"/>
    <n v="0"/>
  </r>
  <r>
    <x v="143"/>
    <x v="135"/>
    <s v="EVENTS"/>
    <x v="2"/>
    <x v="0"/>
    <s v="Both"/>
    <x v="0"/>
    <n v="3"/>
    <s v=""/>
    <x v="0"/>
    <n v="0"/>
    <n v="0"/>
    <n v="0"/>
    <n v="0"/>
  </r>
  <r>
    <x v="144"/>
    <x v="136"/>
    <s v="DELIVERY &amp; SHIPPING"/>
    <x v="2"/>
    <x v="0"/>
    <s v="Both"/>
    <x v="0"/>
    <n v="3"/>
    <s v=""/>
    <x v="0"/>
    <n v="17915.23"/>
    <n v="17915.23"/>
    <n v="8255.5"/>
    <n v="8255.5"/>
  </r>
  <r>
    <x v="145"/>
    <x v="137"/>
    <s v="TOTAL SELLING EXPENSES"/>
    <x v="3"/>
    <x v="0"/>
    <s v="Both"/>
    <x v="0"/>
    <n v="2"/>
    <s v="61000..61400"/>
    <x v="0"/>
    <n v="53523.73"/>
    <n v="53523.73"/>
    <n v="40498.21"/>
    <n v="40498.21"/>
  </r>
  <r>
    <x v="146"/>
    <x v="138"/>
    <s v="PERSONNEL EXPENSES"/>
    <x v="1"/>
    <x v="0"/>
    <s v="Both"/>
    <x v="0"/>
    <n v="2"/>
    <s v=""/>
    <x v="0"/>
    <n v="0"/>
    <n v="0"/>
    <n v="0"/>
    <n v="0"/>
  </r>
  <r>
    <x v="147"/>
    <x v="139"/>
    <s v="WAGES"/>
    <x v="2"/>
    <x v="0"/>
    <s v="Both"/>
    <x v="0"/>
    <n v="3"/>
    <s v=""/>
    <x v="0"/>
    <n v="102784.39"/>
    <n v="102784.39"/>
    <n v="101132.48"/>
    <n v="101132.48"/>
  </r>
  <r>
    <x v="148"/>
    <x v="140"/>
    <s v="SALARIES"/>
    <x v="2"/>
    <x v="0"/>
    <s v="Both"/>
    <x v="0"/>
    <n v="3"/>
    <s v=""/>
    <x v="0"/>
    <n v="325483.89"/>
    <n v="325483.89"/>
    <n v="260054.94"/>
    <n v="260054.94"/>
  </r>
  <r>
    <x v="149"/>
    <x v="141"/>
    <s v="RETIREMENT PLAN CONTRIBUTIONS"/>
    <x v="2"/>
    <x v="0"/>
    <s v="Both"/>
    <x v="0"/>
    <n v="3"/>
    <s v=""/>
    <x v="0"/>
    <n v="0"/>
    <n v="0"/>
    <n v="0"/>
    <n v="0"/>
  </r>
  <r>
    <x v="150"/>
    <x v="142"/>
    <s v="VACATION COMPENSATION"/>
    <x v="2"/>
    <x v="0"/>
    <s v="Both"/>
    <x v="0"/>
    <n v="3"/>
    <s v=""/>
    <x v="0"/>
    <n v="6852.3"/>
    <n v="6852.3"/>
    <n v="5779"/>
    <n v="5779"/>
  </r>
  <r>
    <x v="151"/>
    <x v="143"/>
    <s v="PAYROLL TAXES"/>
    <x v="2"/>
    <x v="0"/>
    <s v="Both"/>
    <x v="0"/>
    <n v="3"/>
    <s v=""/>
    <x v="0"/>
    <n v="34261.46"/>
    <n v="34261.46"/>
    <n v="28894.999999999996"/>
    <n v="28894.999999999996"/>
  </r>
  <r>
    <x v="152"/>
    <x v="144"/>
    <s v="HEALTH INSURANCE"/>
    <x v="2"/>
    <x v="0"/>
    <s v="Both"/>
    <x v="0"/>
    <n v="3"/>
    <s v=""/>
    <x v="0"/>
    <n v="5139.22"/>
    <n v="5139.22"/>
    <n v="4334.26"/>
    <n v="4334.26"/>
  </r>
  <r>
    <x v="153"/>
    <x v="145"/>
    <s v="GROUP LIFE INSURANCE"/>
    <x v="2"/>
    <x v="0"/>
    <s v="Both"/>
    <x v="0"/>
    <n v="3"/>
    <s v=""/>
    <x v="0"/>
    <n v="34.26"/>
    <n v="34.26"/>
    <n v="28.9"/>
    <n v="28.9"/>
  </r>
  <r>
    <x v="154"/>
    <x v="146"/>
    <s v="WORKERS COMPENSATION"/>
    <x v="2"/>
    <x v="0"/>
    <s v="Both"/>
    <x v="0"/>
    <n v="3"/>
    <s v=""/>
    <x v="0"/>
    <n v="34.26"/>
    <n v="34.26"/>
    <n v="28.9"/>
    <n v="28.9"/>
  </r>
  <r>
    <x v="155"/>
    <x v="147"/>
    <s v="401K CONTRIBUTIONS"/>
    <x v="2"/>
    <x v="0"/>
    <s v="Both"/>
    <x v="0"/>
    <n v="3"/>
    <s v=""/>
    <x v="0"/>
    <n v="6852.3"/>
    <n v="6852.3"/>
    <n v="5779"/>
    <n v="5779"/>
  </r>
  <r>
    <x v="156"/>
    <x v="148"/>
    <s v="TOTAL PERSONNEL EXPENSES"/>
    <x v="3"/>
    <x v="0"/>
    <s v="Both"/>
    <x v="0"/>
    <n v="2"/>
    <s v="62000..62950"/>
    <x v="0"/>
    <n v="481442.08"/>
    <n v="481442.08"/>
    <n v="406032.48"/>
    <n v="406032.48"/>
  </r>
  <r>
    <x v="157"/>
    <x v="149"/>
    <s v="COMPUTER EXPENSES"/>
    <x v="1"/>
    <x v="0"/>
    <s v="Both"/>
    <x v="0"/>
    <n v="2"/>
    <s v=""/>
    <x v="0"/>
    <n v="0"/>
    <n v="0"/>
    <n v="0"/>
    <n v="0"/>
  </r>
  <r>
    <x v="158"/>
    <x v="150"/>
    <s v="SOFTWARE"/>
    <x v="2"/>
    <x v="0"/>
    <s v="Both"/>
    <x v="0"/>
    <n v="3"/>
    <s v=""/>
    <x v="0"/>
    <n v="0"/>
    <n v="0"/>
    <n v="1985.53"/>
    <n v="1985.53"/>
  </r>
  <r>
    <x v="159"/>
    <x v="151"/>
    <s v="CONSULTANT SERVICES"/>
    <x v="2"/>
    <x v="0"/>
    <s v="Both"/>
    <x v="0"/>
    <n v="3"/>
    <s v=""/>
    <x v="0"/>
    <n v="4310.0600000000004"/>
    <n v="4310.0600000000004"/>
    <n v="0"/>
    <n v="0"/>
  </r>
  <r>
    <x v="160"/>
    <x v="152"/>
    <s v="OTHER COMPUTER EXPENSES"/>
    <x v="2"/>
    <x v="0"/>
    <s v="Both"/>
    <x v="0"/>
    <n v="3"/>
    <s v=""/>
    <x v="0"/>
    <n v="0"/>
    <n v="0"/>
    <n v="0"/>
    <n v="0"/>
  </r>
  <r>
    <x v="161"/>
    <x v="153"/>
    <s v="TOTAL COMPUTER EXPENSES"/>
    <x v="3"/>
    <x v="0"/>
    <s v="Both"/>
    <x v="0"/>
    <n v="2"/>
    <s v="64000..64400"/>
    <x v="0"/>
    <n v="4310.0600000000004"/>
    <n v="4310.0600000000004"/>
    <n v="1985.53"/>
    <n v="1985.53"/>
  </r>
  <r>
    <x v="162"/>
    <x v="154"/>
    <s v="BUILDING MAINTENANCE EXPENSES"/>
    <x v="1"/>
    <x v="0"/>
    <s v="Both"/>
    <x v="0"/>
    <n v="2"/>
    <s v=""/>
    <x v="0"/>
    <n v="0"/>
    <n v="0"/>
    <n v="0"/>
    <n v="0"/>
  </r>
  <r>
    <x v="163"/>
    <x v="155"/>
    <s v="CLEANING"/>
    <x v="2"/>
    <x v="0"/>
    <s v="Both"/>
    <x v="0"/>
    <n v="3"/>
    <s v=""/>
    <x v="0"/>
    <n v="895.20999999999992"/>
    <n v="895.20999999999992"/>
    <n v="2038.11"/>
    <n v="2038.11"/>
  </r>
  <r>
    <x v="164"/>
    <x v="156"/>
    <s v="ELECTRICITY AND HEATING"/>
    <x v="2"/>
    <x v="0"/>
    <s v="Both"/>
    <x v="0"/>
    <n v="3"/>
    <s v=""/>
    <x v="0"/>
    <n v="0"/>
    <n v="0"/>
    <n v="5019.29"/>
    <n v="5019.29"/>
  </r>
  <r>
    <x v="165"/>
    <x v="157"/>
    <s v="REPAIRS AND MAINTENANCE"/>
    <x v="2"/>
    <x v="0"/>
    <s v="Both"/>
    <x v="0"/>
    <n v="3"/>
    <s v=""/>
    <x v="0"/>
    <n v="2203.5299999999997"/>
    <n v="2203.5299999999997"/>
    <n v="0"/>
    <n v="0"/>
  </r>
  <r>
    <x v="166"/>
    <x v="158"/>
    <s v="TOTAL BLDG. MAINT. EXPENSES"/>
    <x v="3"/>
    <x v="0"/>
    <s v="Both"/>
    <x v="0"/>
    <n v="2"/>
    <s v="65000..65400"/>
    <x v="0"/>
    <n v="3098.7400000000002"/>
    <n v="3098.7400000000002"/>
    <n v="7057.4"/>
    <n v="7057.4"/>
  </r>
  <r>
    <x v="167"/>
    <x v="159"/>
    <s v="ADMINISTRATIVE EXPENSES"/>
    <x v="1"/>
    <x v="0"/>
    <s v="Both"/>
    <x v="0"/>
    <n v="2"/>
    <s v=""/>
    <x v="0"/>
    <n v="0"/>
    <n v="0"/>
    <n v="0"/>
    <n v="0"/>
  </r>
  <r>
    <x v="168"/>
    <x v="160"/>
    <s v="OFFICE SUPPLIES"/>
    <x v="2"/>
    <x v="0"/>
    <s v="Both"/>
    <x v="0"/>
    <n v="3"/>
    <s v=""/>
    <x v="0"/>
    <n v="78.62"/>
    <n v="78.62"/>
    <n v="0"/>
    <n v="0"/>
  </r>
  <r>
    <x v="169"/>
    <x v="161"/>
    <s v="PHONE AND FAX"/>
    <x v="2"/>
    <x v="0"/>
    <s v="Both"/>
    <x v="0"/>
    <n v="3"/>
    <s v=""/>
    <x v="0"/>
    <n v="0"/>
    <n v="0"/>
    <n v="0"/>
    <n v="0"/>
  </r>
  <r>
    <x v="170"/>
    <x v="162"/>
    <s v="POSTAGE"/>
    <x v="2"/>
    <x v="0"/>
    <s v="Both"/>
    <x v="0"/>
    <n v="3"/>
    <s v=""/>
    <x v="0"/>
    <n v="412.11"/>
    <n v="412.11"/>
    <n v="0"/>
    <n v="0"/>
  </r>
  <r>
    <x v="171"/>
    <x v="163"/>
    <s v="TOTAL ADMINISTRATIVE EXPENSES"/>
    <x v="3"/>
    <x v="0"/>
    <s v="Both"/>
    <x v="0"/>
    <n v="2"/>
    <s v="65500..65900"/>
    <x v="0"/>
    <n v="490.72999999999996"/>
    <n v="490.72999999999996"/>
    <n v="0"/>
    <n v="0"/>
  </r>
  <r>
    <x v="172"/>
    <x v="164"/>
    <s v="DEPRECIATION OF FIXED ASSETS"/>
    <x v="1"/>
    <x v="0"/>
    <s v="Both"/>
    <x v="0"/>
    <n v="2"/>
    <s v=""/>
    <x v="0"/>
    <n v="0"/>
    <n v="0"/>
    <n v="0"/>
    <n v="0"/>
  </r>
  <r>
    <x v="173"/>
    <x v="165"/>
    <s v="DEPRECIATION BUILDINGS"/>
    <x v="2"/>
    <x v="0"/>
    <s v="Both"/>
    <x v="0"/>
    <n v="3"/>
    <s v=""/>
    <x v="0"/>
    <n v="0"/>
    <n v="0"/>
    <n v="0"/>
    <n v="0"/>
  </r>
  <r>
    <x v="174"/>
    <x v="166"/>
    <s v="DEPRECIATION EQUIPMENT"/>
    <x v="2"/>
    <x v="0"/>
    <s v="Both"/>
    <x v="0"/>
    <n v="3"/>
    <s v=""/>
    <x v="0"/>
    <n v="0"/>
    <n v="0"/>
    <n v="0"/>
    <n v="0"/>
  </r>
  <r>
    <x v="175"/>
    <x v="167"/>
    <s v="DEPRECIATION VEHICLES"/>
    <x v="2"/>
    <x v="0"/>
    <s v="Both"/>
    <x v="0"/>
    <n v="3"/>
    <s v=""/>
    <x v="0"/>
    <n v="0"/>
    <n v="0"/>
    <n v="0"/>
    <n v="0"/>
  </r>
  <r>
    <x v="176"/>
    <x v="168"/>
    <s v="TOTAL FIXED ASSET DEPRECIATION"/>
    <x v="3"/>
    <x v="0"/>
    <s v="Both"/>
    <x v="0"/>
    <n v="2"/>
    <s v="66000..66400"/>
    <x v="0"/>
    <n v="0"/>
    <n v="0"/>
    <n v="0"/>
    <n v="0"/>
  </r>
  <r>
    <x v="177"/>
    <x v="169"/>
    <s v="OTHER OPERATING EXPENSES"/>
    <x v="1"/>
    <x v="0"/>
    <s v="Both"/>
    <x v="0"/>
    <n v="2"/>
    <s v=""/>
    <x v="0"/>
    <n v="0"/>
    <n v="0"/>
    <n v="0"/>
    <n v="0"/>
  </r>
  <r>
    <x v="178"/>
    <x v="170"/>
    <s v="CASH DISCREPANCIES"/>
    <x v="2"/>
    <x v="0"/>
    <s v="Both"/>
    <x v="0"/>
    <n v="3"/>
    <s v=""/>
    <x v="0"/>
    <n v="0"/>
    <n v="0"/>
    <n v="0"/>
    <n v="0"/>
  </r>
  <r>
    <x v="179"/>
    <x v="171"/>
    <s v="BAD DEBT EXPENSES"/>
    <x v="2"/>
    <x v="0"/>
    <s v="Both"/>
    <x v="0"/>
    <n v="3"/>
    <s v=""/>
    <x v="0"/>
    <n v="0"/>
    <n v="0"/>
    <n v="0"/>
    <n v="0"/>
  </r>
  <r>
    <x v="180"/>
    <x v="172"/>
    <s v="LEGAL AND ACCOUNTING SERVICES"/>
    <x v="2"/>
    <x v="0"/>
    <s v="Both"/>
    <x v="0"/>
    <n v="3"/>
    <s v=""/>
    <x v="0"/>
    <n v="0"/>
    <n v="0"/>
    <n v="0"/>
    <n v="0"/>
  </r>
  <r>
    <x v="181"/>
    <x v="173"/>
    <s v="MISCELLANEOUS"/>
    <x v="2"/>
    <x v="0"/>
    <s v="Both"/>
    <x v="0"/>
    <n v="3"/>
    <s v=""/>
    <x v="0"/>
    <n v="0"/>
    <n v="0"/>
    <n v="0"/>
    <n v="0"/>
  </r>
  <r>
    <x v="182"/>
    <x v="174"/>
    <s v="OTHER COSTS OF OPERATIONS"/>
    <x v="2"/>
    <x v="0"/>
    <s v="Both"/>
    <x v="0"/>
    <n v="3"/>
    <s v=""/>
    <x v="0"/>
    <n v="0"/>
    <n v="0"/>
    <n v="0"/>
    <n v="0"/>
  </r>
  <r>
    <x v="183"/>
    <x v="175"/>
    <s v="OTHER OPERATING EXP. TOTAL"/>
    <x v="3"/>
    <x v="0"/>
    <s v="Both"/>
    <x v="0"/>
    <n v="2"/>
    <s v="67000..67600"/>
    <x v="0"/>
    <n v="0"/>
    <n v="0"/>
    <n v="0"/>
    <n v="0"/>
  </r>
  <r>
    <x v="184"/>
    <x v="176"/>
    <s v="TOTAL OPERATING EXPENSES"/>
    <x v="3"/>
    <x v="0"/>
    <s v="Both"/>
    <x v="0"/>
    <n v="1"/>
    <s v="60000..69950"/>
    <x v="0"/>
    <n v="542865.34"/>
    <n v="542865.34"/>
    <n v="455573.62000000005"/>
    <n v="455573.62000000005"/>
  </r>
  <r>
    <x v="185"/>
    <x v="177"/>
    <s v="NET OPERATING INCOME"/>
    <x v="0"/>
    <x v="0"/>
    <s v="Both"/>
    <x v="0"/>
    <n v="1"/>
    <s v="40000..69999"/>
    <x v="0"/>
    <n v="237927.6"/>
    <n v="237927.6"/>
    <n v="-2687660.2"/>
    <n v="-2687660.2"/>
  </r>
  <r>
    <x v="186"/>
    <x v="178"/>
    <s v="INTEREST INCOME"/>
    <x v="1"/>
    <x v="0"/>
    <s v="Both"/>
    <x v="0"/>
    <n v="1"/>
    <s v=""/>
    <x v="0"/>
    <n v="0"/>
    <n v="0"/>
    <n v="0"/>
    <n v="0"/>
  </r>
  <r>
    <x v="187"/>
    <x v="179"/>
    <s v="INTEREST ON BANK BALANCES"/>
    <x v="2"/>
    <x v="0"/>
    <s v="Both"/>
    <x v="0"/>
    <n v="2"/>
    <s v=""/>
    <x v="0"/>
    <n v="0"/>
    <n v="0"/>
    <n v="0"/>
    <n v="0"/>
  </r>
  <r>
    <x v="188"/>
    <x v="180"/>
    <s v="FINANCE CHARGES FROM CUSTOMERS"/>
    <x v="2"/>
    <x v="0"/>
    <s v="Both"/>
    <x v="0"/>
    <n v="2"/>
    <s v=""/>
    <x v="0"/>
    <n v="0"/>
    <n v="0"/>
    <n v="0"/>
    <n v="0"/>
  </r>
  <r>
    <x v="189"/>
    <x v="181"/>
    <s v="PMTDISC. RECEIVED - DECREASES"/>
    <x v="2"/>
    <x v="0"/>
    <s v="Both"/>
    <x v="0"/>
    <n v="2"/>
    <s v=""/>
    <x v="0"/>
    <n v="0"/>
    <n v="0"/>
    <n v="0"/>
    <n v="0"/>
  </r>
  <r>
    <x v="190"/>
    <x v="182"/>
    <s v="PAYMENT DISCOUNTS RECEIVED"/>
    <x v="2"/>
    <x v="0"/>
    <s v="Both"/>
    <x v="0"/>
    <n v="2"/>
    <s v=""/>
    <x v="0"/>
    <n v="0"/>
    <n v="0"/>
    <n v="0"/>
    <n v="0"/>
  </r>
  <r>
    <x v="191"/>
    <x v="183"/>
    <s v="INVOICE ROUNDING"/>
    <x v="2"/>
    <x v="0"/>
    <s v="Both"/>
    <x v="0"/>
    <n v="2"/>
    <s v=""/>
    <x v="0"/>
    <n v="0"/>
    <n v="0"/>
    <n v="0"/>
    <n v="0"/>
  </r>
  <r>
    <x v="192"/>
    <x v="184"/>
    <s v="APPLICATION ROUNDING"/>
    <x v="2"/>
    <x v="0"/>
    <s v="Both"/>
    <x v="0"/>
    <n v="2"/>
    <s v=""/>
    <x v="0"/>
    <n v="-0.01"/>
    <n v="-0.01"/>
    <n v="0.02"/>
    <n v="0.02"/>
  </r>
  <r>
    <x v="193"/>
    <x v="185"/>
    <s v="PAYMENT TOLERANCE RECEIVED"/>
    <x v="2"/>
    <x v="0"/>
    <s v="Both"/>
    <x v="0"/>
    <n v="2"/>
    <s v=""/>
    <x v="0"/>
    <n v="0"/>
    <n v="0"/>
    <n v="0"/>
    <n v="0"/>
  </r>
  <r>
    <x v="194"/>
    <x v="186"/>
    <s v="PMT. TOL. RECEIVED DECREASES"/>
    <x v="2"/>
    <x v="0"/>
    <s v="Both"/>
    <x v="0"/>
    <n v="2"/>
    <s v=""/>
    <x v="0"/>
    <n v="0"/>
    <n v="0"/>
    <n v="0"/>
    <n v="0"/>
  </r>
  <r>
    <x v="195"/>
    <x v="187"/>
    <s v="TOTAL INTEREST INCOME"/>
    <x v="3"/>
    <x v="0"/>
    <s v="Both"/>
    <x v="0"/>
    <n v="1"/>
    <s v="70000..79950"/>
    <x v="0"/>
    <n v="-0.01"/>
    <n v="-0.01"/>
    <n v="0.02"/>
    <n v="0.02"/>
  </r>
  <r>
    <x v="196"/>
    <x v="188"/>
    <s v="INTEREST EXPENSES"/>
    <x v="1"/>
    <x v="0"/>
    <s v="Both"/>
    <x v="0"/>
    <n v="1"/>
    <s v=""/>
    <x v="0"/>
    <n v="0"/>
    <n v="0"/>
    <n v="0"/>
    <n v="0"/>
  </r>
  <r>
    <x v="197"/>
    <x v="189"/>
    <s v="INTEREST ON REVOLVING CREDIT"/>
    <x v="2"/>
    <x v="0"/>
    <s v="Both"/>
    <x v="0"/>
    <n v="2"/>
    <s v=""/>
    <x v="0"/>
    <n v="0"/>
    <n v="0"/>
    <n v="0"/>
    <n v="0"/>
  </r>
  <r>
    <x v="198"/>
    <x v="190"/>
    <s v="INTEREST ON BANK LOANS"/>
    <x v="2"/>
    <x v="0"/>
    <s v="Both"/>
    <x v="0"/>
    <n v="2"/>
    <s v=""/>
    <x v="0"/>
    <n v="0"/>
    <n v="0"/>
    <n v="0"/>
    <n v="0"/>
  </r>
  <r>
    <x v="199"/>
    <x v="191"/>
    <s v="MORTGAGE INTEREST"/>
    <x v="2"/>
    <x v="0"/>
    <s v="Both"/>
    <x v="0"/>
    <n v="2"/>
    <s v=""/>
    <x v="0"/>
    <n v="0"/>
    <n v="0"/>
    <n v="0"/>
    <n v="0"/>
  </r>
  <r>
    <x v="200"/>
    <x v="192"/>
    <s v="FINANCE CHARGES TO VENDORS"/>
    <x v="2"/>
    <x v="0"/>
    <s v="Both"/>
    <x v="0"/>
    <n v="2"/>
    <s v=""/>
    <x v="0"/>
    <n v="0"/>
    <n v="0"/>
    <n v="0"/>
    <n v="0"/>
  </r>
  <r>
    <x v="201"/>
    <x v="193"/>
    <s v="PMTDISC. GRANTED - DECREASES"/>
    <x v="2"/>
    <x v="0"/>
    <s v="Both"/>
    <x v="0"/>
    <n v="2"/>
    <s v=""/>
    <x v="0"/>
    <n v="0"/>
    <n v="0"/>
    <n v="0"/>
    <n v="0"/>
  </r>
  <r>
    <x v="202"/>
    <x v="194"/>
    <s v="PAYMENT TOLERANCE GRANTED"/>
    <x v="2"/>
    <x v="0"/>
    <s v="Both"/>
    <x v="0"/>
    <n v="2"/>
    <s v=""/>
    <x v="0"/>
    <n v="0"/>
    <n v="0"/>
    <n v="0"/>
    <n v="0"/>
  </r>
  <r>
    <x v="203"/>
    <x v="195"/>
    <s v="PMT. TOL. GRANTED DECREASES"/>
    <x v="2"/>
    <x v="0"/>
    <s v="Both"/>
    <x v="0"/>
    <n v="2"/>
    <s v=""/>
    <x v="0"/>
    <n v="0"/>
    <n v="0"/>
    <n v="0"/>
    <n v="0"/>
  </r>
  <r>
    <x v="204"/>
    <x v="196"/>
    <s v="TOTAL INTEREST EXPENSES"/>
    <x v="3"/>
    <x v="0"/>
    <s v="Both"/>
    <x v="0"/>
    <n v="1"/>
    <s v="80000..80600"/>
    <x v="0"/>
    <n v="0"/>
    <n v="0"/>
    <n v="0"/>
    <n v="0"/>
  </r>
  <r>
    <x v="205"/>
    <x v="197"/>
    <s v="CURRENCY GAINS AND LOSSES"/>
    <x v="1"/>
    <x v="0"/>
    <s v="Both"/>
    <x v="0"/>
    <n v="1"/>
    <s v=""/>
    <x v="0"/>
    <n v="0"/>
    <n v="0"/>
    <n v="0"/>
    <n v="0"/>
  </r>
  <r>
    <x v="206"/>
    <x v="198"/>
    <s v="UNREALIZED FX GAINS"/>
    <x v="2"/>
    <x v="0"/>
    <s v="Both"/>
    <x v="0"/>
    <n v="2"/>
    <s v=""/>
    <x v="0"/>
    <n v="0"/>
    <n v="0"/>
    <n v="0"/>
    <n v="0"/>
  </r>
  <r>
    <x v="207"/>
    <x v="199"/>
    <s v="UNREALIZED FX LOSSES"/>
    <x v="2"/>
    <x v="0"/>
    <s v="Both"/>
    <x v="0"/>
    <n v="2"/>
    <s v=""/>
    <x v="0"/>
    <n v="0"/>
    <n v="0"/>
    <n v="0"/>
    <n v="0"/>
  </r>
  <r>
    <x v="208"/>
    <x v="200"/>
    <s v="REALIZED FX GAINS"/>
    <x v="2"/>
    <x v="0"/>
    <s v="Both"/>
    <x v="0"/>
    <n v="2"/>
    <s v=""/>
    <x v="0"/>
    <n v="0"/>
    <n v="0"/>
    <n v="0"/>
    <n v="0"/>
  </r>
  <r>
    <x v="209"/>
    <x v="201"/>
    <s v="REALIZED FX LOSSES"/>
    <x v="2"/>
    <x v="0"/>
    <s v="Both"/>
    <x v="0"/>
    <n v="2"/>
    <s v=""/>
    <x v="0"/>
    <n v="0"/>
    <n v="0"/>
    <n v="0"/>
    <n v="0"/>
  </r>
  <r>
    <x v="210"/>
    <x v="202"/>
    <s v="GAINS AND LOSSES"/>
    <x v="2"/>
    <x v="0"/>
    <s v="Both"/>
    <x v="0"/>
    <n v="2"/>
    <s v=""/>
    <x v="0"/>
    <n v="0"/>
    <n v="0"/>
    <n v="0"/>
    <n v="0"/>
  </r>
  <r>
    <x v="211"/>
    <x v="203"/>
    <s v="TOTAL CURRENCY GAINS AND LOSSES"/>
    <x v="3"/>
    <x v="0"/>
    <s v="Both"/>
    <x v="0"/>
    <n v="1"/>
    <s v="80700..81300"/>
    <x v="0"/>
    <n v="0"/>
    <n v="0"/>
    <n v="0"/>
    <n v="0"/>
  </r>
  <r>
    <x v="212"/>
    <x v="204"/>
    <s v="INCOME TAXES"/>
    <x v="1"/>
    <x v="0"/>
    <s v="Both"/>
    <x v="0"/>
    <n v="1"/>
    <s v=""/>
    <x v="0"/>
    <n v="0"/>
    <n v="0"/>
    <n v="0"/>
    <n v="0"/>
  </r>
  <r>
    <x v="213"/>
    <x v="205"/>
    <s v="CORPORATE TAX"/>
    <x v="2"/>
    <x v="0"/>
    <s v="Both"/>
    <x v="0"/>
    <n v="2"/>
    <s v=""/>
    <x v="0"/>
    <n v="0"/>
    <n v="0"/>
    <n v="0"/>
    <n v="0"/>
  </r>
  <r>
    <x v="214"/>
    <x v="206"/>
    <s v="STATE INCOME TAX"/>
    <x v="2"/>
    <x v="0"/>
    <s v="Both"/>
    <x v="0"/>
    <n v="2"/>
    <s v=""/>
    <x v="0"/>
    <n v="0"/>
    <n v="0"/>
    <n v="0"/>
    <n v="0"/>
  </r>
  <r>
    <x v="215"/>
    <x v="207"/>
    <s v="TOTAL INCOME TAXES"/>
    <x v="3"/>
    <x v="0"/>
    <s v="Both"/>
    <x v="0"/>
    <n v="1"/>
    <s v="84000..84300"/>
    <x v="0"/>
    <n v="0"/>
    <n v="0"/>
    <n v="0"/>
    <n v="0"/>
  </r>
  <r>
    <x v="216"/>
    <x v="208"/>
    <s v="NET INCOME BEFORE TAXES"/>
    <x v="0"/>
    <x v="0"/>
    <s v="Both"/>
    <x v="0"/>
    <n v="1"/>
    <s v="40000..83999"/>
    <x v="0"/>
    <n v="237927.58999999997"/>
    <n v="237927.58999999997"/>
    <n v="-2687660.18"/>
    <n v="-2687660.18"/>
  </r>
  <r>
    <x v="217"/>
    <x v="209"/>
    <s v="NET INCOME"/>
    <x v="0"/>
    <x v="0"/>
    <s v="Both"/>
    <x v="0"/>
    <n v="1"/>
    <s v="40000..99999"/>
    <x v="0"/>
    <n v="237927.58999999997"/>
    <n v="237927.58999999997"/>
    <n v="-2687660.18"/>
    <n v="-2687660.18"/>
  </r>
  <r>
    <x v="218"/>
    <x v="0"/>
    <s v=""/>
    <x v="2"/>
    <x v="0"/>
    <s v="Both"/>
    <x v="0"/>
    <n v="1"/>
    <s v=""/>
    <x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showDrill="0" colGrandTotals="0" itemPrintTitles="1" createdVersion="4" indent="0" compact="0" compactData="0" multipleFieldFilters="0">
  <location ref="D11:L231" firstHeaderRow="0" firstDataRow="1" firstDataCol="3"/>
  <pivotFields count="16">
    <pivotField axis="axisRow" compact="0" outline="0" showAll="0" defaultSubtotal="0">
      <items count="220">
        <item x="1"/>
        <item x="2"/>
        <item x="3"/>
        <item x="4"/>
        <item x="5"/>
        <item x="6"/>
        <item x="7"/>
        <item x="8"/>
        <item x="9"/>
        <item x="10"/>
        <item x="11"/>
        <item x="12"/>
        <item x="13"/>
        <item x="14"/>
        <item x="15"/>
        <item x="16"/>
        <item x="17"/>
        <item x="18"/>
        <item x="19"/>
        <item x="20"/>
        <item x="21"/>
        <item x="22"/>
        <item x="23"/>
        <item x="24"/>
        <item x="25"/>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5"/>
        <item x="116"/>
        <item x="117"/>
        <item x="119"/>
        <item x="120"/>
        <item x="122"/>
        <item x="123"/>
        <item x="124"/>
        <item x="125"/>
        <item x="126"/>
        <item x="127"/>
        <item x="130"/>
        <item x="132"/>
        <item x="134"/>
        <item x="135"/>
        <item x="136"/>
        <item x="137"/>
        <item x="138"/>
        <item x="140"/>
        <item x="142"/>
        <item x="143"/>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113"/>
        <item x="114"/>
        <item x="118"/>
        <item x="121"/>
        <item x="133"/>
        <item x="139"/>
        <item x="141"/>
        <item x="144"/>
        <item m="1" x="219"/>
        <item x="0"/>
        <item x="26"/>
        <item x="27"/>
        <item x="28"/>
        <item x="128"/>
        <item x="129"/>
        <item x="131"/>
        <item x="218"/>
      </items>
    </pivotField>
    <pivotField axis="axisRow" compact="0" outline="0" showAll="0" defaultSubtotal="0">
      <items count="214">
        <item x="52"/>
        <item x="56"/>
        <item x="13"/>
        <item x="18"/>
        <item x="16"/>
        <item x="67"/>
        <item x="38"/>
        <item x="41"/>
        <item x="35"/>
        <item x="1"/>
        <item x="6"/>
        <item x="7"/>
        <item x="5"/>
        <item x="10"/>
        <item x="91"/>
        <item x="4"/>
        <item x="81"/>
        <item x="2"/>
        <item x="30"/>
        <item x="50"/>
        <item x="34"/>
        <item x="87"/>
        <item x="80"/>
        <item x="75"/>
        <item x="90"/>
        <item x="68"/>
        <item x="71"/>
        <item x="31"/>
        <item x="43"/>
        <item x="73"/>
        <item x="76"/>
        <item x="127"/>
        <item x="33"/>
        <item x="57"/>
        <item x="58"/>
        <item x="22"/>
        <item x="29"/>
        <item x="40"/>
        <item x="42"/>
        <item x="46"/>
        <item x="45"/>
        <item x="3"/>
        <item x="8"/>
        <item x="85"/>
        <item x="84"/>
        <item x="88"/>
        <item x="72"/>
        <item x="86"/>
        <item x="93"/>
        <item x="37"/>
        <item x="39"/>
        <item x="79"/>
        <item x="82"/>
        <item x="11"/>
        <item x="17"/>
        <item x="70"/>
        <item x="66"/>
        <item x="64"/>
        <item x="63"/>
        <item x="65"/>
        <item x="19"/>
        <item x="21"/>
        <item x="61"/>
        <item x="92"/>
        <item x="48"/>
        <item x="49"/>
        <item x="51"/>
        <item x="60"/>
        <item x="9"/>
        <item x="12"/>
        <item x="47"/>
        <item x="83"/>
        <item x="69"/>
        <item x="74"/>
        <item x="59"/>
        <item x="62"/>
        <item x="44"/>
        <item x="89"/>
        <item x="95"/>
        <item x="78"/>
        <item x="94"/>
        <item x="77"/>
        <item x="32"/>
        <item x="36"/>
        <item x="20"/>
        <item x="53"/>
        <item x="54"/>
        <item x="55"/>
        <item x="96"/>
        <item x="97"/>
        <item x="99"/>
        <item x="101"/>
        <item x="107"/>
        <item x="124"/>
        <item x="128"/>
        <item x="129"/>
        <item x="130"/>
        <item x="132"/>
        <item x="134"/>
        <item x="137"/>
        <item x="138"/>
        <item x="139"/>
        <item x="140"/>
        <item x="141"/>
        <item x="142"/>
        <item x="143"/>
        <item x="144"/>
        <item x="145"/>
        <item x="146"/>
        <item x="147"/>
        <item x="148"/>
        <item x="157"/>
        <item x="149"/>
        <item x="150"/>
        <item x="151"/>
        <item x="152"/>
        <item x="153"/>
        <item x="154"/>
        <item x="155"/>
        <item x="156"/>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202"/>
        <item x="198"/>
        <item x="199"/>
        <item x="200"/>
        <item x="201"/>
        <item x="204"/>
        <item x="205"/>
        <item x="207"/>
        <item x="208"/>
        <item x="209"/>
        <item x="206"/>
        <item x="14"/>
        <item x="15"/>
        <item x="23"/>
        <item x="24"/>
        <item x="25"/>
        <item x="98"/>
        <item x="100"/>
        <item x="102"/>
        <item x="103"/>
        <item x="104"/>
        <item x="105"/>
        <item x="106"/>
        <item x="108"/>
        <item x="109"/>
        <item x="110"/>
        <item x="111"/>
        <item x="112"/>
        <item m="1" x="211"/>
        <item x="114"/>
        <item x="115"/>
        <item x="116"/>
        <item x="117"/>
        <item x="118"/>
        <item x="119"/>
        <item m="1" x="213"/>
        <item x="125"/>
        <item x="126"/>
        <item x="131"/>
        <item x="133"/>
        <item x="135"/>
        <item x="136"/>
        <item x="197"/>
        <item m="1" x="212"/>
        <item m="1" x="210"/>
        <item x="0"/>
        <item x="26"/>
        <item x="27"/>
        <item x="28"/>
        <item x="113"/>
        <item x="120"/>
        <item x="121"/>
        <item x="122"/>
        <item x="123"/>
        <item x="203"/>
      </items>
    </pivotField>
    <pivotField compact="0" outline="0" showAll="0" defaultSubtotal="0"/>
    <pivotField axis="axisRow" compact="0" outline="0" multipleItemSelectionAllowed="1" showAll="0" defaultSubtotal="0">
      <items count="6">
        <item x="4"/>
        <item x="1"/>
        <item x="2"/>
        <item x="3"/>
        <item x="0"/>
        <item m="1" x="5"/>
      </items>
    </pivotField>
    <pivotField compact="0" outline="0" showAll="0" defaultSubtotal="0">
      <items count="2">
        <item x="0"/>
        <item m="1" x="1"/>
      </items>
    </pivotField>
    <pivotField compact="0" outline="0" showAll="0" defaultSubtotal="0"/>
    <pivotField compact="0" outline="0" showAll="0" defaultSubtotal="0">
      <items count="3">
        <item x="0"/>
        <item x="1"/>
        <item m="1" x="2"/>
      </items>
    </pivotField>
    <pivotField compact="0" outline="0" showAll="0" defaultSubtotal="0"/>
    <pivotField compact="0" outline="0" showAll="0" defaultSubtotal="0"/>
    <pivotField compact="0" outline="0" showAll="0" defaultSubtotal="0">
      <items count="3">
        <item x="1"/>
        <item x="0"/>
        <item m="1" x="2"/>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dragToRow="0" dragToCol="0" dragToPage="0" showAll="0" defaultSubtotal="0"/>
    <pivotField dataField="1" compact="0" outline="0" dragToRow="0" dragToCol="0" dragToPage="0" showAll="0" defaultSubtotal="0"/>
  </pivotFields>
  <rowFields count="3">
    <field x="0"/>
    <field x="1"/>
    <field x="3"/>
  </rowFields>
  <rowItems count="220">
    <i>
      <x/>
      <x v="9"/>
      <x v="1"/>
    </i>
    <i>
      <x v="1"/>
      <x v="17"/>
      <x v="1"/>
    </i>
    <i>
      <x v="2"/>
      <x v="41"/>
      <x v="1"/>
    </i>
    <i>
      <x v="3"/>
      <x v="15"/>
      <x v="2"/>
    </i>
    <i>
      <x v="4"/>
      <x v="12"/>
      <x v="2"/>
    </i>
    <i>
      <x v="5"/>
      <x v="10"/>
      <x v="2"/>
    </i>
    <i>
      <x v="6"/>
      <x v="11"/>
      <x v="2"/>
    </i>
    <i>
      <x v="7"/>
      <x v="42"/>
      <x v="3"/>
    </i>
    <i>
      <x v="8"/>
      <x v="68"/>
      <x v="1"/>
    </i>
    <i>
      <x v="9"/>
      <x v="13"/>
      <x v="2"/>
    </i>
    <i>
      <x v="10"/>
      <x v="53"/>
      <x v="2"/>
    </i>
    <i>
      <x v="11"/>
      <x v="69"/>
      <x v="3"/>
    </i>
    <i>
      <x v="12"/>
      <x v="2"/>
      <x v="1"/>
    </i>
    <i>
      <x v="13"/>
      <x v="170"/>
      <x v="2"/>
    </i>
    <i>
      <x v="14"/>
      <x v="171"/>
      <x v="2"/>
    </i>
    <i>
      <x v="15"/>
      <x v="4"/>
      <x v="2"/>
    </i>
    <i>
      <x v="16"/>
      <x v="54"/>
      <x v="2"/>
    </i>
    <i>
      <x v="17"/>
      <x v="3"/>
      <x v="3"/>
    </i>
    <i>
      <x v="18"/>
      <x v="60"/>
      <x v="1"/>
    </i>
    <i>
      <x v="19"/>
      <x v="84"/>
      <x v="2"/>
    </i>
    <i>
      <x v="20"/>
      <x v="61"/>
      <x v="3"/>
    </i>
    <i>
      <x v="21"/>
      <x v="35"/>
      <x v="1"/>
    </i>
    <i>
      <x v="22"/>
      <x v="172"/>
      <x v="2"/>
    </i>
    <i>
      <x v="23"/>
      <x v="173"/>
      <x v="2"/>
    </i>
    <i>
      <x v="24"/>
      <x v="174"/>
      <x v="2"/>
    </i>
    <i>
      <x v="25"/>
      <x v="36"/>
      <x v="3"/>
    </i>
    <i>
      <x v="26"/>
      <x v="18"/>
      <x v="3"/>
    </i>
    <i>
      <x v="27"/>
      <x v="27"/>
      <x v="1"/>
    </i>
    <i>
      <x v="28"/>
      <x v="82"/>
      <x v="1"/>
    </i>
    <i>
      <x v="29"/>
      <x v="82"/>
      <x v="2"/>
    </i>
    <i>
      <x v="30"/>
      <x v="32"/>
      <x v="2"/>
    </i>
    <i>
      <x v="31"/>
      <x v="20"/>
      <x v="2"/>
    </i>
    <i>
      <x v="32"/>
      <x v="8"/>
      <x v="2"/>
    </i>
    <i>
      <x v="33"/>
      <x v="83"/>
      <x v="3"/>
    </i>
    <i>
      <x v="34"/>
      <x v="49"/>
      <x v="1"/>
    </i>
    <i>
      <x v="35"/>
      <x v="49"/>
      <x v="2"/>
    </i>
    <i>
      <x v="36"/>
      <x v="32"/>
      <x v="2"/>
    </i>
    <i>
      <x v="37"/>
      <x v="20"/>
      <x v="2"/>
    </i>
    <i>
      <x v="38"/>
      <x v="6"/>
      <x v="2"/>
    </i>
    <i>
      <x v="39"/>
      <x v="50"/>
      <x v="3"/>
    </i>
    <i>
      <x v="40"/>
      <x v="37"/>
      <x v="1"/>
    </i>
    <i>
      <x v="41"/>
      <x v="37"/>
      <x v="2"/>
    </i>
    <i>
      <x v="42"/>
      <x v="32"/>
      <x v="2"/>
    </i>
    <i>
      <x v="43"/>
      <x v="20"/>
      <x v="2"/>
    </i>
    <i>
      <x v="44"/>
      <x v="7"/>
      <x v="2"/>
    </i>
    <i>
      <x v="45"/>
      <x v="38"/>
      <x v="3"/>
    </i>
    <i>
      <x v="46"/>
      <x v="28"/>
      <x v="3"/>
    </i>
    <i>
      <x v="47"/>
      <x v="76"/>
      <x v="3"/>
    </i>
    <i>
      <x v="48"/>
      <x v="40"/>
      <x/>
    </i>
    <i>
      <x v="49"/>
      <x v="39"/>
      <x v="1"/>
    </i>
    <i>
      <x v="50"/>
      <x v="70"/>
      <x v="1"/>
    </i>
    <i>
      <x v="51"/>
      <x v="64"/>
      <x v="2"/>
    </i>
    <i>
      <x v="52"/>
      <x v="65"/>
      <x v="1"/>
    </i>
    <i>
      <x v="53"/>
      <x v="19"/>
      <x v="2"/>
    </i>
    <i>
      <x v="54"/>
      <x v="66"/>
      <x v="3"/>
    </i>
    <i>
      <x v="55"/>
      <x/>
      <x v="1"/>
    </i>
    <i>
      <x v="56"/>
      <x v="85"/>
      <x v="2"/>
    </i>
    <i>
      <x v="57"/>
      <x v="86"/>
      <x v="2"/>
    </i>
    <i>
      <x v="58"/>
      <x v="87"/>
      <x v="2"/>
    </i>
    <i>
      <x v="59"/>
      <x v="1"/>
      <x v="3"/>
    </i>
    <i>
      <x v="60"/>
      <x v="33"/>
      <x v="1"/>
    </i>
    <i>
      <x v="61"/>
      <x v="33"/>
      <x v="2"/>
    </i>
    <i>
      <x v="62"/>
      <x v="34"/>
      <x v="3"/>
    </i>
    <i>
      <x v="63"/>
      <x v="74"/>
      <x v="1"/>
    </i>
    <i>
      <x v="64"/>
      <x v="67"/>
      <x v="2"/>
    </i>
    <i>
      <x v="65"/>
      <x v="62"/>
      <x v="2"/>
    </i>
    <i>
      <x v="66"/>
      <x v="75"/>
      <x v="3"/>
    </i>
    <i>
      <x v="67"/>
      <x v="58"/>
      <x v="1"/>
    </i>
    <i>
      <x v="68"/>
      <x v="57"/>
      <x v="2"/>
    </i>
    <i>
      <x v="69"/>
      <x v="59"/>
      <x v="2"/>
    </i>
    <i>
      <x v="70"/>
      <x v="56"/>
      <x v="1"/>
    </i>
    <i>
      <x v="71"/>
      <x v="5"/>
      <x v="2"/>
    </i>
    <i>
      <x v="72"/>
      <x v="25"/>
      <x v="2"/>
    </i>
    <i>
      <x v="73"/>
      <x v="72"/>
      <x v="2"/>
    </i>
    <i>
      <x v="74"/>
      <x v="55"/>
      <x v="2"/>
    </i>
    <i>
      <x v="75"/>
      <x v="26"/>
      <x v="2"/>
    </i>
    <i>
      <x v="76"/>
      <x v="46"/>
      <x v="2"/>
    </i>
    <i>
      <x v="77"/>
      <x v="29"/>
      <x v="2"/>
    </i>
    <i>
      <x v="78"/>
      <x v="73"/>
      <x v="2"/>
    </i>
    <i>
      <x v="79"/>
      <x v="23"/>
      <x v="2"/>
    </i>
    <i>
      <x v="80"/>
      <x v="30"/>
      <x v="2"/>
    </i>
    <i>
      <x v="81"/>
      <x v="81"/>
      <x v="2"/>
    </i>
    <i>
      <x v="82"/>
      <x v="79"/>
      <x v="3"/>
    </i>
    <i>
      <x v="83"/>
      <x v="51"/>
      <x v="1"/>
    </i>
    <i>
      <x v="84"/>
      <x v="22"/>
      <x v="2"/>
    </i>
    <i>
      <x v="85"/>
      <x v="16"/>
      <x v="2"/>
    </i>
    <i>
      <x v="86"/>
      <x v="52"/>
      <x v="3"/>
    </i>
    <i>
      <x v="87"/>
      <x v="71"/>
      <x v="3"/>
    </i>
    <i>
      <x v="88"/>
      <x v="44"/>
      <x v="1"/>
    </i>
    <i>
      <x v="89"/>
      <x v="43"/>
      <x v="2"/>
    </i>
    <i>
      <x v="90"/>
      <x v="47"/>
      <x v="2"/>
    </i>
    <i>
      <x v="91"/>
      <x v="21"/>
      <x v="2"/>
    </i>
    <i>
      <x v="92"/>
      <x v="45"/>
      <x v="3"/>
    </i>
    <i>
      <x v="93"/>
      <x v="77"/>
      <x v="3"/>
    </i>
    <i>
      <x v="94"/>
      <x v="24"/>
      <x/>
    </i>
    <i>
      <x v="95"/>
      <x v="14"/>
      <x v="2"/>
    </i>
    <i>
      <x v="96"/>
      <x v="63"/>
      <x v="2"/>
    </i>
    <i>
      <x v="97"/>
      <x v="48"/>
      <x v="4"/>
    </i>
    <i>
      <x v="98"/>
      <x v="80"/>
      <x v="4"/>
    </i>
    <i>
      <x v="99"/>
      <x v="78"/>
      <x v="4"/>
    </i>
    <i>
      <x v="100"/>
      <x v="88"/>
      <x v="1"/>
    </i>
    <i>
      <x v="101"/>
      <x v="89"/>
      <x v="1"/>
    </i>
    <i>
      <x v="102"/>
      <x v="175"/>
      <x v="2"/>
    </i>
    <i>
      <x v="103"/>
      <x v="90"/>
      <x v="2"/>
    </i>
    <i>
      <x v="104"/>
      <x v="176"/>
      <x v="2"/>
    </i>
    <i>
      <x v="105"/>
      <x v="91"/>
      <x v="3"/>
    </i>
    <i>
      <x v="106"/>
      <x v="177"/>
      <x v="1"/>
    </i>
    <i>
      <x v="107"/>
      <x v="178"/>
      <x v="2"/>
    </i>
    <i>
      <x v="108"/>
      <x v="179"/>
      <x v="2"/>
    </i>
    <i>
      <x v="109"/>
      <x v="92"/>
      <x v="3"/>
    </i>
    <i>
      <x v="110"/>
      <x v="182"/>
      <x v="1"/>
    </i>
    <i>
      <x v="111"/>
      <x v="183"/>
      <x v="1"/>
    </i>
    <i>
      <x v="112"/>
      <x v="185"/>
      <x v="2"/>
    </i>
    <i>
      <x v="113"/>
      <x v="186"/>
      <x v="2"/>
    </i>
    <i>
      <x v="114"/>
      <x v="188"/>
      <x v="1"/>
    </i>
    <i>
      <x v="115"/>
      <x v="189"/>
      <x v="2"/>
    </i>
    <i>
      <x v="116"/>
      <x v="190"/>
      <x v="2"/>
    </i>
    <i>
      <x v="117"/>
      <x v="191"/>
      <x v="2"/>
    </i>
    <i>
      <x v="118"/>
      <x v="192"/>
      <x v="2"/>
    </i>
    <i>
      <x v="119"/>
      <x v="193"/>
      <x v="2"/>
    </i>
    <i>
      <x v="120"/>
      <x v="211"/>
      <x v="2"/>
    </i>
    <i>
      <x v="121"/>
      <x v="93"/>
      <x v="2"/>
    </i>
    <i>
      <x v="122"/>
      <x v="196"/>
      <x v="3"/>
    </i>
    <i>
      <x v="123"/>
      <x v="31"/>
      <x v="4"/>
    </i>
    <i>
      <x v="124"/>
      <x v="94"/>
      <x v="1"/>
    </i>
    <i>
      <x v="125"/>
      <x v="95"/>
      <x v="1"/>
    </i>
    <i>
      <x v="126"/>
      <x v="96"/>
      <x v="2"/>
    </i>
    <i>
      <x v="127"/>
      <x v="97"/>
      <x v="2"/>
    </i>
    <i>
      <x v="128"/>
      <x v="98"/>
      <x v="2"/>
    </i>
    <i>
      <x v="129"/>
      <x v="199"/>
      <x v="2"/>
    </i>
    <i>
      <x v="130"/>
      <x v="99"/>
      <x v="3"/>
    </i>
    <i>
      <x v="131"/>
      <x v="100"/>
      <x v="1"/>
    </i>
    <i>
      <x v="132"/>
      <x v="101"/>
      <x v="2"/>
    </i>
    <i>
      <x v="133"/>
      <x v="102"/>
      <x v="2"/>
    </i>
    <i>
      <x v="134"/>
      <x v="103"/>
      <x v="2"/>
    </i>
    <i>
      <x v="135"/>
      <x v="104"/>
      <x v="2"/>
    </i>
    <i>
      <x v="136"/>
      <x v="105"/>
      <x v="2"/>
    </i>
    <i>
      <x v="137"/>
      <x v="106"/>
      <x v="2"/>
    </i>
    <i>
      <x v="138"/>
      <x v="107"/>
      <x v="2"/>
    </i>
    <i>
      <x v="139"/>
      <x v="108"/>
      <x v="2"/>
    </i>
    <i>
      <x v="140"/>
      <x v="109"/>
      <x v="2"/>
    </i>
    <i>
      <x v="141"/>
      <x v="110"/>
      <x v="3"/>
    </i>
    <i>
      <x v="142"/>
      <x v="112"/>
      <x v="1"/>
    </i>
    <i>
      <x v="143"/>
      <x v="113"/>
      <x v="2"/>
    </i>
    <i>
      <x v="144"/>
      <x v="114"/>
      <x v="2"/>
    </i>
    <i>
      <x v="145"/>
      <x v="115"/>
      <x v="2"/>
    </i>
    <i>
      <x v="146"/>
      <x v="116"/>
      <x v="3"/>
    </i>
    <i>
      <x v="147"/>
      <x v="117"/>
      <x v="1"/>
    </i>
    <i>
      <x v="148"/>
      <x v="118"/>
      <x v="2"/>
    </i>
    <i>
      <x v="149"/>
      <x v="119"/>
      <x v="2"/>
    </i>
    <i>
      <x v="150"/>
      <x v="111"/>
      <x v="2"/>
    </i>
    <i>
      <x v="151"/>
      <x v="120"/>
      <x v="3"/>
    </i>
    <i>
      <x v="152"/>
      <x v="121"/>
      <x v="1"/>
    </i>
    <i>
      <x v="153"/>
      <x v="122"/>
      <x v="2"/>
    </i>
    <i>
      <x v="154"/>
      <x v="123"/>
      <x v="2"/>
    </i>
    <i>
      <x v="155"/>
      <x v="124"/>
      <x v="2"/>
    </i>
    <i>
      <x v="156"/>
      <x v="125"/>
      <x v="3"/>
    </i>
    <i>
      <x v="157"/>
      <x v="126"/>
      <x v="1"/>
    </i>
    <i>
      <x v="158"/>
      <x v="127"/>
      <x v="2"/>
    </i>
    <i>
      <x v="159"/>
      <x v="128"/>
      <x v="2"/>
    </i>
    <i>
      <x v="160"/>
      <x v="129"/>
      <x v="2"/>
    </i>
    <i>
      <x v="161"/>
      <x v="130"/>
      <x v="3"/>
    </i>
    <i>
      <x v="162"/>
      <x v="131"/>
      <x v="1"/>
    </i>
    <i>
      <x v="163"/>
      <x v="132"/>
      <x v="2"/>
    </i>
    <i>
      <x v="164"/>
      <x v="133"/>
      <x v="2"/>
    </i>
    <i>
      <x v="165"/>
      <x v="134"/>
      <x v="2"/>
    </i>
    <i>
      <x v="166"/>
      <x v="135"/>
      <x v="2"/>
    </i>
    <i>
      <x v="167"/>
      <x v="136"/>
      <x v="2"/>
    </i>
    <i>
      <x v="168"/>
      <x v="137"/>
      <x v="3"/>
    </i>
    <i>
      <x v="169"/>
      <x v="138"/>
      <x v="3"/>
    </i>
    <i>
      <x v="170"/>
      <x v="139"/>
      <x v="4"/>
    </i>
    <i>
      <x v="171"/>
      <x v="140"/>
      <x v="1"/>
    </i>
    <i>
      <x v="172"/>
      <x v="141"/>
      <x v="2"/>
    </i>
    <i>
      <x v="173"/>
      <x v="142"/>
      <x v="2"/>
    </i>
    <i>
      <x v="174"/>
      <x v="143"/>
      <x v="2"/>
    </i>
    <i>
      <x v="175"/>
      <x v="144"/>
      <x v="2"/>
    </i>
    <i>
      <x v="176"/>
      <x v="145"/>
      <x v="2"/>
    </i>
    <i>
      <x v="177"/>
      <x v="146"/>
      <x v="2"/>
    </i>
    <i>
      <x v="178"/>
      <x v="147"/>
      <x v="2"/>
    </i>
    <i>
      <x v="179"/>
      <x v="148"/>
      <x v="2"/>
    </i>
    <i>
      <x v="180"/>
      <x v="149"/>
      <x v="3"/>
    </i>
    <i>
      <x v="181"/>
      <x v="150"/>
      <x v="1"/>
    </i>
    <i>
      <x v="182"/>
      <x v="151"/>
      <x v="2"/>
    </i>
    <i>
      <x v="183"/>
      <x v="152"/>
      <x v="2"/>
    </i>
    <i>
      <x v="184"/>
      <x v="153"/>
      <x v="2"/>
    </i>
    <i>
      <x v="185"/>
      <x v="154"/>
      <x v="2"/>
    </i>
    <i>
      <x v="186"/>
      <x v="155"/>
      <x v="2"/>
    </i>
    <i>
      <x v="187"/>
      <x v="156"/>
      <x v="2"/>
    </i>
    <i>
      <x v="188"/>
      <x v="157"/>
      <x v="2"/>
    </i>
    <i>
      <x v="189"/>
      <x v="158"/>
      <x v="3"/>
    </i>
    <i>
      <x v="190"/>
      <x v="201"/>
      <x v="1"/>
    </i>
    <i>
      <x v="191"/>
      <x v="160"/>
      <x v="2"/>
    </i>
    <i>
      <x v="192"/>
      <x v="161"/>
      <x v="2"/>
    </i>
    <i>
      <x v="193"/>
      <x v="162"/>
      <x v="2"/>
    </i>
    <i>
      <x v="194"/>
      <x v="163"/>
      <x v="2"/>
    </i>
    <i>
      <x v="195"/>
      <x v="159"/>
      <x v="2"/>
    </i>
    <i>
      <x v="196"/>
      <x v="213"/>
      <x v="3"/>
    </i>
    <i>
      <x v="197"/>
      <x v="164"/>
      <x v="1"/>
    </i>
    <i>
      <x v="198"/>
      <x v="165"/>
      <x v="2"/>
    </i>
    <i>
      <x v="199"/>
      <x v="169"/>
      <x v="2"/>
    </i>
    <i>
      <x v="200"/>
      <x v="166"/>
      <x v="3"/>
    </i>
    <i>
      <x v="201"/>
      <x v="167"/>
      <x v="4"/>
    </i>
    <i>
      <x v="202"/>
      <x v="168"/>
      <x v="4"/>
    </i>
    <i>
      <x v="203"/>
      <x v="180"/>
      <x v="2"/>
    </i>
    <i>
      <x v="204"/>
      <x v="181"/>
      <x v="3"/>
    </i>
    <i>
      <x v="205"/>
      <x v="184"/>
      <x v="2"/>
    </i>
    <i>
      <x v="206"/>
      <x v="208"/>
      <x v="3"/>
    </i>
    <i>
      <x v="207"/>
      <x v="195"/>
      <x v="3"/>
    </i>
    <i>
      <x v="208"/>
      <x v="197"/>
      <x v="2"/>
    </i>
    <i>
      <x v="209"/>
      <x v="198"/>
      <x v="2"/>
    </i>
    <i>
      <x v="210"/>
      <x v="200"/>
      <x v="2"/>
    </i>
    <i>
      <x v="212"/>
      <x v="204"/>
      <x v="4"/>
    </i>
    <i>
      <x v="213"/>
      <x v="205"/>
      <x v="2"/>
    </i>
    <i>
      <x v="214"/>
      <x v="206"/>
      <x v="2"/>
    </i>
    <i>
      <x v="215"/>
      <x v="207"/>
      <x v="2"/>
    </i>
    <i>
      <x v="216"/>
      <x v="209"/>
      <x v="2"/>
    </i>
    <i>
      <x v="217"/>
      <x v="210"/>
      <x v="2"/>
    </i>
    <i>
      <x v="218"/>
      <x v="212"/>
      <x v="2"/>
    </i>
    <i>
      <x v="219"/>
      <x v="204"/>
      <x v="2"/>
    </i>
    <i t="grand">
      <x/>
    </i>
  </rowItems>
  <colFields count="1">
    <field x="-2"/>
  </colFields>
  <colItems count="6">
    <i>
      <x/>
    </i>
    <i i="1">
      <x v="1"/>
    </i>
    <i i="2">
      <x v="2"/>
    </i>
    <i i="3">
      <x v="3"/>
    </i>
    <i i="4">
      <x v="4"/>
    </i>
    <i i="5">
      <x v="5"/>
    </i>
  </colItems>
  <dataFields count="6">
    <dataField name=" Net Change" fld="10" baseField="0" baseItem="0"/>
    <dataField name=" Net Change % of Prior Year" fld="14" baseField="0" baseItem="0" numFmtId="166"/>
    <dataField name=" Net Change (Prior Year)" fld="12" baseField="0" baseItem="0"/>
    <dataField name=" Balance at End Date" fld="11" baseField="0" baseItem="0"/>
    <dataField name=" Balance % of Prior Year" fld="15" baseField="3" baseItem="1" numFmtId="167"/>
    <dataField name=" Balance at End date (prior year)" fld="13" baseField="0" baseItem="0"/>
  </dataFields>
  <formats count="10">
    <format dxfId="23">
      <pivotArea field="3" type="button" dataOnly="0" labelOnly="1" outline="0" axis="axisRow" fieldPosition="2"/>
    </format>
    <format dxfId="22">
      <pivotArea type="topRight" dataOnly="0" labelOnly="1" outline="0" fieldPosition="0"/>
    </format>
    <format dxfId="21">
      <pivotArea field="3" type="button" dataOnly="0" labelOnly="1" outline="0" axis="axisRow" fieldPosition="2"/>
    </format>
    <format dxfId="20">
      <pivotArea outline="0" collapsedLevelsAreSubtotals="1" fieldPosition="0"/>
    </format>
    <format dxfId="19">
      <pivotArea dataOnly="0" labelOnly="1" outline="0" fieldPosition="0">
        <references count="1">
          <reference field="4294967294" count="2">
            <x v="0"/>
            <x v="3"/>
          </reference>
        </references>
      </pivotArea>
    </format>
    <format dxfId="18">
      <pivotArea outline="0" collapsedLevelsAreSubtotals="1" fieldPosition="0">
        <references count="1">
          <reference field="4294967294" count="1" selected="0">
            <x v="1"/>
          </reference>
        </references>
      </pivotArea>
    </format>
    <format dxfId="17">
      <pivotArea dataOnly="0" labelOnly="1" outline="0" fieldPosition="0">
        <references count="1">
          <reference field="4294967294" count="1">
            <x v="1"/>
          </reference>
        </references>
      </pivotArea>
    </format>
    <format dxfId="16">
      <pivotArea outline="0" collapsedLevelsAreSubtotals="1" fieldPosition="0">
        <references count="1">
          <reference field="4294967294" count="1" selected="0">
            <x v="2"/>
          </reference>
        </references>
      </pivotArea>
    </format>
    <format dxfId="15">
      <pivotArea dataOnly="0" labelOnly="1" outline="0" fieldPosition="0">
        <references count="1">
          <reference field="4294967294" count="1">
            <x v="2"/>
          </reference>
        </references>
      </pivotArea>
    </format>
    <format dxfId="14">
      <pivotArea outline="0" fieldPosition="0">
        <references count="1">
          <reference field="4294967294" count="1">
            <x v="4"/>
          </reference>
        </references>
      </pivotArea>
    </format>
  </formats>
  <pivotTableStyleInfo name="PivotStyleMedium9 2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ype" xr10:uid="{00000000-0013-0000-FFFF-FFFF01000000}" sourceName="Account Type">
  <pivotTables>
    <pivotTable tabId="402" name="PivotTable1"/>
  </pivotTables>
  <data>
    <tabular pivotCacheId="2">
      <items count="6">
        <i x="1" s="1"/>
        <i x="3" s="1"/>
        <i x="4" s="1"/>
        <i x="2" s="1"/>
        <i x="0" s="1"/>
        <i x="5"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come_Balance" xr10:uid="{00000000-0013-0000-FFFF-FFFF02000000}" sourceName="Income/Balance">
  <pivotTables>
    <pivotTable tabId="402" name="PivotTable1"/>
  </pivotTables>
  <data>
    <tabular pivotCacheId="2">
      <items count="3">
        <i x="1" s="1"/>
        <i x="0" s="1"/>
        <i x="2"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Blocked" xr10:uid="{00000000-0013-0000-FFFF-FFFF03000000}" sourceName="Blocked">
  <pivotTables>
    <pivotTable tabId="402" name="PivotTable1"/>
  </pivotTables>
  <data>
    <tabular pivotCacheId="2">
      <items count="2">
        <i x="0" s="1"/>
        <i x="1"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conciliation_Account" xr10:uid="{00000000-0013-0000-FFFF-FFFF04000000}" sourceName="Reconciliation Account">
  <pivotTables>
    <pivotTable tabId="402" name="PivotTable1"/>
  </pivotTables>
  <data>
    <tabular pivotCacheId="2">
      <items count="3">
        <i x="0" s="1"/>
        <i x="1" s="1"/>
        <i x="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ype" xr10:uid="{00000000-0014-0000-FFFF-FFFF01000000}" cache="Slicer_Account_Type" caption="Account Type" rowHeight="241300"/>
  <slicer name="Income/Balance" xr10:uid="{00000000-0014-0000-FFFF-FFFF02000000}" cache="Slicer_Income_Balance" caption="Income/Balance" rowHeight="241300"/>
  <slicer name="Blocked" xr10:uid="{00000000-0014-0000-FFFF-FFFF03000000}" cache="Slicer_Blocked" caption="Blocked" rowHeight="241300"/>
  <slicer name="Reconciliation Account" xr10:uid="{00000000-0014-0000-FFFF-FFFF04000000}" cache="Slicer_Reconciliation_Account" caption="Reconciliation Account"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LAccount" displayName="GLAccount" ref="D19:Q239" totalsRowCount="1">
  <autoFilter ref="D19:Q238" xr:uid="{00000000-0009-0000-0100-000001000000}"/>
  <tableColumns count="14">
    <tableColumn id="1" xr3:uid="{00000000-0010-0000-0000-000001000000}" name="No." totalsRowLabel="Total" dataDxfId="13"/>
    <tableColumn id="2" xr3:uid="{00000000-0010-0000-0000-000002000000}" name="Name" dataDxfId="12"/>
    <tableColumn id="3" xr3:uid="{00000000-0010-0000-0000-000003000000}" name="Search Name" dataDxfId="11"/>
    <tableColumn id="4" xr3:uid="{00000000-0010-0000-0000-000004000000}" name="Account Type" dataDxfId="10"/>
    <tableColumn id="5" xr3:uid="{00000000-0010-0000-0000-000005000000}" name="Blocked" dataDxfId="9"/>
    <tableColumn id="6" xr3:uid="{00000000-0010-0000-0000-000006000000}" name="Debit/Credit" dataDxfId="8"/>
    <tableColumn id="7" xr3:uid="{00000000-0010-0000-0000-000007000000}" name="Reconciliation Account" dataDxfId="7"/>
    <tableColumn id="8" xr3:uid="{00000000-0010-0000-0000-000008000000}" name="Indentation" totalsRowFunction="sum" dataDxfId="6"/>
    <tableColumn id="9" xr3:uid="{00000000-0010-0000-0000-000009000000}" name="Totaling" dataDxfId="5"/>
    <tableColumn id="10" xr3:uid="{00000000-0010-0000-0000-00000A000000}" name="Income/Balance" dataDxfId="4"/>
    <tableColumn id="11" xr3:uid="{00000000-0010-0000-0000-00000B000000}" name="Net Change" totalsRowFunction="sum" dataDxfId="3"/>
    <tableColumn id="12" xr3:uid="{00000000-0010-0000-0000-00000C000000}" name="Balance at End Date" totalsRowFunction="sum" dataDxfId="2"/>
    <tableColumn id="13" xr3:uid="{00000000-0010-0000-0000-00000D000000}" name="Net Change (Prior Year)" totalsRowFunction="sum" dataDxfId="1"/>
    <tableColumn id="14" xr3:uid="{00000000-0010-0000-0000-00000E000000}" name="Balance at End date (prior year)" totalsRowFunction="sum"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1"/>
  <sheetViews>
    <sheetView showGridLines="0" tabSelected="1" topLeftCell="B2" zoomScaleNormal="100" workbookViewId="0">
      <selection activeCell="O6" sqref="O6"/>
    </sheetView>
  </sheetViews>
  <sheetFormatPr defaultRowHeight="15" x14ac:dyDescent="0.25"/>
  <cols>
    <col min="1" max="1" width="9.140625" hidden="1" customWidth="1"/>
    <col min="2" max="2" width="9.140625" customWidth="1"/>
    <col min="3" max="3" width="31.42578125" bestFit="1" customWidth="1"/>
    <col min="4" max="4" width="11.28515625" bestFit="1" customWidth="1"/>
    <col min="5" max="5" width="33.7109375" bestFit="1" customWidth="1"/>
    <col min="6" max="6" width="17.42578125" bestFit="1" customWidth="1"/>
    <col min="7" max="7" width="14.85546875" bestFit="1" customWidth="1"/>
    <col min="8" max="8" width="27.7109375" style="5" customWidth="1"/>
    <col min="9" max="9" width="22.85546875" style="8" customWidth="1"/>
    <col min="10" max="10" width="21.42578125" style="10" customWidth="1"/>
    <col min="11" max="11" width="22.7109375" style="4" customWidth="1"/>
    <col min="12" max="12" width="30.5703125" customWidth="1"/>
  </cols>
  <sheetData>
    <row r="1" spans="1:12" hidden="1" x14ac:dyDescent="0.25">
      <c r="A1" t="s">
        <v>2</v>
      </c>
    </row>
    <row r="3" spans="1:12" ht="28.5" x14ac:dyDescent="0.45">
      <c r="C3" s="38" t="s">
        <v>320</v>
      </c>
      <c r="L3" s="15"/>
    </row>
    <row r="4" spans="1:12" ht="26.25" x14ac:dyDescent="0.4">
      <c r="C4" s="12"/>
      <c r="L4" s="6" t="s">
        <v>280</v>
      </c>
    </row>
    <row r="5" spans="1:12" x14ac:dyDescent="0.25">
      <c r="C5" s="28" t="s">
        <v>304</v>
      </c>
      <c r="D5" s="33" t="str">
        <f>Report!D11</f>
        <v>01/01/2017..01/12/2017</v>
      </c>
      <c r="E5" s="34"/>
      <c r="L5" s="1">
        <f ca="1">TODAY()</f>
        <v>45173</v>
      </c>
    </row>
    <row r="6" spans="1:12" x14ac:dyDescent="0.25">
      <c r="C6" s="29" t="s">
        <v>305</v>
      </c>
      <c r="D6" s="32" t="str">
        <f>Report!D15</f>
        <v>01/01/2016..12/01/2016</v>
      </c>
      <c r="E6" s="13"/>
    </row>
    <row r="7" spans="1:12" x14ac:dyDescent="0.25">
      <c r="C7" s="30" t="str">
        <f>Report!C7</f>
        <v>Global Dimension 1 Filter</v>
      </c>
      <c r="D7" s="1" t="str">
        <f>Report!D7</f>
        <v>*</v>
      </c>
      <c r="E7" s="13"/>
    </row>
    <row r="8" spans="1:12" x14ac:dyDescent="0.25">
      <c r="C8" s="31" t="str">
        <f>Report!C8</f>
        <v>Global Dimension 2 Filter</v>
      </c>
      <c r="D8" s="35" t="str">
        <f>Report!D8</f>
        <v>*</v>
      </c>
      <c r="E8" s="36"/>
    </row>
    <row r="11" spans="1:12" x14ac:dyDescent="0.25">
      <c r="D11" s="2" t="s">
        <v>3</v>
      </c>
      <c r="E11" s="2" t="s">
        <v>6</v>
      </c>
      <c r="F11" s="7" t="s">
        <v>9</v>
      </c>
      <c r="G11" s="11" t="s">
        <v>134</v>
      </c>
      <c r="H11" s="9" t="s">
        <v>281</v>
      </c>
      <c r="I11" s="41" t="s">
        <v>278</v>
      </c>
      <c r="J11" s="11" t="s">
        <v>135</v>
      </c>
      <c r="K11" s="40" t="s">
        <v>282</v>
      </c>
      <c r="L11" s="40" t="s">
        <v>279</v>
      </c>
    </row>
    <row r="12" spans="1:12" x14ac:dyDescent="0.25">
      <c r="D12" t="s">
        <v>327</v>
      </c>
      <c r="E12" t="s">
        <v>704</v>
      </c>
      <c r="F12" t="s">
        <v>18</v>
      </c>
      <c r="G12" s="11">
        <v>0</v>
      </c>
      <c r="H12" s="9">
        <v>0</v>
      </c>
      <c r="I12" s="14">
        <v>0</v>
      </c>
      <c r="J12" s="11">
        <v>0</v>
      </c>
      <c r="K12" s="37">
        <v>0</v>
      </c>
      <c r="L12" s="11">
        <v>0</v>
      </c>
    </row>
    <row r="13" spans="1:12" x14ac:dyDescent="0.25">
      <c r="D13" t="s">
        <v>328</v>
      </c>
      <c r="E13" t="s">
        <v>20</v>
      </c>
      <c r="F13" t="s">
        <v>18</v>
      </c>
      <c r="G13" s="11">
        <v>0</v>
      </c>
      <c r="H13" s="9">
        <v>0</v>
      </c>
      <c r="I13" s="14">
        <v>0</v>
      </c>
      <c r="J13" s="11">
        <v>0</v>
      </c>
      <c r="K13" s="37">
        <v>0</v>
      </c>
      <c r="L13" s="11">
        <v>0</v>
      </c>
    </row>
    <row r="14" spans="1:12" x14ac:dyDescent="0.25">
      <c r="D14" t="s">
        <v>329</v>
      </c>
      <c r="E14" t="s">
        <v>22</v>
      </c>
      <c r="F14" t="s">
        <v>18</v>
      </c>
      <c r="G14" s="11">
        <v>0</v>
      </c>
      <c r="H14" s="9">
        <v>0</v>
      </c>
      <c r="I14" s="14">
        <v>0</v>
      </c>
      <c r="J14" s="11">
        <v>0</v>
      </c>
      <c r="K14" s="37">
        <v>0</v>
      </c>
      <c r="L14" s="11">
        <v>0</v>
      </c>
    </row>
    <row r="15" spans="1:12" x14ac:dyDescent="0.25">
      <c r="D15" t="s">
        <v>330</v>
      </c>
      <c r="E15" t="s">
        <v>24</v>
      </c>
      <c r="F15" t="s">
        <v>311</v>
      </c>
      <c r="G15" s="11">
        <v>-240398.26</v>
      </c>
      <c r="H15" s="9">
        <v>14.188925182790568</v>
      </c>
      <c r="I15" s="14">
        <v>-1694266.8800000001</v>
      </c>
      <c r="J15" s="11">
        <v>2557542.46</v>
      </c>
      <c r="K15" s="37">
        <v>127.91642020345071</v>
      </c>
      <c r="L15" s="11">
        <v>1999385.58</v>
      </c>
    </row>
    <row r="16" spans="1:12" x14ac:dyDescent="0.25">
      <c r="D16" t="s">
        <v>331</v>
      </c>
      <c r="E16" t="s">
        <v>332</v>
      </c>
      <c r="F16" t="s">
        <v>311</v>
      </c>
      <c r="G16" s="11">
        <v>0</v>
      </c>
      <c r="H16" s="9">
        <v>0</v>
      </c>
      <c r="I16" s="14">
        <v>0</v>
      </c>
      <c r="J16" s="11">
        <v>0</v>
      </c>
      <c r="K16" s="37">
        <v>0</v>
      </c>
      <c r="L16" s="11">
        <v>0</v>
      </c>
    </row>
    <row r="17" spans="4:12" x14ac:dyDescent="0.25">
      <c r="D17" t="s">
        <v>333</v>
      </c>
      <c r="E17" t="s">
        <v>43</v>
      </c>
      <c r="F17" t="s">
        <v>311</v>
      </c>
      <c r="G17" s="11">
        <v>0</v>
      </c>
      <c r="H17" s="9">
        <v>0</v>
      </c>
      <c r="I17" s="14">
        <v>0</v>
      </c>
      <c r="J17" s="11">
        <v>0</v>
      </c>
      <c r="K17" s="37">
        <v>0</v>
      </c>
      <c r="L17" s="11">
        <v>0</v>
      </c>
    </row>
    <row r="18" spans="4:12" x14ac:dyDescent="0.25">
      <c r="D18" t="s">
        <v>334</v>
      </c>
      <c r="E18" t="s">
        <v>335</v>
      </c>
      <c r="F18" t="s">
        <v>311</v>
      </c>
      <c r="G18" s="11">
        <v>0</v>
      </c>
      <c r="H18" s="9">
        <v>0</v>
      </c>
      <c r="I18" s="14">
        <v>0</v>
      </c>
      <c r="J18" s="11">
        <v>0</v>
      </c>
      <c r="K18" s="37">
        <v>0</v>
      </c>
      <c r="L18" s="11">
        <v>0</v>
      </c>
    </row>
    <row r="19" spans="4:12" x14ac:dyDescent="0.25">
      <c r="D19" t="s">
        <v>337</v>
      </c>
      <c r="E19" t="s">
        <v>77</v>
      </c>
      <c r="F19" t="s">
        <v>78</v>
      </c>
      <c r="G19" s="11">
        <v>-240398.26</v>
      </c>
      <c r="H19" s="9">
        <v>14.188925182790568</v>
      </c>
      <c r="I19" s="14">
        <v>-1694266.8800000001</v>
      </c>
      <c r="J19" s="11">
        <v>2557542.46</v>
      </c>
      <c r="K19" s="37">
        <v>127.91642020345071</v>
      </c>
      <c r="L19" s="11">
        <v>1999385.58</v>
      </c>
    </row>
    <row r="20" spans="4:12" x14ac:dyDescent="0.25">
      <c r="D20" t="s">
        <v>339</v>
      </c>
      <c r="E20" t="s">
        <v>79</v>
      </c>
      <c r="F20" t="s">
        <v>18</v>
      </c>
      <c r="G20" s="11">
        <v>0</v>
      </c>
      <c r="H20" s="9">
        <v>0</v>
      </c>
      <c r="I20" s="14">
        <v>0</v>
      </c>
      <c r="J20" s="11">
        <v>0</v>
      </c>
      <c r="K20" s="37">
        <v>0</v>
      </c>
      <c r="L20" s="11">
        <v>0</v>
      </c>
    </row>
    <row r="21" spans="4:12" x14ac:dyDescent="0.25">
      <c r="D21" t="s">
        <v>340</v>
      </c>
      <c r="E21" t="s">
        <v>45</v>
      </c>
      <c r="F21" t="s">
        <v>311</v>
      </c>
      <c r="G21" s="11">
        <v>0</v>
      </c>
      <c r="H21" s="9">
        <v>0</v>
      </c>
      <c r="I21" s="14">
        <v>0</v>
      </c>
      <c r="J21" s="11">
        <v>0</v>
      </c>
      <c r="K21" s="37">
        <v>0</v>
      </c>
      <c r="L21" s="11">
        <v>0</v>
      </c>
    </row>
    <row r="22" spans="4:12" x14ac:dyDescent="0.25">
      <c r="D22" t="s">
        <v>341</v>
      </c>
      <c r="E22" t="s">
        <v>342</v>
      </c>
      <c r="F22" t="s">
        <v>311</v>
      </c>
      <c r="G22" s="11">
        <v>0</v>
      </c>
      <c r="H22" s="9">
        <v>0</v>
      </c>
      <c r="I22" s="14">
        <v>0</v>
      </c>
      <c r="J22" s="11">
        <v>0</v>
      </c>
      <c r="K22" s="37">
        <v>0</v>
      </c>
      <c r="L22" s="11">
        <v>0</v>
      </c>
    </row>
    <row r="23" spans="4:12" x14ac:dyDescent="0.25">
      <c r="D23" t="s">
        <v>344</v>
      </c>
      <c r="E23" t="s">
        <v>81</v>
      </c>
      <c r="F23" t="s">
        <v>78</v>
      </c>
      <c r="G23" s="11">
        <v>0</v>
      </c>
      <c r="H23" s="9">
        <v>0</v>
      </c>
      <c r="I23" s="14">
        <v>0</v>
      </c>
      <c r="J23" s="11">
        <v>0</v>
      </c>
      <c r="K23" s="37">
        <v>0</v>
      </c>
      <c r="L23" s="11">
        <v>0</v>
      </c>
    </row>
    <row r="24" spans="4:12" x14ac:dyDescent="0.25">
      <c r="D24" t="s">
        <v>346</v>
      </c>
      <c r="E24" t="s">
        <v>82</v>
      </c>
      <c r="F24" t="s">
        <v>18</v>
      </c>
      <c r="G24" s="11">
        <v>0</v>
      </c>
      <c r="H24" s="9">
        <v>0</v>
      </c>
      <c r="I24" s="14">
        <v>0</v>
      </c>
      <c r="J24" s="11">
        <v>0</v>
      </c>
      <c r="K24" s="37">
        <v>0</v>
      </c>
      <c r="L24" s="11">
        <v>0</v>
      </c>
    </row>
    <row r="25" spans="4:12" x14ac:dyDescent="0.25">
      <c r="D25" t="s">
        <v>347</v>
      </c>
      <c r="E25" t="s">
        <v>615</v>
      </c>
      <c r="F25" t="s">
        <v>311</v>
      </c>
      <c r="G25" s="11">
        <v>281683.33999999997</v>
      </c>
      <c r="H25" s="9">
        <v>60.569487923176915</v>
      </c>
      <c r="I25" s="14">
        <v>465058.14999999997</v>
      </c>
      <c r="J25" s="11">
        <v>15519122.899999999</v>
      </c>
      <c r="K25" s="37">
        <v>162.90346682998239</v>
      </c>
      <c r="L25" s="11">
        <v>9526576.2000000011</v>
      </c>
    </row>
    <row r="26" spans="4:12" x14ac:dyDescent="0.25">
      <c r="D26" t="s">
        <v>348</v>
      </c>
      <c r="E26" t="s">
        <v>617</v>
      </c>
      <c r="F26" t="s">
        <v>311</v>
      </c>
      <c r="G26" s="11">
        <v>161330.37</v>
      </c>
      <c r="H26" s="9">
        <v>113.79223953236173</v>
      </c>
      <c r="I26" s="14">
        <v>141776.25</v>
      </c>
      <c r="J26" s="11">
        <v>8165755.3099999996</v>
      </c>
      <c r="K26" s="37">
        <v>154.99079369614458</v>
      </c>
      <c r="L26" s="11">
        <v>5268542.16</v>
      </c>
    </row>
    <row r="27" spans="4:12" x14ac:dyDescent="0.25">
      <c r="D27" t="s">
        <v>349</v>
      </c>
      <c r="E27" t="s">
        <v>47</v>
      </c>
      <c r="F27" t="s">
        <v>311</v>
      </c>
      <c r="G27" s="11">
        <v>0</v>
      </c>
      <c r="H27" s="9">
        <v>0</v>
      </c>
      <c r="I27" s="14">
        <v>0</v>
      </c>
      <c r="J27" s="11">
        <v>0</v>
      </c>
      <c r="K27" s="37">
        <v>0</v>
      </c>
      <c r="L27" s="11">
        <v>0</v>
      </c>
    </row>
    <row r="28" spans="4:12" x14ac:dyDescent="0.25">
      <c r="D28" t="s">
        <v>319</v>
      </c>
      <c r="E28" t="s">
        <v>49</v>
      </c>
      <c r="F28" t="s">
        <v>311</v>
      </c>
      <c r="G28" s="11">
        <v>0</v>
      </c>
      <c r="H28" s="9">
        <v>0</v>
      </c>
      <c r="I28" s="14">
        <v>0</v>
      </c>
      <c r="J28" s="11">
        <v>0</v>
      </c>
      <c r="K28" s="37">
        <v>0</v>
      </c>
      <c r="L28" s="11">
        <v>0</v>
      </c>
    </row>
    <row r="29" spans="4:12" x14ac:dyDescent="0.25">
      <c r="D29" t="s">
        <v>350</v>
      </c>
      <c r="E29" t="s">
        <v>84</v>
      </c>
      <c r="F29" t="s">
        <v>78</v>
      </c>
      <c r="G29" s="11">
        <v>443013.71</v>
      </c>
      <c r="H29" s="9">
        <v>73.004053494660155</v>
      </c>
      <c r="I29" s="14">
        <v>606834.4</v>
      </c>
      <c r="J29" s="11">
        <v>23684878.210000001</v>
      </c>
      <c r="K29" s="37">
        <v>160.08576365319459</v>
      </c>
      <c r="L29" s="11">
        <v>14795118.359999999</v>
      </c>
    </row>
    <row r="30" spans="4:12" x14ac:dyDescent="0.25">
      <c r="D30" t="s">
        <v>352</v>
      </c>
      <c r="E30" t="s">
        <v>85</v>
      </c>
      <c r="F30" t="s">
        <v>18</v>
      </c>
      <c r="G30" s="11">
        <v>0</v>
      </c>
      <c r="H30" s="9">
        <v>0</v>
      </c>
      <c r="I30" s="14">
        <v>0</v>
      </c>
      <c r="J30" s="11">
        <v>0</v>
      </c>
      <c r="K30" s="37">
        <v>0</v>
      </c>
      <c r="L30" s="11">
        <v>0</v>
      </c>
    </row>
    <row r="31" spans="4:12" x14ac:dyDescent="0.25">
      <c r="D31" t="s">
        <v>353</v>
      </c>
      <c r="E31" t="s">
        <v>354</v>
      </c>
      <c r="F31" t="s">
        <v>311</v>
      </c>
      <c r="G31" s="11">
        <v>0</v>
      </c>
      <c r="H31" s="9">
        <v>0</v>
      </c>
      <c r="I31" s="14">
        <v>0</v>
      </c>
      <c r="J31" s="11">
        <v>0</v>
      </c>
      <c r="K31" s="37">
        <v>0</v>
      </c>
      <c r="L31" s="11">
        <v>0</v>
      </c>
    </row>
    <row r="32" spans="4:12" x14ac:dyDescent="0.25">
      <c r="D32" t="s">
        <v>356</v>
      </c>
      <c r="E32" t="s">
        <v>87</v>
      </c>
      <c r="F32" t="s">
        <v>78</v>
      </c>
      <c r="G32" s="11">
        <v>0</v>
      </c>
      <c r="H32" s="9">
        <v>0</v>
      </c>
      <c r="I32" s="14">
        <v>0</v>
      </c>
      <c r="J32" s="11">
        <v>0</v>
      </c>
      <c r="K32" s="37">
        <v>0</v>
      </c>
      <c r="L32" s="11">
        <v>0</v>
      </c>
    </row>
    <row r="33" spans="4:12" x14ac:dyDescent="0.25">
      <c r="D33" t="s">
        <v>358</v>
      </c>
      <c r="E33" t="s">
        <v>88</v>
      </c>
      <c r="F33" t="s">
        <v>18</v>
      </c>
      <c r="G33" s="11">
        <v>0</v>
      </c>
      <c r="H33" s="9">
        <v>0</v>
      </c>
      <c r="I33" s="14">
        <v>0</v>
      </c>
      <c r="J33" s="11">
        <v>0</v>
      </c>
      <c r="K33" s="37">
        <v>0</v>
      </c>
      <c r="L33" s="11">
        <v>0</v>
      </c>
    </row>
    <row r="34" spans="4:12" x14ac:dyDescent="0.25">
      <c r="D34" t="s">
        <v>359</v>
      </c>
      <c r="E34" t="s">
        <v>621</v>
      </c>
      <c r="F34" t="s">
        <v>311</v>
      </c>
      <c r="G34" s="11">
        <v>-229821.25999999998</v>
      </c>
      <c r="H34" s="9">
        <v>-17.394032629200783</v>
      </c>
      <c r="I34" s="14">
        <v>1321264.97</v>
      </c>
      <c r="J34" s="11">
        <v>6791787.8499999996</v>
      </c>
      <c r="K34" s="37">
        <v>729.49257351859671</v>
      </c>
      <c r="L34" s="11">
        <v>931029.05999999994</v>
      </c>
    </row>
    <row r="35" spans="4:12" x14ac:dyDescent="0.25">
      <c r="D35" t="s">
        <v>360</v>
      </c>
      <c r="E35" t="s">
        <v>623</v>
      </c>
      <c r="F35" t="s">
        <v>311</v>
      </c>
      <c r="G35" s="11">
        <v>-117194.57999999999</v>
      </c>
      <c r="H35" s="9">
        <v>-22.754366360998503</v>
      </c>
      <c r="I35" s="14">
        <v>515042.16</v>
      </c>
      <c r="J35" s="11">
        <v>2461931.71</v>
      </c>
      <c r="K35" s="37">
        <v>676.54799753413135</v>
      </c>
      <c r="L35" s="11">
        <v>363896.08999999997</v>
      </c>
    </row>
    <row r="36" spans="4:12" x14ac:dyDescent="0.25">
      <c r="D36" t="s">
        <v>361</v>
      </c>
      <c r="E36" t="s">
        <v>625</v>
      </c>
      <c r="F36" t="s">
        <v>311</v>
      </c>
      <c r="G36" s="11">
        <v>4639.1900000000005</v>
      </c>
      <c r="H36" s="9">
        <v>0</v>
      </c>
      <c r="I36" s="14">
        <v>0</v>
      </c>
      <c r="J36" s="11">
        <v>548579.79</v>
      </c>
      <c r="K36" s="37">
        <v>100.85288540697275</v>
      </c>
      <c r="L36" s="11">
        <v>543940.6</v>
      </c>
    </row>
    <row r="37" spans="4:12" x14ac:dyDescent="0.25">
      <c r="D37" t="s">
        <v>362</v>
      </c>
      <c r="E37" t="s">
        <v>90</v>
      </c>
      <c r="F37" t="s">
        <v>78</v>
      </c>
      <c r="G37" s="11">
        <v>-379119.78</v>
      </c>
      <c r="H37" s="9">
        <v>-8.0731573624634798</v>
      </c>
      <c r="I37" s="14">
        <v>4696053.3899999997</v>
      </c>
      <c r="J37" s="11">
        <v>14260493.879999999</v>
      </c>
      <c r="K37" s="37">
        <v>366.28802024983747</v>
      </c>
      <c r="L37" s="11">
        <v>3893246.05</v>
      </c>
    </row>
    <row r="38" spans="4:12" x14ac:dyDescent="0.25">
      <c r="D38" t="s">
        <v>364</v>
      </c>
      <c r="E38" t="s">
        <v>27</v>
      </c>
      <c r="F38" t="s">
        <v>78</v>
      </c>
      <c r="G38" s="11">
        <v>-176504.33</v>
      </c>
      <c r="H38" s="9">
        <v>-4.8911851480681001</v>
      </c>
      <c r="I38" s="14">
        <v>3608620.91</v>
      </c>
      <c r="J38" s="11">
        <v>40502914.549999997</v>
      </c>
      <c r="K38" s="37">
        <v>195.78211535608369</v>
      </c>
      <c r="L38" s="11">
        <v>20687749.990000002</v>
      </c>
    </row>
    <row r="39" spans="4:12" x14ac:dyDescent="0.25">
      <c r="D39" t="s">
        <v>366</v>
      </c>
      <c r="E39" t="s">
        <v>34</v>
      </c>
      <c r="F39" t="s">
        <v>18</v>
      </c>
      <c r="G39" s="11">
        <v>0</v>
      </c>
      <c r="H39" s="9">
        <v>0</v>
      </c>
      <c r="I39" s="14">
        <v>0</v>
      </c>
      <c r="J39" s="11">
        <v>0</v>
      </c>
      <c r="K39" s="37">
        <v>0</v>
      </c>
      <c r="L39" s="11">
        <v>0</v>
      </c>
    </row>
    <row r="40" spans="4:12" x14ac:dyDescent="0.25">
      <c r="D40" t="s">
        <v>367</v>
      </c>
      <c r="E40" t="s">
        <v>51</v>
      </c>
      <c r="F40" t="s">
        <v>18</v>
      </c>
      <c r="G40" s="11">
        <v>0</v>
      </c>
      <c r="H40" s="9">
        <v>0</v>
      </c>
      <c r="I40" s="14">
        <v>0</v>
      </c>
      <c r="J40" s="11">
        <v>0</v>
      </c>
      <c r="K40" s="37">
        <v>0</v>
      </c>
      <c r="L40" s="11">
        <v>0</v>
      </c>
    </row>
    <row r="41" spans="4:12" x14ac:dyDescent="0.25">
      <c r="D41" t="s">
        <v>368</v>
      </c>
      <c r="E41" t="s">
        <v>51</v>
      </c>
      <c r="F41" t="s">
        <v>311</v>
      </c>
      <c r="G41" s="11">
        <v>0</v>
      </c>
      <c r="H41" s="9">
        <v>0</v>
      </c>
      <c r="I41" s="14">
        <v>0</v>
      </c>
      <c r="J41" s="11">
        <v>0</v>
      </c>
      <c r="K41" s="37">
        <v>0</v>
      </c>
      <c r="L41" s="11">
        <v>0</v>
      </c>
    </row>
    <row r="42" spans="4:12" x14ac:dyDescent="0.25">
      <c r="D42" t="s">
        <v>369</v>
      </c>
      <c r="E42" t="s">
        <v>53</v>
      </c>
      <c r="F42" t="s">
        <v>311</v>
      </c>
      <c r="G42" s="11">
        <v>0</v>
      </c>
      <c r="H42" s="9">
        <v>0</v>
      </c>
      <c r="I42" s="14">
        <v>0</v>
      </c>
      <c r="J42" s="11">
        <v>0</v>
      </c>
      <c r="K42" s="37">
        <v>0</v>
      </c>
      <c r="L42" s="11">
        <v>0</v>
      </c>
    </row>
    <row r="43" spans="4:12" x14ac:dyDescent="0.25">
      <c r="D43" t="s">
        <v>370</v>
      </c>
      <c r="E43" t="s">
        <v>92</v>
      </c>
      <c r="F43" t="s">
        <v>311</v>
      </c>
      <c r="G43" s="11">
        <v>0</v>
      </c>
      <c r="H43" s="9">
        <v>0</v>
      </c>
      <c r="I43" s="14">
        <v>0</v>
      </c>
      <c r="J43" s="11">
        <v>0</v>
      </c>
      <c r="K43" s="37">
        <v>0</v>
      </c>
      <c r="L43" s="11">
        <v>0</v>
      </c>
    </row>
    <row r="44" spans="4:12" x14ac:dyDescent="0.25">
      <c r="D44" t="s">
        <v>371</v>
      </c>
      <c r="E44" t="s">
        <v>55</v>
      </c>
      <c r="F44" t="s">
        <v>311</v>
      </c>
      <c r="G44" s="11">
        <v>0</v>
      </c>
      <c r="H44" s="9">
        <v>0</v>
      </c>
      <c r="I44" s="14">
        <v>0</v>
      </c>
      <c r="J44" s="11">
        <v>0</v>
      </c>
      <c r="K44" s="37">
        <v>0</v>
      </c>
      <c r="L44" s="11">
        <v>0</v>
      </c>
    </row>
    <row r="45" spans="4:12" x14ac:dyDescent="0.25">
      <c r="D45" t="s">
        <v>372</v>
      </c>
      <c r="E45" t="s">
        <v>94</v>
      </c>
      <c r="F45" t="s">
        <v>78</v>
      </c>
      <c r="G45" s="11">
        <v>0</v>
      </c>
      <c r="H45" s="9">
        <v>0</v>
      </c>
      <c r="I45" s="14">
        <v>0</v>
      </c>
      <c r="J45" s="11">
        <v>0</v>
      </c>
      <c r="K45" s="37">
        <v>0</v>
      </c>
      <c r="L45" s="11">
        <v>0</v>
      </c>
    </row>
    <row r="46" spans="4:12" x14ac:dyDescent="0.25">
      <c r="D46" t="s">
        <v>374</v>
      </c>
      <c r="E46" t="s">
        <v>56</v>
      </c>
      <c r="F46" t="s">
        <v>18</v>
      </c>
      <c r="G46" s="11">
        <v>0</v>
      </c>
      <c r="H46" s="9">
        <v>0</v>
      </c>
      <c r="I46" s="14">
        <v>0</v>
      </c>
      <c r="J46" s="11">
        <v>0</v>
      </c>
      <c r="K46" s="37">
        <v>0</v>
      </c>
      <c r="L46" s="11">
        <v>0</v>
      </c>
    </row>
    <row r="47" spans="4:12" x14ac:dyDescent="0.25">
      <c r="D47" t="s">
        <v>375</v>
      </c>
      <c r="E47" t="s">
        <v>56</v>
      </c>
      <c r="F47" t="s">
        <v>311</v>
      </c>
      <c r="G47" s="11">
        <v>0</v>
      </c>
      <c r="H47" s="9">
        <v>0</v>
      </c>
      <c r="I47" s="14">
        <v>0</v>
      </c>
      <c r="J47" s="11">
        <v>0</v>
      </c>
      <c r="K47" s="37">
        <v>0</v>
      </c>
      <c r="L47" s="11">
        <v>0</v>
      </c>
    </row>
    <row r="48" spans="4:12" x14ac:dyDescent="0.25">
      <c r="D48" t="s">
        <v>376</v>
      </c>
      <c r="E48" t="s">
        <v>53</v>
      </c>
      <c r="F48" t="s">
        <v>311</v>
      </c>
      <c r="G48" s="11">
        <v>0</v>
      </c>
      <c r="H48" s="9">
        <v>0</v>
      </c>
      <c r="I48" s="14">
        <v>0</v>
      </c>
      <c r="J48" s="11">
        <v>0</v>
      </c>
      <c r="K48" s="37">
        <v>0</v>
      </c>
      <c r="L48" s="11">
        <v>0</v>
      </c>
    </row>
    <row r="49" spans="4:12" x14ac:dyDescent="0.25">
      <c r="D49" t="s">
        <v>377</v>
      </c>
      <c r="E49" t="s">
        <v>92</v>
      </c>
      <c r="F49" t="s">
        <v>311</v>
      </c>
      <c r="G49" s="11">
        <v>0</v>
      </c>
      <c r="H49" s="9">
        <v>0</v>
      </c>
      <c r="I49" s="14">
        <v>0</v>
      </c>
      <c r="J49" s="11">
        <v>0</v>
      </c>
      <c r="K49" s="37">
        <v>0</v>
      </c>
      <c r="L49" s="11">
        <v>0</v>
      </c>
    </row>
    <row r="50" spans="4:12" x14ac:dyDescent="0.25">
      <c r="D50" t="s">
        <v>378</v>
      </c>
      <c r="E50" t="s">
        <v>58</v>
      </c>
      <c r="F50" t="s">
        <v>311</v>
      </c>
      <c r="G50" s="11">
        <v>0</v>
      </c>
      <c r="H50" s="9">
        <v>0</v>
      </c>
      <c r="I50" s="14">
        <v>0</v>
      </c>
      <c r="J50" s="11">
        <v>0</v>
      </c>
      <c r="K50" s="37">
        <v>0</v>
      </c>
      <c r="L50" s="11">
        <v>0</v>
      </c>
    </row>
    <row r="51" spans="4:12" x14ac:dyDescent="0.25">
      <c r="D51" t="s">
        <v>379</v>
      </c>
      <c r="E51" t="s">
        <v>95</v>
      </c>
      <c r="F51" t="s">
        <v>78</v>
      </c>
      <c r="G51" s="11">
        <v>0</v>
      </c>
      <c r="H51" s="9">
        <v>0</v>
      </c>
      <c r="I51" s="14">
        <v>0</v>
      </c>
      <c r="J51" s="11">
        <v>0</v>
      </c>
      <c r="K51" s="37">
        <v>0</v>
      </c>
      <c r="L51" s="11">
        <v>0</v>
      </c>
    </row>
    <row r="52" spans="4:12" x14ac:dyDescent="0.25">
      <c r="D52" t="s">
        <v>381</v>
      </c>
      <c r="E52" t="s">
        <v>59</v>
      </c>
      <c r="F52" t="s">
        <v>18</v>
      </c>
      <c r="G52" s="11">
        <v>0</v>
      </c>
      <c r="H52" s="9">
        <v>0</v>
      </c>
      <c r="I52" s="14">
        <v>0</v>
      </c>
      <c r="J52" s="11">
        <v>0</v>
      </c>
      <c r="K52" s="37">
        <v>0</v>
      </c>
      <c r="L52" s="11">
        <v>0</v>
      </c>
    </row>
    <row r="53" spans="4:12" x14ac:dyDescent="0.25">
      <c r="D53" t="s">
        <v>382</v>
      </c>
      <c r="E53" t="s">
        <v>59</v>
      </c>
      <c r="F53" t="s">
        <v>311</v>
      </c>
      <c r="G53" s="11">
        <v>0</v>
      </c>
      <c r="H53" s="9">
        <v>0</v>
      </c>
      <c r="I53" s="14">
        <v>0</v>
      </c>
      <c r="J53" s="11">
        <v>0</v>
      </c>
      <c r="K53" s="37">
        <v>0</v>
      </c>
      <c r="L53" s="11">
        <v>0</v>
      </c>
    </row>
    <row r="54" spans="4:12" x14ac:dyDescent="0.25">
      <c r="D54" t="s">
        <v>383</v>
      </c>
      <c r="E54" t="s">
        <v>53</v>
      </c>
      <c r="F54" t="s">
        <v>311</v>
      </c>
      <c r="G54" s="11">
        <v>0</v>
      </c>
      <c r="H54" s="9">
        <v>0</v>
      </c>
      <c r="I54" s="14">
        <v>0</v>
      </c>
      <c r="J54" s="11">
        <v>0</v>
      </c>
      <c r="K54" s="37">
        <v>0</v>
      </c>
      <c r="L54" s="11">
        <v>0</v>
      </c>
    </row>
    <row r="55" spans="4:12" x14ac:dyDescent="0.25">
      <c r="D55" t="s">
        <v>384</v>
      </c>
      <c r="E55" t="s">
        <v>92</v>
      </c>
      <c r="F55" t="s">
        <v>311</v>
      </c>
      <c r="G55" s="11">
        <v>0</v>
      </c>
      <c r="H55" s="9">
        <v>0</v>
      </c>
      <c r="I55" s="14">
        <v>0</v>
      </c>
      <c r="J55" s="11">
        <v>0</v>
      </c>
      <c r="K55" s="37">
        <v>0</v>
      </c>
      <c r="L55" s="11">
        <v>0</v>
      </c>
    </row>
    <row r="56" spans="4:12" x14ac:dyDescent="0.25">
      <c r="D56" t="s">
        <v>385</v>
      </c>
      <c r="E56" t="s">
        <v>61</v>
      </c>
      <c r="F56" t="s">
        <v>311</v>
      </c>
      <c r="G56" s="11">
        <v>0</v>
      </c>
      <c r="H56" s="9">
        <v>0</v>
      </c>
      <c r="I56" s="14">
        <v>0</v>
      </c>
      <c r="J56" s="11">
        <v>0</v>
      </c>
      <c r="K56" s="37">
        <v>0</v>
      </c>
      <c r="L56" s="11">
        <v>0</v>
      </c>
    </row>
    <row r="57" spans="4:12" x14ac:dyDescent="0.25">
      <c r="D57" t="s">
        <v>386</v>
      </c>
      <c r="E57" t="s">
        <v>96</v>
      </c>
      <c r="F57" t="s">
        <v>78</v>
      </c>
      <c r="G57" s="11">
        <v>0</v>
      </c>
      <c r="H57" s="9">
        <v>0</v>
      </c>
      <c r="I57" s="14">
        <v>0</v>
      </c>
      <c r="J57" s="11">
        <v>0</v>
      </c>
      <c r="K57" s="37">
        <v>0</v>
      </c>
      <c r="L57" s="11">
        <v>0</v>
      </c>
    </row>
    <row r="58" spans="4:12" x14ac:dyDescent="0.25">
      <c r="D58" t="s">
        <v>388</v>
      </c>
      <c r="E58" t="s">
        <v>97</v>
      </c>
      <c r="F58" t="s">
        <v>78</v>
      </c>
      <c r="G58" s="11">
        <v>0</v>
      </c>
      <c r="H58" s="9">
        <v>0</v>
      </c>
      <c r="I58" s="14">
        <v>0</v>
      </c>
      <c r="J58" s="11">
        <v>0</v>
      </c>
      <c r="K58" s="37">
        <v>0</v>
      </c>
      <c r="L58" s="11">
        <v>0</v>
      </c>
    </row>
    <row r="59" spans="4:12" x14ac:dyDescent="0.25">
      <c r="D59" t="s">
        <v>390</v>
      </c>
      <c r="E59" t="s">
        <v>713</v>
      </c>
      <c r="F59" t="s">
        <v>78</v>
      </c>
      <c r="G59" s="11">
        <v>-176504.33</v>
      </c>
      <c r="H59" s="9">
        <v>-4.8911851480681001</v>
      </c>
      <c r="I59" s="14">
        <v>3608620.91</v>
      </c>
      <c r="J59" s="11">
        <v>40502914.549999997</v>
      </c>
      <c r="K59" s="37">
        <v>195.78211535608369</v>
      </c>
      <c r="L59" s="11">
        <v>20687749.990000002</v>
      </c>
    </row>
    <row r="60" spans="4:12" x14ac:dyDescent="0.25">
      <c r="D60" t="s">
        <v>317</v>
      </c>
      <c r="E60" t="s">
        <v>714</v>
      </c>
      <c r="F60" t="s">
        <v>308</v>
      </c>
      <c r="G60" s="11">
        <v>0</v>
      </c>
      <c r="H60" s="9">
        <v>0</v>
      </c>
      <c r="I60" s="14">
        <v>0</v>
      </c>
      <c r="J60" s="11">
        <v>0</v>
      </c>
      <c r="K60" s="37">
        <v>0</v>
      </c>
      <c r="L60" s="11">
        <v>0</v>
      </c>
    </row>
    <row r="61" spans="4:12" x14ac:dyDescent="0.25">
      <c r="D61" t="s">
        <v>392</v>
      </c>
      <c r="E61" t="s">
        <v>715</v>
      </c>
      <c r="F61" t="s">
        <v>18</v>
      </c>
      <c r="G61" s="11">
        <v>0</v>
      </c>
      <c r="H61" s="9">
        <v>0</v>
      </c>
      <c r="I61" s="14">
        <v>0</v>
      </c>
      <c r="J61" s="11">
        <v>0</v>
      </c>
      <c r="K61" s="37">
        <v>0</v>
      </c>
      <c r="L61" s="11">
        <v>0</v>
      </c>
    </row>
    <row r="62" spans="4:12" x14ac:dyDescent="0.25">
      <c r="D62" t="s">
        <v>393</v>
      </c>
      <c r="E62" t="s">
        <v>28</v>
      </c>
      <c r="F62" t="s">
        <v>18</v>
      </c>
      <c r="G62" s="11">
        <v>0</v>
      </c>
      <c r="H62" s="9">
        <v>0</v>
      </c>
      <c r="I62" s="14">
        <v>0</v>
      </c>
      <c r="J62" s="11">
        <v>0</v>
      </c>
      <c r="K62" s="37">
        <v>0</v>
      </c>
      <c r="L62" s="11">
        <v>0</v>
      </c>
    </row>
    <row r="63" spans="4:12" x14ac:dyDescent="0.25">
      <c r="D63" t="s">
        <v>394</v>
      </c>
      <c r="E63" t="s">
        <v>29</v>
      </c>
      <c r="F63" t="s">
        <v>311</v>
      </c>
      <c r="G63" s="11">
        <v>0</v>
      </c>
      <c r="H63" s="9">
        <v>0</v>
      </c>
      <c r="I63" s="14">
        <v>0</v>
      </c>
      <c r="J63" s="11">
        <v>0</v>
      </c>
      <c r="K63" s="37">
        <v>0</v>
      </c>
      <c r="L63" s="11">
        <v>0</v>
      </c>
    </row>
    <row r="64" spans="4:12" x14ac:dyDescent="0.25">
      <c r="D64" t="s">
        <v>395</v>
      </c>
      <c r="E64" t="s">
        <v>100</v>
      </c>
      <c r="F64" t="s">
        <v>18</v>
      </c>
      <c r="G64" s="11">
        <v>0</v>
      </c>
      <c r="H64" s="9">
        <v>0</v>
      </c>
      <c r="I64" s="14">
        <v>0</v>
      </c>
      <c r="J64" s="11">
        <v>0</v>
      </c>
      <c r="K64" s="37">
        <v>0</v>
      </c>
      <c r="L64" s="11">
        <v>0</v>
      </c>
    </row>
    <row r="65" spans="4:12" x14ac:dyDescent="0.25">
      <c r="D65" t="s">
        <v>396</v>
      </c>
      <c r="E65" t="s">
        <v>397</v>
      </c>
      <c r="F65" t="s">
        <v>311</v>
      </c>
      <c r="G65" s="11">
        <v>0</v>
      </c>
      <c r="H65" s="9">
        <v>0</v>
      </c>
      <c r="I65" s="14">
        <v>0</v>
      </c>
      <c r="J65" s="11">
        <v>0</v>
      </c>
      <c r="K65" s="37">
        <v>0</v>
      </c>
      <c r="L65" s="11">
        <v>0</v>
      </c>
    </row>
    <row r="66" spans="4:12" x14ac:dyDescent="0.25">
      <c r="D66" t="s">
        <v>399</v>
      </c>
      <c r="E66" t="s">
        <v>102</v>
      </c>
      <c r="F66" t="s">
        <v>78</v>
      </c>
      <c r="G66" s="11">
        <v>0</v>
      </c>
      <c r="H66" s="9">
        <v>0</v>
      </c>
      <c r="I66" s="14">
        <v>0</v>
      </c>
      <c r="J66" s="11">
        <v>0</v>
      </c>
      <c r="K66" s="37">
        <v>0</v>
      </c>
      <c r="L66" s="11">
        <v>0</v>
      </c>
    </row>
    <row r="67" spans="4:12" x14ac:dyDescent="0.25">
      <c r="D67" t="s">
        <v>401</v>
      </c>
      <c r="E67" t="s">
        <v>30</v>
      </c>
      <c r="F67" t="s">
        <v>18</v>
      </c>
      <c r="G67" s="11">
        <v>0</v>
      </c>
      <c r="H67" s="9">
        <v>0</v>
      </c>
      <c r="I67" s="14">
        <v>0</v>
      </c>
      <c r="J67" s="11">
        <v>0</v>
      </c>
      <c r="K67" s="37">
        <v>0</v>
      </c>
      <c r="L67" s="11">
        <v>0</v>
      </c>
    </row>
    <row r="68" spans="4:12" x14ac:dyDescent="0.25">
      <c r="D68" t="s">
        <v>402</v>
      </c>
      <c r="E68" t="s">
        <v>38</v>
      </c>
      <c r="F68" t="s">
        <v>311</v>
      </c>
      <c r="G68" s="11">
        <v>-61423.26</v>
      </c>
      <c r="H68" s="9">
        <v>9.1152263585177256</v>
      </c>
      <c r="I68" s="14">
        <v>-673853.37</v>
      </c>
      <c r="J68" s="11">
        <v>-24149494.399999999</v>
      </c>
      <c r="K68" s="37">
        <v>202.46025309944443</v>
      </c>
      <c r="L68" s="11">
        <v>-11928017.49</v>
      </c>
    </row>
    <row r="69" spans="4:12" x14ac:dyDescent="0.25">
      <c r="D69" t="s">
        <v>403</v>
      </c>
      <c r="E69" t="s">
        <v>39</v>
      </c>
      <c r="F69" t="s">
        <v>311</v>
      </c>
      <c r="G69" s="11">
        <v>0</v>
      </c>
      <c r="H69" s="9">
        <v>0</v>
      </c>
      <c r="I69" s="14">
        <v>-247107.36000000002</v>
      </c>
      <c r="J69" s="11">
        <v>-8133046.3499999996</v>
      </c>
      <c r="K69" s="37">
        <v>206.43529727711442</v>
      </c>
      <c r="L69" s="11">
        <v>-3939755.6799999997</v>
      </c>
    </row>
    <row r="70" spans="4:12" x14ac:dyDescent="0.25">
      <c r="D70" t="s">
        <v>404</v>
      </c>
      <c r="E70" t="s">
        <v>104</v>
      </c>
      <c r="F70" t="s">
        <v>311</v>
      </c>
      <c r="G70" s="11">
        <v>0</v>
      </c>
      <c r="H70" s="9">
        <v>0</v>
      </c>
      <c r="I70" s="14">
        <v>0</v>
      </c>
      <c r="J70" s="11">
        <v>0</v>
      </c>
      <c r="K70" s="37">
        <v>0</v>
      </c>
      <c r="L70" s="11">
        <v>0</v>
      </c>
    </row>
    <row r="71" spans="4:12" x14ac:dyDescent="0.25">
      <c r="D71" t="s">
        <v>405</v>
      </c>
      <c r="E71" t="s">
        <v>105</v>
      </c>
      <c r="F71" t="s">
        <v>78</v>
      </c>
      <c r="G71" s="11">
        <v>-61423.26</v>
      </c>
      <c r="H71" s="9">
        <v>6.6694765584630282</v>
      </c>
      <c r="I71" s="14">
        <v>-920960.73</v>
      </c>
      <c r="J71" s="11">
        <v>-32282540.750000004</v>
      </c>
      <c r="K71" s="37">
        <v>203.44720336079777</v>
      </c>
      <c r="L71" s="11">
        <v>-15867773.17</v>
      </c>
    </row>
    <row r="72" spans="4:12" x14ac:dyDescent="0.25">
      <c r="D72" t="s">
        <v>407</v>
      </c>
      <c r="E72" t="s">
        <v>106</v>
      </c>
      <c r="F72" t="s">
        <v>18</v>
      </c>
      <c r="G72" s="11">
        <v>0</v>
      </c>
      <c r="H72" s="9">
        <v>0</v>
      </c>
      <c r="I72" s="14">
        <v>0</v>
      </c>
      <c r="J72" s="11">
        <v>0</v>
      </c>
      <c r="K72" s="37">
        <v>0</v>
      </c>
      <c r="L72" s="11">
        <v>0</v>
      </c>
    </row>
    <row r="73" spans="4:12" x14ac:dyDescent="0.25">
      <c r="D73" t="s">
        <v>408</v>
      </c>
      <c r="E73" t="s">
        <v>106</v>
      </c>
      <c r="F73" t="s">
        <v>311</v>
      </c>
      <c r="G73" s="11">
        <v>0</v>
      </c>
      <c r="H73" s="9">
        <v>0</v>
      </c>
      <c r="I73" s="14">
        <v>0</v>
      </c>
      <c r="J73" s="11">
        <v>0</v>
      </c>
      <c r="K73" s="37">
        <v>0</v>
      </c>
      <c r="L73" s="11">
        <v>0</v>
      </c>
    </row>
    <row r="74" spans="4:12" x14ac:dyDescent="0.25">
      <c r="D74" t="s">
        <v>409</v>
      </c>
      <c r="E74" t="s">
        <v>108</v>
      </c>
      <c r="F74" t="s">
        <v>78</v>
      </c>
      <c r="G74" s="11">
        <v>0</v>
      </c>
      <c r="H74" s="9">
        <v>0</v>
      </c>
      <c r="I74" s="14">
        <v>0</v>
      </c>
      <c r="J74" s="11">
        <v>0</v>
      </c>
      <c r="K74" s="37">
        <v>0</v>
      </c>
      <c r="L74" s="11">
        <v>0</v>
      </c>
    </row>
    <row r="75" spans="4:12" x14ac:dyDescent="0.25">
      <c r="D75" t="s">
        <v>411</v>
      </c>
      <c r="E75" t="s">
        <v>412</v>
      </c>
      <c r="F75" t="s">
        <v>18</v>
      </c>
      <c r="G75" s="11">
        <v>0</v>
      </c>
      <c r="H75" s="9">
        <v>0</v>
      </c>
      <c r="I75" s="14">
        <v>0</v>
      </c>
      <c r="J75" s="11">
        <v>0</v>
      </c>
      <c r="K75" s="37">
        <v>0</v>
      </c>
      <c r="L75" s="11">
        <v>0</v>
      </c>
    </row>
    <row r="76" spans="4:12" x14ac:dyDescent="0.25">
      <c r="D76" t="s">
        <v>414</v>
      </c>
      <c r="E76" t="s">
        <v>415</v>
      </c>
      <c r="F76" t="s">
        <v>311</v>
      </c>
      <c r="G76" s="11">
        <v>0</v>
      </c>
      <c r="H76" s="9">
        <v>0</v>
      </c>
      <c r="I76" s="14">
        <v>0</v>
      </c>
      <c r="J76" s="11">
        <v>0</v>
      </c>
      <c r="K76" s="37">
        <v>0</v>
      </c>
      <c r="L76" s="11">
        <v>0</v>
      </c>
    </row>
    <row r="77" spans="4:12" x14ac:dyDescent="0.25">
      <c r="D77" t="s">
        <v>417</v>
      </c>
      <c r="E77" t="s">
        <v>418</v>
      </c>
      <c r="F77" t="s">
        <v>311</v>
      </c>
      <c r="G77" s="11">
        <v>0</v>
      </c>
      <c r="H77" s="9">
        <v>0</v>
      </c>
      <c r="I77" s="14">
        <v>0</v>
      </c>
      <c r="J77" s="11">
        <v>0</v>
      </c>
      <c r="K77" s="37">
        <v>0</v>
      </c>
      <c r="L77" s="11">
        <v>0</v>
      </c>
    </row>
    <row r="78" spans="4:12" x14ac:dyDescent="0.25">
      <c r="D78" t="s">
        <v>420</v>
      </c>
      <c r="E78" t="s">
        <v>421</v>
      </c>
      <c r="F78" t="s">
        <v>78</v>
      </c>
      <c r="G78" s="11">
        <v>0</v>
      </c>
      <c r="H78" s="9">
        <v>0</v>
      </c>
      <c r="I78" s="14">
        <v>0</v>
      </c>
      <c r="J78" s="11">
        <v>0</v>
      </c>
      <c r="K78" s="37">
        <v>0</v>
      </c>
      <c r="L78" s="11">
        <v>0</v>
      </c>
    </row>
    <row r="79" spans="4:12" x14ac:dyDescent="0.25">
      <c r="D79" t="s">
        <v>423</v>
      </c>
      <c r="E79" t="s">
        <v>109</v>
      </c>
      <c r="F79" t="s">
        <v>18</v>
      </c>
      <c r="G79" s="11">
        <v>0</v>
      </c>
      <c r="H79" s="9">
        <v>0</v>
      </c>
      <c r="I79" s="14">
        <v>0</v>
      </c>
      <c r="J79" s="11">
        <v>0</v>
      </c>
      <c r="K79" s="37">
        <v>0</v>
      </c>
      <c r="L79" s="11">
        <v>0</v>
      </c>
    </row>
    <row r="80" spans="4:12" x14ac:dyDescent="0.25">
      <c r="D80" t="s">
        <v>424</v>
      </c>
      <c r="E80" t="s">
        <v>111</v>
      </c>
      <c r="F80" t="s">
        <v>311</v>
      </c>
      <c r="G80" s="11">
        <v>0</v>
      </c>
      <c r="H80" s="9">
        <v>0</v>
      </c>
      <c r="I80" s="14">
        <v>0</v>
      </c>
      <c r="J80" s="11">
        <v>0</v>
      </c>
      <c r="K80" s="37">
        <v>0</v>
      </c>
      <c r="L80" s="11">
        <v>0</v>
      </c>
    </row>
    <row r="81" spans="4:12" x14ac:dyDescent="0.25">
      <c r="D81" t="s">
        <v>425</v>
      </c>
      <c r="E81" t="s">
        <v>113</v>
      </c>
      <c r="F81" t="s">
        <v>311</v>
      </c>
      <c r="G81" s="11">
        <v>0</v>
      </c>
      <c r="H81" s="9">
        <v>0</v>
      </c>
      <c r="I81" s="14">
        <v>0</v>
      </c>
      <c r="J81" s="11">
        <v>0</v>
      </c>
      <c r="K81" s="37">
        <v>0</v>
      </c>
      <c r="L81" s="11">
        <v>0</v>
      </c>
    </row>
    <row r="82" spans="4:12" x14ac:dyDescent="0.25">
      <c r="D82" t="s">
        <v>426</v>
      </c>
      <c r="E82" t="s">
        <v>31</v>
      </c>
      <c r="F82" t="s">
        <v>18</v>
      </c>
      <c r="G82" s="11">
        <v>0</v>
      </c>
      <c r="H82" s="9">
        <v>0</v>
      </c>
      <c r="I82" s="14">
        <v>0</v>
      </c>
      <c r="J82" s="11">
        <v>0</v>
      </c>
      <c r="K82" s="37">
        <v>0</v>
      </c>
      <c r="L82" s="11">
        <v>0</v>
      </c>
    </row>
    <row r="83" spans="4:12" x14ac:dyDescent="0.25">
      <c r="D83" t="s">
        <v>427</v>
      </c>
      <c r="E83" t="s">
        <v>428</v>
      </c>
      <c r="F83" t="s">
        <v>311</v>
      </c>
      <c r="G83" s="11">
        <v>0</v>
      </c>
      <c r="H83" s="9">
        <v>0</v>
      </c>
      <c r="I83" s="14">
        <v>0</v>
      </c>
      <c r="J83" s="11">
        <v>0</v>
      </c>
      <c r="K83" s="37">
        <v>0</v>
      </c>
      <c r="L83" s="11">
        <v>0</v>
      </c>
    </row>
    <row r="84" spans="4:12" x14ac:dyDescent="0.25">
      <c r="D84" t="s">
        <v>430</v>
      </c>
      <c r="E84" t="s">
        <v>431</v>
      </c>
      <c r="F84" t="s">
        <v>311</v>
      </c>
      <c r="G84" s="11">
        <v>0</v>
      </c>
      <c r="H84" s="9">
        <v>0</v>
      </c>
      <c r="I84" s="14">
        <v>0</v>
      </c>
      <c r="J84" s="11">
        <v>0</v>
      </c>
      <c r="K84" s="37">
        <v>0</v>
      </c>
      <c r="L84" s="11">
        <v>0</v>
      </c>
    </row>
    <row r="85" spans="4:12" x14ac:dyDescent="0.25">
      <c r="D85" t="s">
        <v>433</v>
      </c>
      <c r="E85" t="s">
        <v>434</v>
      </c>
      <c r="F85" t="s">
        <v>311</v>
      </c>
      <c r="G85" s="11">
        <v>0</v>
      </c>
      <c r="H85" s="9">
        <v>0</v>
      </c>
      <c r="I85" s="14">
        <v>0</v>
      </c>
      <c r="J85" s="11">
        <v>0</v>
      </c>
      <c r="K85" s="37">
        <v>0</v>
      </c>
      <c r="L85" s="11">
        <v>0</v>
      </c>
    </row>
    <row r="86" spans="4:12" x14ac:dyDescent="0.25">
      <c r="D86" t="s">
        <v>436</v>
      </c>
      <c r="E86" t="s">
        <v>63</v>
      </c>
      <c r="F86" t="s">
        <v>311</v>
      </c>
      <c r="G86" s="11">
        <v>0</v>
      </c>
      <c r="H86" s="9">
        <v>0</v>
      </c>
      <c r="I86" s="14">
        <v>0</v>
      </c>
      <c r="J86" s="11">
        <v>0</v>
      </c>
      <c r="K86" s="37">
        <v>0</v>
      </c>
      <c r="L86" s="11">
        <v>0</v>
      </c>
    </row>
    <row r="87" spans="4:12" x14ac:dyDescent="0.25">
      <c r="D87" t="s">
        <v>437</v>
      </c>
      <c r="E87" t="s">
        <v>438</v>
      </c>
      <c r="F87" t="s">
        <v>311</v>
      </c>
      <c r="G87" s="11">
        <v>0</v>
      </c>
      <c r="H87" s="9">
        <v>0</v>
      </c>
      <c r="I87" s="14">
        <v>0</v>
      </c>
      <c r="J87" s="11">
        <v>0</v>
      </c>
      <c r="K87" s="37">
        <v>0</v>
      </c>
      <c r="L87" s="11">
        <v>0</v>
      </c>
    </row>
    <row r="88" spans="4:12" x14ac:dyDescent="0.25">
      <c r="D88" t="s">
        <v>440</v>
      </c>
      <c r="E88" t="s">
        <v>441</v>
      </c>
      <c r="F88" t="s">
        <v>311</v>
      </c>
      <c r="G88" s="11">
        <v>0</v>
      </c>
      <c r="H88" s="9">
        <v>0</v>
      </c>
      <c r="I88" s="14">
        <v>0</v>
      </c>
      <c r="J88" s="11">
        <v>0</v>
      </c>
      <c r="K88" s="37">
        <v>0</v>
      </c>
      <c r="L88" s="11">
        <v>0</v>
      </c>
    </row>
    <row r="89" spans="4:12" x14ac:dyDescent="0.25">
      <c r="D89" t="s">
        <v>443</v>
      </c>
      <c r="E89" t="s">
        <v>444</v>
      </c>
      <c r="F89" t="s">
        <v>311</v>
      </c>
      <c r="G89" s="11">
        <v>0</v>
      </c>
      <c r="H89" s="9">
        <v>0</v>
      </c>
      <c r="I89" s="14">
        <v>0</v>
      </c>
      <c r="J89" s="11">
        <v>0</v>
      </c>
      <c r="K89" s="37">
        <v>0</v>
      </c>
      <c r="L89" s="11">
        <v>0</v>
      </c>
    </row>
    <row r="90" spans="4:12" x14ac:dyDescent="0.25">
      <c r="D90" t="s">
        <v>446</v>
      </c>
      <c r="E90" t="s">
        <v>447</v>
      </c>
      <c r="F90" t="s">
        <v>311</v>
      </c>
      <c r="G90" s="11">
        <v>0</v>
      </c>
      <c r="H90" s="9">
        <v>0</v>
      </c>
      <c r="I90" s="14">
        <v>0</v>
      </c>
      <c r="J90" s="11">
        <v>0</v>
      </c>
      <c r="K90" s="37">
        <v>0</v>
      </c>
      <c r="L90" s="11">
        <v>0</v>
      </c>
    </row>
    <row r="91" spans="4:12" x14ac:dyDescent="0.25">
      <c r="D91" t="s">
        <v>449</v>
      </c>
      <c r="E91" t="s">
        <v>450</v>
      </c>
      <c r="F91" t="s">
        <v>311</v>
      </c>
      <c r="G91" s="11">
        <v>0</v>
      </c>
      <c r="H91" s="9">
        <v>0</v>
      </c>
      <c r="I91" s="14">
        <v>0</v>
      </c>
      <c r="J91" s="11">
        <v>0</v>
      </c>
      <c r="K91" s="37">
        <v>0</v>
      </c>
      <c r="L91" s="11">
        <v>0</v>
      </c>
    </row>
    <row r="92" spans="4:12" x14ac:dyDescent="0.25">
      <c r="D92" t="s">
        <v>452</v>
      </c>
      <c r="E92" t="s">
        <v>453</v>
      </c>
      <c r="F92" t="s">
        <v>311</v>
      </c>
      <c r="G92" s="11">
        <v>0</v>
      </c>
      <c r="H92" s="9">
        <v>0</v>
      </c>
      <c r="I92" s="14">
        <v>0</v>
      </c>
      <c r="J92" s="11">
        <v>0</v>
      </c>
      <c r="K92" s="37">
        <v>0</v>
      </c>
      <c r="L92" s="11">
        <v>0</v>
      </c>
    </row>
    <row r="93" spans="4:12" x14ac:dyDescent="0.25">
      <c r="D93" t="s">
        <v>455</v>
      </c>
      <c r="E93" t="s">
        <v>65</v>
      </c>
      <c r="F93" t="s">
        <v>311</v>
      </c>
      <c r="G93" s="11">
        <v>0</v>
      </c>
      <c r="H93" s="9">
        <v>0</v>
      </c>
      <c r="I93" s="14">
        <v>0</v>
      </c>
      <c r="J93" s="11">
        <v>0</v>
      </c>
      <c r="K93" s="37">
        <v>0</v>
      </c>
      <c r="L93" s="11">
        <v>0</v>
      </c>
    </row>
    <row r="94" spans="4:12" x14ac:dyDescent="0.25">
      <c r="D94" t="s">
        <v>456</v>
      </c>
      <c r="E94" t="s">
        <v>116</v>
      </c>
      <c r="F94" t="s">
        <v>78</v>
      </c>
      <c r="G94" s="11">
        <v>0</v>
      </c>
      <c r="H94" s="9">
        <v>0</v>
      </c>
      <c r="I94" s="14">
        <v>0</v>
      </c>
      <c r="J94" s="11">
        <v>0</v>
      </c>
      <c r="K94" s="37">
        <v>0</v>
      </c>
      <c r="L94" s="11">
        <v>0</v>
      </c>
    </row>
    <row r="95" spans="4:12" x14ac:dyDescent="0.25">
      <c r="D95" t="s">
        <v>458</v>
      </c>
      <c r="E95" t="s">
        <v>32</v>
      </c>
      <c r="F95" t="s">
        <v>18</v>
      </c>
      <c r="G95" s="11">
        <v>0</v>
      </c>
      <c r="H95" s="9">
        <v>0</v>
      </c>
      <c r="I95" s="14">
        <v>0</v>
      </c>
      <c r="J95" s="11">
        <v>0</v>
      </c>
      <c r="K95" s="37">
        <v>0</v>
      </c>
      <c r="L95" s="11">
        <v>0</v>
      </c>
    </row>
    <row r="96" spans="4:12" x14ac:dyDescent="0.25">
      <c r="D96" t="s">
        <v>318</v>
      </c>
      <c r="E96" t="s">
        <v>119</v>
      </c>
      <c r="F96" t="s">
        <v>311</v>
      </c>
      <c r="G96" s="11">
        <v>0</v>
      </c>
      <c r="H96" s="9">
        <v>0</v>
      </c>
      <c r="I96" s="14">
        <v>0</v>
      </c>
      <c r="J96" s="11">
        <v>0</v>
      </c>
      <c r="K96" s="37">
        <v>0</v>
      </c>
      <c r="L96" s="11">
        <v>0</v>
      </c>
    </row>
    <row r="97" spans="4:12" x14ac:dyDescent="0.25">
      <c r="D97" t="s">
        <v>459</v>
      </c>
      <c r="E97" t="s">
        <v>67</v>
      </c>
      <c r="F97" t="s">
        <v>311</v>
      </c>
      <c r="G97" s="11">
        <v>0</v>
      </c>
      <c r="H97" s="9">
        <v>0</v>
      </c>
      <c r="I97" s="14">
        <v>0</v>
      </c>
      <c r="J97" s="11">
        <v>0</v>
      </c>
      <c r="K97" s="37">
        <v>0</v>
      </c>
      <c r="L97" s="11">
        <v>0</v>
      </c>
    </row>
    <row r="98" spans="4:12" x14ac:dyDescent="0.25">
      <c r="D98" t="s">
        <v>460</v>
      </c>
      <c r="E98" t="s">
        <v>121</v>
      </c>
      <c r="F98" t="s">
        <v>78</v>
      </c>
      <c r="G98" s="11">
        <v>0</v>
      </c>
      <c r="H98" s="9">
        <v>0</v>
      </c>
      <c r="I98" s="14">
        <v>0</v>
      </c>
      <c r="J98" s="11">
        <v>0</v>
      </c>
      <c r="K98" s="37">
        <v>0</v>
      </c>
      <c r="L98" s="11">
        <v>0</v>
      </c>
    </row>
    <row r="99" spans="4:12" x14ac:dyDescent="0.25">
      <c r="D99" t="s">
        <v>462</v>
      </c>
      <c r="E99" t="s">
        <v>33</v>
      </c>
      <c r="F99" t="s">
        <v>78</v>
      </c>
      <c r="G99" s="11">
        <v>0</v>
      </c>
      <c r="H99" s="9">
        <v>0</v>
      </c>
      <c r="I99" s="14">
        <v>0</v>
      </c>
      <c r="J99" s="11">
        <v>0</v>
      </c>
      <c r="K99" s="37">
        <v>0</v>
      </c>
      <c r="L99" s="11">
        <v>0</v>
      </c>
    </row>
    <row r="100" spans="4:12" x14ac:dyDescent="0.25">
      <c r="D100" t="s">
        <v>463</v>
      </c>
      <c r="E100" t="s">
        <v>122</v>
      </c>
      <c r="F100" t="s">
        <v>18</v>
      </c>
      <c r="G100" s="11">
        <v>0</v>
      </c>
      <c r="H100" s="9">
        <v>0</v>
      </c>
      <c r="I100" s="14">
        <v>0</v>
      </c>
      <c r="J100" s="11">
        <v>0</v>
      </c>
      <c r="K100" s="37">
        <v>0</v>
      </c>
      <c r="L100" s="11">
        <v>0</v>
      </c>
    </row>
    <row r="101" spans="4:12" x14ac:dyDescent="0.25">
      <c r="D101" t="s">
        <v>464</v>
      </c>
      <c r="E101" t="s">
        <v>69</v>
      </c>
      <c r="F101" t="s">
        <v>311</v>
      </c>
      <c r="G101" s="11">
        <v>0</v>
      </c>
      <c r="H101" s="9">
        <v>0</v>
      </c>
      <c r="I101" s="14">
        <v>0</v>
      </c>
      <c r="J101" s="11">
        <v>0</v>
      </c>
      <c r="K101" s="37">
        <v>0</v>
      </c>
      <c r="L101" s="11">
        <v>0</v>
      </c>
    </row>
    <row r="102" spans="4:12" x14ac:dyDescent="0.25">
      <c r="D102" t="s">
        <v>465</v>
      </c>
      <c r="E102" t="s">
        <v>71</v>
      </c>
      <c r="F102" t="s">
        <v>311</v>
      </c>
      <c r="G102" s="11">
        <v>0</v>
      </c>
      <c r="H102" s="9">
        <v>0</v>
      </c>
      <c r="I102" s="14">
        <v>0</v>
      </c>
      <c r="J102" s="11">
        <v>0</v>
      </c>
      <c r="K102" s="37">
        <v>0</v>
      </c>
      <c r="L102" s="11">
        <v>0</v>
      </c>
    </row>
    <row r="103" spans="4:12" x14ac:dyDescent="0.25">
      <c r="D103" t="s">
        <v>466</v>
      </c>
      <c r="E103" t="s">
        <v>73</v>
      </c>
      <c r="F103" t="s">
        <v>311</v>
      </c>
      <c r="G103" s="11">
        <v>0</v>
      </c>
      <c r="H103" s="9">
        <v>0</v>
      </c>
      <c r="I103" s="14">
        <v>0</v>
      </c>
      <c r="J103" s="11">
        <v>0</v>
      </c>
      <c r="K103" s="37">
        <v>0</v>
      </c>
      <c r="L103" s="11">
        <v>0</v>
      </c>
    </row>
    <row r="104" spans="4:12" x14ac:dyDescent="0.25">
      <c r="D104" t="s">
        <v>467</v>
      </c>
      <c r="E104" t="s">
        <v>124</v>
      </c>
      <c r="F104" t="s">
        <v>78</v>
      </c>
      <c r="G104" s="11">
        <v>0</v>
      </c>
      <c r="H104" s="9">
        <v>0</v>
      </c>
      <c r="I104" s="14">
        <v>0</v>
      </c>
      <c r="J104" s="11">
        <v>0</v>
      </c>
      <c r="K104" s="37">
        <v>0</v>
      </c>
      <c r="L104" s="11">
        <v>0</v>
      </c>
    </row>
    <row r="105" spans="4:12" x14ac:dyDescent="0.25">
      <c r="D105" t="s">
        <v>469</v>
      </c>
      <c r="E105" t="s">
        <v>717</v>
      </c>
      <c r="F105" t="s">
        <v>78</v>
      </c>
      <c r="G105" s="11">
        <v>-61423.26</v>
      </c>
      <c r="H105" s="9">
        <v>6.6694765584630282</v>
      </c>
      <c r="I105" s="14">
        <v>-920960.73</v>
      </c>
      <c r="J105" s="11">
        <v>-32282540.750000004</v>
      </c>
      <c r="K105" s="37">
        <v>203.44720336079777</v>
      </c>
      <c r="L105" s="11">
        <v>-15867773.17</v>
      </c>
    </row>
    <row r="106" spans="4:12" x14ac:dyDescent="0.25">
      <c r="D106" t="s">
        <v>129</v>
      </c>
      <c r="E106" t="s">
        <v>718</v>
      </c>
      <c r="F106" t="s">
        <v>308</v>
      </c>
      <c r="G106" s="11">
        <v>0</v>
      </c>
      <c r="H106" s="9">
        <v>0</v>
      </c>
      <c r="I106" s="14">
        <v>0</v>
      </c>
      <c r="J106" s="11">
        <v>0</v>
      </c>
      <c r="K106" s="37">
        <v>0</v>
      </c>
      <c r="L106" s="11">
        <v>0</v>
      </c>
    </row>
    <row r="107" spans="4:12" x14ac:dyDescent="0.25">
      <c r="D107" t="s">
        <v>472</v>
      </c>
      <c r="E107" t="s">
        <v>75</v>
      </c>
      <c r="F107" t="s">
        <v>311</v>
      </c>
      <c r="G107" s="11">
        <v>0</v>
      </c>
      <c r="H107" s="9">
        <v>0</v>
      </c>
      <c r="I107" s="14">
        <v>0</v>
      </c>
      <c r="J107" s="11">
        <v>0</v>
      </c>
      <c r="K107" s="37">
        <v>0</v>
      </c>
      <c r="L107" s="11">
        <v>0</v>
      </c>
    </row>
    <row r="108" spans="4:12" x14ac:dyDescent="0.25">
      <c r="D108" t="s">
        <v>473</v>
      </c>
      <c r="E108" t="s">
        <v>40</v>
      </c>
      <c r="F108" t="s">
        <v>311</v>
      </c>
      <c r="G108" s="11">
        <v>0</v>
      </c>
      <c r="H108" s="9">
        <v>0</v>
      </c>
      <c r="I108" s="14">
        <v>0</v>
      </c>
      <c r="J108" s="11">
        <v>-8458301.3900000006</v>
      </c>
      <c r="K108" s="37">
        <v>396.67192157727567</v>
      </c>
      <c r="L108" s="11">
        <v>-2132316.64</v>
      </c>
    </row>
    <row r="109" spans="4:12" x14ac:dyDescent="0.25">
      <c r="D109" t="s">
        <v>474</v>
      </c>
      <c r="E109" t="s">
        <v>126</v>
      </c>
      <c r="F109" t="s">
        <v>26</v>
      </c>
      <c r="G109" s="11">
        <v>237927.58999999997</v>
      </c>
      <c r="H109" s="9">
        <v>-8.8525919969540077</v>
      </c>
      <c r="I109" s="14">
        <v>-2687660.18</v>
      </c>
      <c r="J109" s="11">
        <v>237927.58999999997</v>
      </c>
      <c r="K109" s="37">
        <v>-8.8525919969540077</v>
      </c>
      <c r="L109" s="11">
        <v>-2687660.18</v>
      </c>
    </row>
    <row r="110" spans="4:12" x14ac:dyDescent="0.25">
      <c r="D110" t="s">
        <v>476</v>
      </c>
      <c r="E110" t="s">
        <v>719</v>
      </c>
      <c r="F110" t="s">
        <v>26</v>
      </c>
      <c r="G110" s="11">
        <v>0</v>
      </c>
      <c r="H110" s="9">
        <v>0</v>
      </c>
      <c r="I110" s="14">
        <v>0</v>
      </c>
      <c r="J110" s="11">
        <v>-8458301.3900000006</v>
      </c>
      <c r="K110" s="37">
        <v>396.67192157727567</v>
      </c>
      <c r="L110" s="11">
        <v>-2132316.64</v>
      </c>
    </row>
    <row r="111" spans="4:12" x14ac:dyDescent="0.25">
      <c r="D111" t="s">
        <v>477</v>
      </c>
      <c r="E111" t="s">
        <v>721</v>
      </c>
      <c r="F111" t="s">
        <v>26</v>
      </c>
      <c r="G111" s="11">
        <v>-61423.26</v>
      </c>
      <c r="H111" s="9">
        <v>6.6694765584630282</v>
      </c>
      <c r="I111" s="14">
        <v>-920960.73</v>
      </c>
      <c r="J111" s="11">
        <v>-40740842.140000001</v>
      </c>
      <c r="K111" s="37">
        <v>226.3368825935874</v>
      </c>
      <c r="L111" s="11">
        <v>-18000089.810000002</v>
      </c>
    </row>
    <row r="112" spans="4:12" x14ac:dyDescent="0.25">
      <c r="D112" t="s">
        <v>478</v>
      </c>
      <c r="E112" t="s">
        <v>723</v>
      </c>
      <c r="F112" t="s">
        <v>18</v>
      </c>
      <c r="G112" s="11">
        <v>0</v>
      </c>
      <c r="H112" s="9">
        <v>0</v>
      </c>
      <c r="I112" s="14">
        <v>0</v>
      </c>
      <c r="J112" s="11">
        <v>0</v>
      </c>
      <c r="K112" s="37">
        <v>0</v>
      </c>
      <c r="L112" s="11">
        <v>0</v>
      </c>
    </row>
    <row r="113" spans="4:12" x14ac:dyDescent="0.25">
      <c r="D113" t="s">
        <v>479</v>
      </c>
      <c r="E113" t="s">
        <v>137</v>
      </c>
      <c r="F113" t="s">
        <v>18</v>
      </c>
      <c r="G113" s="11">
        <v>0</v>
      </c>
      <c r="H113" s="9">
        <v>0</v>
      </c>
      <c r="I113" s="14">
        <v>0</v>
      </c>
      <c r="J113" s="11">
        <v>0</v>
      </c>
      <c r="K113" s="37">
        <v>0</v>
      </c>
      <c r="L113" s="11">
        <v>0</v>
      </c>
    </row>
    <row r="114" spans="4:12" x14ac:dyDescent="0.25">
      <c r="D114" t="s">
        <v>480</v>
      </c>
      <c r="E114" t="s">
        <v>646</v>
      </c>
      <c r="F114" t="s">
        <v>311</v>
      </c>
      <c r="G114" s="11">
        <v>-449443.62999999995</v>
      </c>
      <c r="H114" s="9">
        <v>91.227567179515816</v>
      </c>
      <c r="I114" s="14">
        <v>-492662.08</v>
      </c>
      <c r="J114" s="11">
        <v>-449443.62999999995</v>
      </c>
      <c r="K114" s="37">
        <v>91.227567179515816</v>
      </c>
      <c r="L114" s="11">
        <v>-492662.08</v>
      </c>
    </row>
    <row r="115" spans="4:12" x14ac:dyDescent="0.25">
      <c r="D115" t="s">
        <v>481</v>
      </c>
      <c r="E115" t="s">
        <v>139</v>
      </c>
      <c r="F115" t="s">
        <v>311</v>
      </c>
      <c r="G115" s="11">
        <v>-262363.78999999998</v>
      </c>
      <c r="H115" s="9">
        <v>179.40335501856129</v>
      </c>
      <c r="I115" s="14">
        <v>-146242.41</v>
      </c>
      <c r="J115" s="11">
        <v>-262363.78999999998</v>
      </c>
      <c r="K115" s="37">
        <v>179.40335501856129</v>
      </c>
      <c r="L115" s="11">
        <v>-146242.41</v>
      </c>
    </row>
    <row r="116" spans="4:12" x14ac:dyDescent="0.25">
      <c r="D116" t="s">
        <v>482</v>
      </c>
      <c r="E116" t="s">
        <v>647</v>
      </c>
      <c r="F116" t="s">
        <v>311</v>
      </c>
      <c r="G116" s="11">
        <v>0</v>
      </c>
      <c r="H116" s="9">
        <v>0</v>
      </c>
      <c r="I116" s="14">
        <v>0</v>
      </c>
      <c r="J116" s="11">
        <v>0</v>
      </c>
      <c r="K116" s="37">
        <v>0</v>
      </c>
      <c r="L116" s="11">
        <v>0</v>
      </c>
    </row>
    <row r="117" spans="4:12" x14ac:dyDescent="0.25">
      <c r="D117" t="s">
        <v>483</v>
      </c>
      <c r="E117" t="s">
        <v>140</v>
      </c>
      <c r="F117" t="s">
        <v>78</v>
      </c>
      <c r="G117" s="11">
        <v>-711807.42</v>
      </c>
      <c r="H117" s="9">
        <v>111.41061475401432</v>
      </c>
      <c r="I117" s="14">
        <v>-638904.49</v>
      </c>
      <c r="J117" s="11">
        <v>-711807.42</v>
      </c>
      <c r="K117" s="37">
        <v>111.41061475401432</v>
      </c>
      <c r="L117" s="11">
        <v>-638904.49</v>
      </c>
    </row>
    <row r="118" spans="4:12" x14ac:dyDescent="0.25">
      <c r="D118" t="s">
        <v>485</v>
      </c>
      <c r="E118" t="s">
        <v>648</v>
      </c>
      <c r="F118" t="s">
        <v>18</v>
      </c>
      <c r="G118" s="11">
        <v>0</v>
      </c>
      <c r="H118" s="9">
        <v>0</v>
      </c>
      <c r="I118" s="14">
        <v>0</v>
      </c>
      <c r="J118" s="11">
        <v>0</v>
      </c>
      <c r="K118" s="37">
        <v>0</v>
      </c>
      <c r="L118" s="11">
        <v>0</v>
      </c>
    </row>
    <row r="119" spans="4:12" x14ac:dyDescent="0.25">
      <c r="D119" t="s">
        <v>486</v>
      </c>
      <c r="E119" t="s">
        <v>650</v>
      </c>
      <c r="F119" t="s">
        <v>311</v>
      </c>
      <c r="G119" s="11">
        <v>17697.28</v>
      </c>
      <c r="H119" s="9">
        <v>72.655017086816784</v>
      </c>
      <c r="I119" s="14">
        <v>24357.96</v>
      </c>
      <c r="J119" s="11">
        <v>17697.28</v>
      </c>
      <c r="K119" s="37">
        <v>72.655017086816784</v>
      </c>
      <c r="L119" s="11">
        <v>24357.96</v>
      </c>
    </row>
    <row r="120" spans="4:12" x14ac:dyDescent="0.25">
      <c r="D120" t="s">
        <v>487</v>
      </c>
      <c r="E120" t="s">
        <v>651</v>
      </c>
      <c r="F120" t="s">
        <v>311</v>
      </c>
      <c r="G120" s="11">
        <v>10052.619999999999</v>
      </c>
      <c r="H120" s="9">
        <v>130.34816581152029</v>
      </c>
      <c r="I120" s="14">
        <v>7712.1299999999992</v>
      </c>
      <c r="J120" s="11">
        <v>10052.619999999999</v>
      </c>
      <c r="K120" s="37">
        <v>130.34816581152029</v>
      </c>
      <c r="L120" s="11">
        <v>7712.1299999999992</v>
      </c>
    </row>
    <row r="121" spans="4:12" x14ac:dyDescent="0.25">
      <c r="D121" t="s">
        <v>488</v>
      </c>
      <c r="E121" t="s">
        <v>730</v>
      </c>
      <c r="F121" t="s">
        <v>78</v>
      </c>
      <c r="G121" s="11">
        <v>-684057.52</v>
      </c>
      <c r="H121" s="9">
        <v>112.72556730468806</v>
      </c>
      <c r="I121" s="14">
        <v>-606834.4</v>
      </c>
      <c r="J121" s="11">
        <v>-684057.52</v>
      </c>
      <c r="K121" s="37">
        <v>112.72556730468806</v>
      </c>
      <c r="L121" s="11">
        <v>-606834.4</v>
      </c>
    </row>
    <row r="122" spans="4:12" x14ac:dyDescent="0.25">
      <c r="D122" t="s">
        <v>490</v>
      </c>
      <c r="E122" t="s">
        <v>658</v>
      </c>
      <c r="F122" t="s">
        <v>18</v>
      </c>
      <c r="G122" s="11">
        <v>0</v>
      </c>
      <c r="H122" s="9">
        <v>0</v>
      </c>
      <c r="I122" s="14">
        <v>0</v>
      </c>
      <c r="J122" s="11">
        <v>0</v>
      </c>
      <c r="K122" s="37">
        <v>0</v>
      </c>
      <c r="L122" s="11">
        <v>0</v>
      </c>
    </row>
    <row r="123" spans="4:12" x14ac:dyDescent="0.25">
      <c r="D123" t="s">
        <v>491</v>
      </c>
      <c r="E123" t="s">
        <v>659</v>
      </c>
      <c r="F123" t="s">
        <v>18</v>
      </c>
      <c r="G123" s="11">
        <v>0</v>
      </c>
      <c r="H123" s="9">
        <v>0</v>
      </c>
      <c r="I123" s="14">
        <v>0</v>
      </c>
      <c r="J123" s="11">
        <v>0</v>
      </c>
      <c r="K123" s="37">
        <v>0</v>
      </c>
      <c r="L123" s="11">
        <v>0</v>
      </c>
    </row>
    <row r="124" spans="4:12" x14ac:dyDescent="0.25">
      <c r="D124" t="s">
        <v>492</v>
      </c>
      <c r="E124" t="s">
        <v>663</v>
      </c>
      <c r="F124" t="s">
        <v>311</v>
      </c>
      <c r="G124" s="11">
        <v>109809.93000000001</v>
      </c>
      <c r="H124" s="9">
        <v>167.96043650468926</v>
      </c>
      <c r="I124" s="14">
        <v>65378.45</v>
      </c>
      <c r="J124" s="11">
        <v>109809.93000000001</v>
      </c>
      <c r="K124" s="37">
        <v>167.96043650468926</v>
      </c>
      <c r="L124" s="11">
        <v>65378.45</v>
      </c>
    </row>
    <row r="125" spans="4:12" x14ac:dyDescent="0.25">
      <c r="D125" t="s">
        <v>493</v>
      </c>
      <c r="E125" t="s">
        <v>664</v>
      </c>
      <c r="F125" t="s">
        <v>311</v>
      </c>
      <c r="G125" s="11">
        <v>0</v>
      </c>
      <c r="H125" s="9">
        <v>0</v>
      </c>
      <c r="I125" s="14">
        <v>0</v>
      </c>
      <c r="J125" s="11">
        <v>0</v>
      </c>
      <c r="K125" s="37">
        <v>0</v>
      </c>
      <c r="L125" s="11">
        <v>0</v>
      </c>
    </row>
    <row r="126" spans="4:12" x14ac:dyDescent="0.25">
      <c r="D126" t="s">
        <v>494</v>
      </c>
      <c r="E126" t="s">
        <v>667</v>
      </c>
      <c r="F126" t="s">
        <v>18</v>
      </c>
      <c r="G126" s="11">
        <v>0</v>
      </c>
      <c r="H126" s="9">
        <v>0</v>
      </c>
      <c r="I126" s="14">
        <v>0</v>
      </c>
      <c r="J126" s="11">
        <v>0</v>
      </c>
      <c r="K126" s="37">
        <v>0</v>
      </c>
      <c r="L126" s="11">
        <v>0</v>
      </c>
    </row>
    <row r="127" spans="4:12" x14ac:dyDescent="0.25">
      <c r="D127" t="s">
        <v>495</v>
      </c>
      <c r="E127" t="s">
        <v>669</v>
      </c>
      <c r="F127" t="s">
        <v>311</v>
      </c>
      <c r="G127" s="11">
        <v>0</v>
      </c>
      <c r="H127" s="9">
        <v>0</v>
      </c>
      <c r="I127" s="14">
        <v>2159653.9700000002</v>
      </c>
      <c r="J127" s="11">
        <v>0</v>
      </c>
      <c r="K127" s="37">
        <v>0</v>
      </c>
      <c r="L127" s="11">
        <v>2159653.9700000002</v>
      </c>
    </row>
    <row r="128" spans="4:12" x14ac:dyDescent="0.25">
      <c r="D128" t="s">
        <v>496</v>
      </c>
      <c r="E128" t="s">
        <v>671</v>
      </c>
      <c r="F128" t="s">
        <v>311</v>
      </c>
      <c r="G128" s="11">
        <v>0</v>
      </c>
      <c r="H128" s="9">
        <v>0</v>
      </c>
      <c r="I128" s="14">
        <v>0</v>
      </c>
      <c r="J128" s="11">
        <v>0</v>
      </c>
      <c r="K128" s="37">
        <v>0</v>
      </c>
      <c r="L128" s="11">
        <v>0</v>
      </c>
    </row>
    <row r="129" spans="4:12" x14ac:dyDescent="0.25">
      <c r="D129" t="s">
        <v>497</v>
      </c>
      <c r="E129" t="s">
        <v>673</v>
      </c>
      <c r="F129" t="s">
        <v>311</v>
      </c>
      <c r="G129" s="11">
        <v>0</v>
      </c>
      <c r="H129" s="9">
        <v>0</v>
      </c>
      <c r="I129" s="14">
        <v>0</v>
      </c>
      <c r="J129" s="11">
        <v>0</v>
      </c>
      <c r="K129" s="37">
        <v>0</v>
      </c>
      <c r="L129" s="11">
        <v>0</v>
      </c>
    </row>
    <row r="130" spans="4:12" x14ac:dyDescent="0.25">
      <c r="D130" t="s">
        <v>498</v>
      </c>
      <c r="E130" t="s">
        <v>675</v>
      </c>
      <c r="F130" t="s">
        <v>311</v>
      </c>
      <c r="G130" s="11">
        <v>0</v>
      </c>
      <c r="H130" s="9">
        <v>0</v>
      </c>
      <c r="I130" s="14">
        <v>0</v>
      </c>
      <c r="J130" s="11">
        <v>0</v>
      </c>
      <c r="K130" s="37">
        <v>0</v>
      </c>
      <c r="L130" s="11">
        <v>0</v>
      </c>
    </row>
    <row r="131" spans="4:12" x14ac:dyDescent="0.25">
      <c r="D131" t="s">
        <v>499</v>
      </c>
      <c r="E131" t="s">
        <v>677</v>
      </c>
      <c r="F131" t="s">
        <v>311</v>
      </c>
      <c r="G131" s="11">
        <v>-8015.4</v>
      </c>
      <c r="H131" s="9">
        <v>0.27875773805383641</v>
      </c>
      <c r="I131" s="14">
        <v>-2875400</v>
      </c>
      <c r="J131" s="11">
        <v>-8015.4</v>
      </c>
      <c r="K131" s="37">
        <v>0.27875773805383641</v>
      </c>
      <c r="L131" s="11">
        <v>-2875400</v>
      </c>
    </row>
    <row r="132" spans="4:12" x14ac:dyDescent="0.25">
      <c r="D132" t="s">
        <v>500</v>
      </c>
      <c r="E132" t="s">
        <v>742</v>
      </c>
      <c r="F132" t="s">
        <v>311</v>
      </c>
      <c r="G132" s="11">
        <v>-4.34</v>
      </c>
      <c r="H132" s="9">
        <v>2.0095811922304918E-4</v>
      </c>
      <c r="I132" s="14">
        <v>-2159653.9700000002</v>
      </c>
      <c r="J132" s="11">
        <v>-4.34</v>
      </c>
      <c r="K132" s="37">
        <v>2.0095811922304918E-4</v>
      </c>
      <c r="L132" s="11">
        <v>-2159653.9700000002</v>
      </c>
    </row>
    <row r="133" spans="4:12" x14ac:dyDescent="0.25">
      <c r="D133" t="s">
        <v>501</v>
      </c>
      <c r="E133" t="s">
        <v>143</v>
      </c>
      <c r="F133" t="s">
        <v>311</v>
      </c>
      <c r="G133" s="11">
        <v>0</v>
      </c>
      <c r="H133" s="9">
        <v>0</v>
      </c>
      <c r="I133" s="14">
        <v>0</v>
      </c>
      <c r="J133" s="11">
        <v>0</v>
      </c>
      <c r="K133" s="37">
        <v>0</v>
      </c>
      <c r="L133" s="11">
        <v>0</v>
      </c>
    </row>
    <row r="134" spans="4:12" x14ac:dyDescent="0.25">
      <c r="D134" t="s">
        <v>502</v>
      </c>
      <c r="E134" t="s">
        <v>747</v>
      </c>
      <c r="F134" t="s">
        <v>78</v>
      </c>
      <c r="G134" s="11">
        <v>379119.78</v>
      </c>
      <c r="H134" s="9">
        <v>-14.947163960477505</v>
      </c>
      <c r="I134" s="14">
        <v>-2536399.42</v>
      </c>
      <c r="J134" s="11">
        <v>379119.78</v>
      </c>
      <c r="K134" s="37">
        <v>-14.947163960477505</v>
      </c>
      <c r="L134" s="11">
        <v>-2536399.42</v>
      </c>
    </row>
    <row r="135" spans="4:12" x14ac:dyDescent="0.25">
      <c r="D135" t="s">
        <v>504</v>
      </c>
      <c r="E135" t="s">
        <v>748</v>
      </c>
      <c r="F135" t="s">
        <v>26</v>
      </c>
      <c r="G135" s="11">
        <v>-304937.74</v>
      </c>
      <c r="H135" s="9">
        <v>9.7014017239099193</v>
      </c>
      <c r="I135" s="14">
        <v>-3143233.82</v>
      </c>
      <c r="J135" s="11">
        <v>-304937.74</v>
      </c>
      <c r="K135" s="37">
        <v>9.7014017239099193</v>
      </c>
      <c r="L135" s="11">
        <v>-3143233.82</v>
      </c>
    </row>
    <row r="136" spans="4:12" x14ac:dyDescent="0.25">
      <c r="D136" t="s">
        <v>507</v>
      </c>
      <c r="E136" t="s">
        <v>749</v>
      </c>
      <c r="F136" t="s">
        <v>18</v>
      </c>
      <c r="G136" s="11">
        <v>0</v>
      </c>
      <c r="H136" s="9">
        <v>0</v>
      </c>
      <c r="I136" s="14">
        <v>0</v>
      </c>
      <c r="J136" s="11">
        <v>0</v>
      </c>
      <c r="K136" s="37">
        <v>0</v>
      </c>
      <c r="L136" s="11">
        <v>0</v>
      </c>
    </row>
    <row r="137" spans="4:12" x14ac:dyDescent="0.25">
      <c r="D137" t="s">
        <v>508</v>
      </c>
      <c r="E137" t="s">
        <v>146</v>
      </c>
      <c r="F137" t="s">
        <v>18</v>
      </c>
      <c r="G137" s="11">
        <v>0</v>
      </c>
      <c r="H137" s="9">
        <v>0</v>
      </c>
      <c r="I137" s="14">
        <v>0</v>
      </c>
      <c r="J137" s="11">
        <v>0</v>
      </c>
      <c r="K137" s="37">
        <v>0</v>
      </c>
      <c r="L137" s="11">
        <v>0</v>
      </c>
    </row>
    <row r="138" spans="4:12" x14ac:dyDescent="0.25">
      <c r="D138" t="s">
        <v>509</v>
      </c>
      <c r="E138" t="s">
        <v>148</v>
      </c>
      <c r="F138" t="s">
        <v>311</v>
      </c>
      <c r="G138" s="11">
        <v>8405.69</v>
      </c>
      <c r="H138" s="9">
        <v>156.76934324539059</v>
      </c>
      <c r="I138" s="14">
        <v>5361.82</v>
      </c>
      <c r="J138" s="11">
        <v>8405.69</v>
      </c>
      <c r="K138" s="37">
        <v>156.76934324539059</v>
      </c>
      <c r="L138" s="11">
        <v>5361.82</v>
      </c>
    </row>
    <row r="139" spans="4:12" x14ac:dyDescent="0.25">
      <c r="D139" t="s">
        <v>510</v>
      </c>
      <c r="E139" t="s">
        <v>150</v>
      </c>
      <c r="F139" t="s">
        <v>311</v>
      </c>
      <c r="G139" s="11">
        <v>1420.9</v>
      </c>
      <c r="H139" s="9">
        <v>137.20283501670497</v>
      </c>
      <c r="I139" s="14">
        <v>1035.6200000000001</v>
      </c>
      <c r="J139" s="11">
        <v>1420.9</v>
      </c>
      <c r="K139" s="37">
        <v>137.20283501670497</v>
      </c>
      <c r="L139" s="11">
        <v>1035.6200000000001</v>
      </c>
    </row>
    <row r="140" spans="4:12" x14ac:dyDescent="0.25">
      <c r="D140" t="s">
        <v>511</v>
      </c>
      <c r="E140" t="s">
        <v>152</v>
      </c>
      <c r="F140" t="s">
        <v>311</v>
      </c>
      <c r="G140" s="11">
        <v>0</v>
      </c>
      <c r="H140" s="9">
        <v>0</v>
      </c>
      <c r="I140" s="14">
        <v>0</v>
      </c>
      <c r="J140" s="11">
        <v>0</v>
      </c>
      <c r="K140" s="37">
        <v>0</v>
      </c>
      <c r="L140" s="11">
        <v>0</v>
      </c>
    </row>
    <row r="141" spans="4:12" x14ac:dyDescent="0.25">
      <c r="D141" t="s">
        <v>512</v>
      </c>
      <c r="E141" t="s">
        <v>690</v>
      </c>
      <c r="F141" t="s">
        <v>311</v>
      </c>
      <c r="G141" s="11">
        <v>0</v>
      </c>
      <c r="H141" s="9">
        <v>0</v>
      </c>
      <c r="I141" s="14">
        <v>0</v>
      </c>
      <c r="J141" s="11">
        <v>0</v>
      </c>
      <c r="K141" s="37">
        <v>0</v>
      </c>
      <c r="L141" s="11">
        <v>0</v>
      </c>
    </row>
    <row r="142" spans="4:12" x14ac:dyDescent="0.25">
      <c r="D142" t="s">
        <v>513</v>
      </c>
      <c r="E142" t="s">
        <v>154</v>
      </c>
      <c r="F142" t="s">
        <v>78</v>
      </c>
      <c r="G142" s="11">
        <v>53523.73</v>
      </c>
      <c r="H142" s="9">
        <v>132.16319931177205</v>
      </c>
      <c r="I142" s="14">
        <v>40498.21</v>
      </c>
      <c r="J142" s="11">
        <v>53523.73</v>
      </c>
      <c r="K142" s="37">
        <v>132.16319931177205</v>
      </c>
      <c r="L142" s="11">
        <v>40498.21</v>
      </c>
    </row>
    <row r="143" spans="4:12" x14ac:dyDescent="0.25">
      <c r="D143" t="s">
        <v>515</v>
      </c>
      <c r="E143" t="s">
        <v>156</v>
      </c>
      <c r="F143" t="s">
        <v>18</v>
      </c>
      <c r="G143" s="11">
        <v>0</v>
      </c>
      <c r="H143" s="9">
        <v>0</v>
      </c>
      <c r="I143" s="14">
        <v>0</v>
      </c>
      <c r="J143" s="11">
        <v>0</v>
      </c>
      <c r="K143" s="37">
        <v>0</v>
      </c>
      <c r="L143" s="11">
        <v>0</v>
      </c>
    </row>
    <row r="144" spans="4:12" x14ac:dyDescent="0.25">
      <c r="D144" t="s">
        <v>516</v>
      </c>
      <c r="E144" t="s">
        <v>158</v>
      </c>
      <c r="F144" t="s">
        <v>311</v>
      </c>
      <c r="G144" s="11">
        <v>102784.39</v>
      </c>
      <c r="H144" s="9">
        <v>101.6334119365015</v>
      </c>
      <c r="I144" s="14">
        <v>101132.48</v>
      </c>
      <c r="J144" s="11">
        <v>102784.39</v>
      </c>
      <c r="K144" s="37">
        <v>101.6334119365015</v>
      </c>
      <c r="L144" s="11">
        <v>101132.48</v>
      </c>
    </row>
    <row r="145" spans="4:12" x14ac:dyDescent="0.25">
      <c r="D145" t="s">
        <v>517</v>
      </c>
      <c r="E145" t="s">
        <v>160</v>
      </c>
      <c r="F145" t="s">
        <v>311</v>
      </c>
      <c r="G145" s="11">
        <v>325483.89</v>
      </c>
      <c r="H145" s="9">
        <v>125.15966433862013</v>
      </c>
      <c r="I145" s="14">
        <v>260054.94</v>
      </c>
      <c r="J145" s="11">
        <v>325483.89</v>
      </c>
      <c r="K145" s="37">
        <v>125.15966433862013</v>
      </c>
      <c r="L145" s="11">
        <v>260054.94</v>
      </c>
    </row>
    <row r="146" spans="4:12" x14ac:dyDescent="0.25">
      <c r="D146" t="s">
        <v>518</v>
      </c>
      <c r="E146" t="s">
        <v>162</v>
      </c>
      <c r="F146" t="s">
        <v>311</v>
      </c>
      <c r="G146" s="11">
        <v>0</v>
      </c>
      <c r="H146" s="9">
        <v>0</v>
      </c>
      <c r="I146" s="14">
        <v>0</v>
      </c>
      <c r="J146" s="11">
        <v>0</v>
      </c>
      <c r="K146" s="37">
        <v>0</v>
      </c>
      <c r="L146" s="11">
        <v>0</v>
      </c>
    </row>
    <row r="147" spans="4:12" x14ac:dyDescent="0.25">
      <c r="D147" t="s">
        <v>519</v>
      </c>
      <c r="E147" t="s">
        <v>164</v>
      </c>
      <c r="F147" t="s">
        <v>311</v>
      </c>
      <c r="G147" s="11">
        <v>6852.3</v>
      </c>
      <c r="H147" s="9">
        <v>118.57241737324797</v>
      </c>
      <c r="I147" s="14">
        <v>5779</v>
      </c>
      <c r="J147" s="11">
        <v>6852.3</v>
      </c>
      <c r="K147" s="37">
        <v>118.57241737324797</v>
      </c>
      <c r="L147" s="11">
        <v>5779</v>
      </c>
    </row>
    <row r="148" spans="4:12" x14ac:dyDescent="0.25">
      <c r="D148" t="s">
        <v>520</v>
      </c>
      <c r="E148" t="s">
        <v>166</v>
      </c>
      <c r="F148" t="s">
        <v>311</v>
      </c>
      <c r="G148" s="11">
        <v>34261.46</v>
      </c>
      <c r="H148" s="9">
        <v>118.57227894099327</v>
      </c>
      <c r="I148" s="14">
        <v>28894.999999999996</v>
      </c>
      <c r="J148" s="11">
        <v>34261.46</v>
      </c>
      <c r="K148" s="37">
        <v>118.57227894099327</v>
      </c>
      <c r="L148" s="11">
        <v>28894.999999999996</v>
      </c>
    </row>
    <row r="149" spans="4:12" x14ac:dyDescent="0.25">
      <c r="D149" t="s">
        <v>521</v>
      </c>
      <c r="E149" t="s">
        <v>522</v>
      </c>
      <c r="F149" t="s">
        <v>311</v>
      </c>
      <c r="G149" s="11">
        <v>5139.22</v>
      </c>
      <c r="H149" s="9">
        <v>118.57202844314831</v>
      </c>
      <c r="I149" s="14">
        <v>4334.26</v>
      </c>
      <c r="J149" s="11">
        <v>5139.22</v>
      </c>
      <c r="K149" s="37">
        <v>118.57202844314831</v>
      </c>
      <c r="L149" s="11">
        <v>4334.26</v>
      </c>
    </row>
    <row r="150" spans="4:12" x14ac:dyDescent="0.25">
      <c r="D150" t="s">
        <v>524</v>
      </c>
      <c r="E150" t="s">
        <v>525</v>
      </c>
      <c r="F150" t="s">
        <v>311</v>
      </c>
      <c r="G150" s="11">
        <v>34.26</v>
      </c>
      <c r="H150" s="9">
        <v>118.54671280276816</v>
      </c>
      <c r="I150" s="14">
        <v>28.9</v>
      </c>
      <c r="J150" s="11">
        <v>34.26</v>
      </c>
      <c r="K150" s="37">
        <v>118.54671280276816</v>
      </c>
      <c r="L150" s="11">
        <v>28.9</v>
      </c>
    </row>
    <row r="151" spans="4:12" x14ac:dyDescent="0.25">
      <c r="D151" t="s">
        <v>527</v>
      </c>
      <c r="E151" t="s">
        <v>528</v>
      </c>
      <c r="F151" t="s">
        <v>311</v>
      </c>
      <c r="G151" s="11">
        <v>34.26</v>
      </c>
      <c r="H151" s="9">
        <v>118.54671280276816</v>
      </c>
      <c r="I151" s="14">
        <v>28.9</v>
      </c>
      <c r="J151" s="11">
        <v>34.26</v>
      </c>
      <c r="K151" s="37">
        <v>118.54671280276816</v>
      </c>
      <c r="L151" s="11">
        <v>28.9</v>
      </c>
    </row>
    <row r="152" spans="4:12" x14ac:dyDescent="0.25">
      <c r="D152" t="s">
        <v>530</v>
      </c>
      <c r="E152" t="s">
        <v>531</v>
      </c>
      <c r="F152" t="s">
        <v>311</v>
      </c>
      <c r="G152" s="11">
        <v>6852.3</v>
      </c>
      <c r="H152" s="9">
        <v>118.57241737324797</v>
      </c>
      <c r="I152" s="14">
        <v>5779</v>
      </c>
      <c r="J152" s="11">
        <v>6852.3</v>
      </c>
      <c r="K152" s="37">
        <v>118.57241737324797</v>
      </c>
      <c r="L152" s="11">
        <v>5779</v>
      </c>
    </row>
    <row r="153" spans="4:12" x14ac:dyDescent="0.25">
      <c r="D153" t="s">
        <v>533</v>
      </c>
      <c r="E153" t="s">
        <v>168</v>
      </c>
      <c r="F153" t="s">
        <v>78</v>
      </c>
      <c r="G153" s="11">
        <v>481442.08</v>
      </c>
      <c r="H153" s="9">
        <v>118.57230731886277</v>
      </c>
      <c r="I153" s="14">
        <v>406032.48</v>
      </c>
      <c r="J153" s="11">
        <v>481442.08</v>
      </c>
      <c r="K153" s="37">
        <v>118.57230731886277</v>
      </c>
      <c r="L153" s="11">
        <v>406032.48</v>
      </c>
    </row>
    <row r="154" spans="4:12" x14ac:dyDescent="0.25">
      <c r="D154" t="s">
        <v>535</v>
      </c>
      <c r="E154" t="s">
        <v>172</v>
      </c>
      <c r="F154" t="s">
        <v>18</v>
      </c>
      <c r="G154" s="11">
        <v>0</v>
      </c>
      <c r="H154" s="9">
        <v>0</v>
      </c>
      <c r="I154" s="14">
        <v>0</v>
      </c>
      <c r="J154" s="11">
        <v>0</v>
      </c>
      <c r="K154" s="37">
        <v>0</v>
      </c>
      <c r="L154" s="11">
        <v>0</v>
      </c>
    </row>
    <row r="155" spans="4:12" x14ac:dyDescent="0.25">
      <c r="D155" t="s">
        <v>536</v>
      </c>
      <c r="E155" t="s">
        <v>174</v>
      </c>
      <c r="F155" t="s">
        <v>311</v>
      </c>
      <c r="G155" s="11">
        <v>0</v>
      </c>
      <c r="H155" s="9">
        <v>0</v>
      </c>
      <c r="I155" s="14">
        <v>1985.53</v>
      </c>
      <c r="J155" s="11">
        <v>0</v>
      </c>
      <c r="K155" s="37">
        <v>0</v>
      </c>
      <c r="L155" s="11">
        <v>1985.53</v>
      </c>
    </row>
    <row r="156" spans="4:12" x14ac:dyDescent="0.25">
      <c r="D156" t="s">
        <v>537</v>
      </c>
      <c r="E156" t="s">
        <v>176</v>
      </c>
      <c r="F156" t="s">
        <v>311</v>
      </c>
      <c r="G156" s="11">
        <v>4310.0600000000004</v>
      </c>
      <c r="H156" s="9">
        <v>0</v>
      </c>
      <c r="I156" s="14">
        <v>0</v>
      </c>
      <c r="J156" s="11">
        <v>4310.0600000000004</v>
      </c>
      <c r="K156" s="37">
        <v>0</v>
      </c>
      <c r="L156" s="11">
        <v>0</v>
      </c>
    </row>
    <row r="157" spans="4:12" x14ac:dyDescent="0.25">
      <c r="D157" t="s">
        <v>538</v>
      </c>
      <c r="E157" t="s">
        <v>178</v>
      </c>
      <c r="F157" t="s">
        <v>311</v>
      </c>
      <c r="G157" s="11">
        <v>0</v>
      </c>
      <c r="H157" s="9">
        <v>0</v>
      </c>
      <c r="I157" s="14">
        <v>0</v>
      </c>
      <c r="J157" s="11">
        <v>0</v>
      </c>
      <c r="K157" s="37">
        <v>0</v>
      </c>
      <c r="L157" s="11">
        <v>0</v>
      </c>
    </row>
    <row r="158" spans="4:12" x14ac:dyDescent="0.25">
      <c r="D158" t="s">
        <v>539</v>
      </c>
      <c r="E158" t="s">
        <v>180</v>
      </c>
      <c r="F158" t="s">
        <v>78</v>
      </c>
      <c r="G158" s="11">
        <v>4310.0600000000004</v>
      </c>
      <c r="H158" s="9">
        <v>217.07352696761069</v>
      </c>
      <c r="I158" s="14">
        <v>1985.53</v>
      </c>
      <c r="J158" s="11">
        <v>4310.0600000000004</v>
      </c>
      <c r="K158" s="37">
        <v>217.07352696761069</v>
      </c>
      <c r="L158" s="11">
        <v>1985.53</v>
      </c>
    </row>
    <row r="159" spans="4:12" x14ac:dyDescent="0.25">
      <c r="D159" t="s">
        <v>541</v>
      </c>
      <c r="E159" t="s">
        <v>182</v>
      </c>
      <c r="F159" t="s">
        <v>18</v>
      </c>
      <c r="G159" s="11">
        <v>0</v>
      </c>
      <c r="H159" s="9">
        <v>0</v>
      </c>
      <c r="I159" s="14">
        <v>0</v>
      </c>
      <c r="J159" s="11">
        <v>0</v>
      </c>
      <c r="K159" s="37">
        <v>0</v>
      </c>
      <c r="L159" s="11">
        <v>0</v>
      </c>
    </row>
    <row r="160" spans="4:12" x14ac:dyDescent="0.25">
      <c r="D160" t="s">
        <v>542</v>
      </c>
      <c r="E160" t="s">
        <v>184</v>
      </c>
      <c r="F160" t="s">
        <v>311</v>
      </c>
      <c r="G160" s="11">
        <v>895.20999999999992</v>
      </c>
      <c r="H160" s="9">
        <v>43.923537002418897</v>
      </c>
      <c r="I160" s="14">
        <v>2038.11</v>
      </c>
      <c r="J160" s="11">
        <v>895.20999999999992</v>
      </c>
      <c r="K160" s="37">
        <v>43.923537002418897</v>
      </c>
      <c r="L160" s="11">
        <v>2038.11</v>
      </c>
    </row>
    <row r="161" spans="4:12" x14ac:dyDescent="0.25">
      <c r="D161" t="s">
        <v>543</v>
      </c>
      <c r="E161" t="s">
        <v>186</v>
      </c>
      <c r="F161" t="s">
        <v>311</v>
      </c>
      <c r="G161" s="11">
        <v>0</v>
      </c>
      <c r="H161" s="9">
        <v>0</v>
      </c>
      <c r="I161" s="14">
        <v>5019.29</v>
      </c>
      <c r="J161" s="11">
        <v>0</v>
      </c>
      <c r="K161" s="37">
        <v>0</v>
      </c>
      <c r="L161" s="11">
        <v>5019.29</v>
      </c>
    </row>
    <row r="162" spans="4:12" x14ac:dyDescent="0.25">
      <c r="D162" t="s">
        <v>544</v>
      </c>
      <c r="E162" t="s">
        <v>170</v>
      </c>
      <c r="F162" t="s">
        <v>311</v>
      </c>
      <c r="G162" s="11">
        <v>2203.5299999999997</v>
      </c>
      <c r="H162" s="9">
        <v>0</v>
      </c>
      <c r="I162" s="14">
        <v>0</v>
      </c>
      <c r="J162" s="11">
        <v>2203.5299999999997</v>
      </c>
      <c r="K162" s="37">
        <v>0</v>
      </c>
      <c r="L162" s="11">
        <v>0</v>
      </c>
    </row>
    <row r="163" spans="4:12" x14ac:dyDescent="0.25">
      <c r="D163" t="s">
        <v>545</v>
      </c>
      <c r="E163" t="s">
        <v>188</v>
      </c>
      <c r="F163" t="s">
        <v>78</v>
      </c>
      <c r="G163" s="11">
        <v>3098.7400000000002</v>
      </c>
      <c r="H163" s="9">
        <v>43.907671380395051</v>
      </c>
      <c r="I163" s="14">
        <v>7057.4</v>
      </c>
      <c r="J163" s="11">
        <v>3098.7400000000002</v>
      </c>
      <c r="K163" s="37">
        <v>43.907671380395051</v>
      </c>
      <c r="L163" s="11">
        <v>7057.4</v>
      </c>
    </row>
    <row r="164" spans="4:12" x14ac:dyDescent="0.25">
      <c r="D164" t="s">
        <v>547</v>
      </c>
      <c r="E164" t="s">
        <v>190</v>
      </c>
      <c r="F164" t="s">
        <v>18</v>
      </c>
      <c r="G164" s="11">
        <v>0</v>
      </c>
      <c r="H164" s="9">
        <v>0</v>
      </c>
      <c r="I164" s="14">
        <v>0</v>
      </c>
      <c r="J164" s="11">
        <v>0</v>
      </c>
      <c r="K164" s="37">
        <v>0</v>
      </c>
      <c r="L164" s="11">
        <v>0</v>
      </c>
    </row>
    <row r="165" spans="4:12" x14ac:dyDescent="0.25">
      <c r="D165" t="s">
        <v>548</v>
      </c>
      <c r="E165" t="s">
        <v>192</v>
      </c>
      <c r="F165" t="s">
        <v>311</v>
      </c>
      <c r="G165" s="11">
        <v>78.62</v>
      </c>
      <c r="H165" s="9">
        <v>0</v>
      </c>
      <c r="I165" s="14">
        <v>0</v>
      </c>
      <c r="J165" s="11">
        <v>78.62</v>
      </c>
      <c r="K165" s="37">
        <v>0</v>
      </c>
      <c r="L165" s="11">
        <v>0</v>
      </c>
    </row>
    <row r="166" spans="4:12" x14ac:dyDescent="0.25">
      <c r="D166" t="s">
        <v>549</v>
      </c>
      <c r="E166" t="s">
        <v>194</v>
      </c>
      <c r="F166" t="s">
        <v>311</v>
      </c>
      <c r="G166" s="11">
        <v>0</v>
      </c>
      <c r="H166" s="9">
        <v>0</v>
      </c>
      <c r="I166" s="14">
        <v>0</v>
      </c>
      <c r="J166" s="11">
        <v>0</v>
      </c>
      <c r="K166" s="37">
        <v>0</v>
      </c>
      <c r="L166" s="11">
        <v>0</v>
      </c>
    </row>
    <row r="167" spans="4:12" x14ac:dyDescent="0.25">
      <c r="D167" t="s">
        <v>550</v>
      </c>
      <c r="E167" t="s">
        <v>196</v>
      </c>
      <c r="F167" t="s">
        <v>311</v>
      </c>
      <c r="G167" s="11">
        <v>412.11</v>
      </c>
      <c r="H167" s="9">
        <v>0</v>
      </c>
      <c r="I167" s="14">
        <v>0</v>
      </c>
      <c r="J167" s="11">
        <v>412.11</v>
      </c>
      <c r="K167" s="37">
        <v>0</v>
      </c>
      <c r="L167" s="11">
        <v>0</v>
      </c>
    </row>
    <row r="168" spans="4:12" x14ac:dyDescent="0.25">
      <c r="D168" t="s">
        <v>551</v>
      </c>
      <c r="E168" t="s">
        <v>198</v>
      </c>
      <c r="F168" t="s">
        <v>78</v>
      </c>
      <c r="G168" s="11">
        <v>490.72999999999996</v>
      </c>
      <c r="H168" s="9">
        <v>0</v>
      </c>
      <c r="I168" s="14">
        <v>0</v>
      </c>
      <c r="J168" s="11">
        <v>490.72999999999996</v>
      </c>
      <c r="K168" s="37">
        <v>0</v>
      </c>
      <c r="L168" s="11">
        <v>0</v>
      </c>
    </row>
    <row r="169" spans="4:12" x14ac:dyDescent="0.25">
      <c r="D169" t="s">
        <v>553</v>
      </c>
      <c r="E169" t="s">
        <v>200</v>
      </c>
      <c r="F169" t="s">
        <v>18</v>
      </c>
      <c r="G169" s="11">
        <v>0</v>
      </c>
      <c r="H169" s="9">
        <v>0</v>
      </c>
      <c r="I169" s="14">
        <v>0</v>
      </c>
      <c r="J169" s="11">
        <v>0</v>
      </c>
      <c r="K169" s="37">
        <v>0</v>
      </c>
      <c r="L169" s="11">
        <v>0</v>
      </c>
    </row>
    <row r="170" spans="4:12" x14ac:dyDescent="0.25">
      <c r="D170" t="s">
        <v>554</v>
      </c>
      <c r="E170" t="s">
        <v>202</v>
      </c>
      <c r="F170" t="s">
        <v>311</v>
      </c>
      <c r="G170" s="11">
        <v>0</v>
      </c>
      <c r="H170" s="9">
        <v>0</v>
      </c>
      <c r="I170" s="14">
        <v>0</v>
      </c>
      <c r="J170" s="11">
        <v>0</v>
      </c>
      <c r="K170" s="37">
        <v>0</v>
      </c>
      <c r="L170" s="11">
        <v>0</v>
      </c>
    </row>
    <row r="171" spans="4:12" x14ac:dyDescent="0.25">
      <c r="D171" t="s">
        <v>555</v>
      </c>
      <c r="E171" t="s">
        <v>203</v>
      </c>
      <c r="F171" t="s">
        <v>311</v>
      </c>
      <c r="G171" s="11">
        <v>0</v>
      </c>
      <c r="H171" s="9">
        <v>0</v>
      </c>
      <c r="I171" s="14">
        <v>0</v>
      </c>
      <c r="J171" s="11">
        <v>0</v>
      </c>
      <c r="K171" s="37">
        <v>0</v>
      </c>
      <c r="L171" s="11">
        <v>0</v>
      </c>
    </row>
    <row r="172" spans="4:12" x14ac:dyDescent="0.25">
      <c r="D172" t="s">
        <v>556</v>
      </c>
      <c r="E172" t="s">
        <v>204</v>
      </c>
      <c r="F172" t="s">
        <v>311</v>
      </c>
      <c r="G172" s="11">
        <v>0</v>
      </c>
      <c r="H172" s="9">
        <v>0</v>
      </c>
      <c r="I172" s="14">
        <v>0</v>
      </c>
      <c r="J172" s="11">
        <v>0</v>
      </c>
      <c r="K172" s="37">
        <v>0</v>
      </c>
      <c r="L172" s="11">
        <v>0</v>
      </c>
    </row>
    <row r="173" spans="4:12" x14ac:dyDescent="0.25">
      <c r="D173" t="s">
        <v>557</v>
      </c>
      <c r="E173" t="s">
        <v>205</v>
      </c>
      <c r="F173" t="s">
        <v>78</v>
      </c>
      <c r="G173" s="11">
        <v>0</v>
      </c>
      <c r="H173" s="9">
        <v>0</v>
      </c>
      <c r="I173" s="14">
        <v>0</v>
      </c>
      <c r="J173" s="11">
        <v>0</v>
      </c>
      <c r="K173" s="37">
        <v>0</v>
      </c>
      <c r="L173" s="11">
        <v>0</v>
      </c>
    </row>
    <row r="174" spans="4:12" x14ac:dyDescent="0.25">
      <c r="D174" t="s">
        <v>559</v>
      </c>
      <c r="E174" t="s">
        <v>207</v>
      </c>
      <c r="F174" t="s">
        <v>18</v>
      </c>
      <c r="G174" s="11">
        <v>0</v>
      </c>
      <c r="H174" s="9">
        <v>0</v>
      </c>
      <c r="I174" s="14">
        <v>0</v>
      </c>
      <c r="J174" s="11">
        <v>0</v>
      </c>
      <c r="K174" s="37">
        <v>0</v>
      </c>
      <c r="L174" s="11">
        <v>0</v>
      </c>
    </row>
    <row r="175" spans="4:12" x14ac:dyDescent="0.25">
      <c r="D175" t="s">
        <v>560</v>
      </c>
      <c r="E175" t="s">
        <v>209</v>
      </c>
      <c r="F175" t="s">
        <v>311</v>
      </c>
      <c r="G175" s="11">
        <v>0</v>
      </c>
      <c r="H175" s="9">
        <v>0</v>
      </c>
      <c r="I175" s="14">
        <v>0</v>
      </c>
      <c r="J175" s="11">
        <v>0</v>
      </c>
      <c r="K175" s="37">
        <v>0</v>
      </c>
      <c r="L175" s="11">
        <v>0</v>
      </c>
    </row>
    <row r="176" spans="4:12" x14ac:dyDescent="0.25">
      <c r="D176" t="s">
        <v>561</v>
      </c>
      <c r="E176" t="s">
        <v>211</v>
      </c>
      <c r="F176" t="s">
        <v>311</v>
      </c>
      <c r="G176" s="11">
        <v>0</v>
      </c>
      <c r="H176" s="9">
        <v>0</v>
      </c>
      <c r="I176" s="14">
        <v>0</v>
      </c>
      <c r="J176" s="11">
        <v>0</v>
      </c>
      <c r="K176" s="37">
        <v>0</v>
      </c>
      <c r="L176" s="11">
        <v>0</v>
      </c>
    </row>
    <row r="177" spans="4:12" x14ac:dyDescent="0.25">
      <c r="D177" t="s">
        <v>562</v>
      </c>
      <c r="E177" t="s">
        <v>213</v>
      </c>
      <c r="F177" t="s">
        <v>311</v>
      </c>
      <c r="G177" s="11">
        <v>0</v>
      </c>
      <c r="H177" s="9">
        <v>0</v>
      </c>
      <c r="I177" s="14">
        <v>0</v>
      </c>
      <c r="J177" s="11">
        <v>0</v>
      </c>
      <c r="K177" s="37">
        <v>0</v>
      </c>
      <c r="L177" s="11">
        <v>0</v>
      </c>
    </row>
    <row r="178" spans="4:12" x14ac:dyDescent="0.25">
      <c r="D178" t="s">
        <v>563</v>
      </c>
      <c r="E178" t="s">
        <v>215</v>
      </c>
      <c r="F178" t="s">
        <v>311</v>
      </c>
      <c r="G178" s="11">
        <v>0</v>
      </c>
      <c r="H178" s="9">
        <v>0</v>
      </c>
      <c r="I178" s="14">
        <v>0</v>
      </c>
      <c r="J178" s="11">
        <v>0</v>
      </c>
      <c r="K178" s="37">
        <v>0</v>
      </c>
      <c r="L178" s="11">
        <v>0</v>
      </c>
    </row>
    <row r="179" spans="4:12" x14ac:dyDescent="0.25">
      <c r="D179" t="s">
        <v>564</v>
      </c>
      <c r="E179" t="s">
        <v>217</v>
      </c>
      <c r="F179" t="s">
        <v>311</v>
      </c>
      <c r="G179" s="11">
        <v>0</v>
      </c>
      <c r="H179" s="9">
        <v>0</v>
      </c>
      <c r="I179" s="14">
        <v>0</v>
      </c>
      <c r="J179" s="11">
        <v>0</v>
      </c>
      <c r="K179" s="37">
        <v>0</v>
      </c>
      <c r="L179" s="11">
        <v>0</v>
      </c>
    </row>
    <row r="180" spans="4:12" x14ac:dyDescent="0.25">
      <c r="D180" t="s">
        <v>565</v>
      </c>
      <c r="E180" t="s">
        <v>219</v>
      </c>
      <c r="F180" t="s">
        <v>78</v>
      </c>
      <c r="G180" s="11">
        <v>0</v>
      </c>
      <c r="H180" s="9">
        <v>0</v>
      </c>
      <c r="I180" s="14">
        <v>0</v>
      </c>
      <c r="J180" s="11">
        <v>0</v>
      </c>
      <c r="K180" s="37">
        <v>0</v>
      </c>
      <c r="L180" s="11">
        <v>0</v>
      </c>
    </row>
    <row r="181" spans="4:12" x14ac:dyDescent="0.25">
      <c r="D181" t="s">
        <v>567</v>
      </c>
      <c r="E181" t="s">
        <v>754</v>
      </c>
      <c r="F181" t="s">
        <v>78</v>
      </c>
      <c r="G181" s="11">
        <v>542865.34</v>
      </c>
      <c r="H181" s="9">
        <v>119.1608372758721</v>
      </c>
      <c r="I181" s="14">
        <v>455573.62000000005</v>
      </c>
      <c r="J181" s="11">
        <v>542865.34</v>
      </c>
      <c r="K181" s="37">
        <v>119.1608372758721</v>
      </c>
      <c r="L181" s="11">
        <v>455573.62000000005</v>
      </c>
    </row>
    <row r="182" spans="4:12" x14ac:dyDescent="0.25">
      <c r="D182" t="s">
        <v>569</v>
      </c>
      <c r="E182" t="s">
        <v>755</v>
      </c>
      <c r="F182" t="s">
        <v>26</v>
      </c>
      <c r="G182" s="11">
        <v>237927.6</v>
      </c>
      <c r="H182" s="9">
        <v>-8.8525923031490308</v>
      </c>
      <c r="I182" s="14">
        <v>-2687660.2</v>
      </c>
      <c r="J182" s="11">
        <v>237927.6</v>
      </c>
      <c r="K182" s="37">
        <v>-8.8525923031490308</v>
      </c>
      <c r="L182" s="11">
        <v>-2687660.2</v>
      </c>
    </row>
    <row r="183" spans="4:12" x14ac:dyDescent="0.25">
      <c r="D183" t="s">
        <v>570</v>
      </c>
      <c r="E183" t="s">
        <v>222</v>
      </c>
      <c r="F183" t="s">
        <v>18</v>
      </c>
      <c r="G183" s="11">
        <v>0</v>
      </c>
      <c r="H183" s="9">
        <v>0</v>
      </c>
      <c r="I183" s="14">
        <v>0</v>
      </c>
      <c r="J183" s="11">
        <v>0</v>
      </c>
      <c r="K183" s="37">
        <v>0</v>
      </c>
      <c r="L183" s="11">
        <v>0</v>
      </c>
    </row>
    <row r="184" spans="4:12" x14ac:dyDescent="0.25">
      <c r="D184" t="s">
        <v>571</v>
      </c>
      <c r="E184" t="s">
        <v>224</v>
      </c>
      <c r="F184" t="s">
        <v>311</v>
      </c>
      <c r="G184" s="11">
        <v>0</v>
      </c>
      <c r="H184" s="9">
        <v>0</v>
      </c>
      <c r="I184" s="14">
        <v>0</v>
      </c>
      <c r="J184" s="11">
        <v>0</v>
      </c>
      <c r="K184" s="37">
        <v>0</v>
      </c>
      <c r="L184" s="11">
        <v>0</v>
      </c>
    </row>
    <row r="185" spans="4:12" x14ac:dyDescent="0.25">
      <c r="D185" t="s">
        <v>572</v>
      </c>
      <c r="E185" t="s">
        <v>226</v>
      </c>
      <c r="F185" t="s">
        <v>311</v>
      </c>
      <c r="G185" s="11">
        <v>0</v>
      </c>
      <c r="H185" s="9">
        <v>0</v>
      </c>
      <c r="I185" s="14">
        <v>0</v>
      </c>
      <c r="J185" s="11">
        <v>0</v>
      </c>
      <c r="K185" s="37">
        <v>0</v>
      </c>
      <c r="L185" s="11">
        <v>0</v>
      </c>
    </row>
    <row r="186" spans="4:12" x14ac:dyDescent="0.25">
      <c r="D186" t="s">
        <v>573</v>
      </c>
      <c r="E186" t="s">
        <v>228</v>
      </c>
      <c r="F186" t="s">
        <v>311</v>
      </c>
      <c r="G186" s="11">
        <v>0</v>
      </c>
      <c r="H186" s="9">
        <v>0</v>
      </c>
      <c r="I186" s="14">
        <v>0</v>
      </c>
      <c r="J186" s="11">
        <v>0</v>
      </c>
      <c r="K186" s="37">
        <v>0</v>
      </c>
      <c r="L186" s="11">
        <v>0</v>
      </c>
    </row>
    <row r="187" spans="4:12" x14ac:dyDescent="0.25">
      <c r="D187" t="s">
        <v>574</v>
      </c>
      <c r="E187" t="s">
        <v>230</v>
      </c>
      <c r="F187" t="s">
        <v>311</v>
      </c>
      <c r="G187" s="11">
        <v>0</v>
      </c>
      <c r="H187" s="9">
        <v>0</v>
      </c>
      <c r="I187" s="14">
        <v>0</v>
      </c>
      <c r="J187" s="11">
        <v>0</v>
      </c>
      <c r="K187" s="37">
        <v>0</v>
      </c>
      <c r="L187" s="11">
        <v>0</v>
      </c>
    </row>
    <row r="188" spans="4:12" x14ac:dyDescent="0.25">
      <c r="D188" t="s">
        <v>575</v>
      </c>
      <c r="E188" t="s">
        <v>232</v>
      </c>
      <c r="F188" t="s">
        <v>311</v>
      </c>
      <c r="G188" s="11">
        <v>0</v>
      </c>
      <c r="H188" s="9">
        <v>0</v>
      </c>
      <c r="I188" s="14">
        <v>0</v>
      </c>
      <c r="J188" s="11">
        <v>0</v>
      </c>
      <c r="K188" s="37">
        <v>0</v>
      </c>
      <c r="L188" s="11">
        <v>0</v>
      </c>
    </row>
    <row r="189" spans="4:12" x14ac:dyDescent="0.25">
      <c r="D189" t="s">
        <v>576</v>
      </c>
      <c r="E189" t="s">
        <v>234</v>
      </c>
      <c r="F189" t="s">
        <v>311</v>
      </c>
      <c r="G189" s="11">
        <v>-0.01</v>
      </c>
      <c r="H189" s="9">
        <v>-50</v>
      </c>
      <c r="I189" s="14">
        <v>0.02</v>
      </c>
      <c r="J189" s="11">
        <v>-0.01</v>
      </c>
      <c r="K189" s="37">
        <v>-50</v>
      </c>
      <c r="L189" s="11">
        <v>0.02</v>
      </c>
    </row>
    <row r="190" spans="4:12" x14ac:dyDescent="0.25">
      <c r="D190" t="s">
        <v>577</v>
      </c>
      <c r="E190" t="s">
        <v>236</v>
      </c>
      <c r="F190" t="s">
        <v>311</v>
      </c>
      <c r="G190" s="11">
        <v>0</v>
      </c>
      <c r="H190" s="9">
        <v>0</v>
      </c>
      <c r="I190" s="14">
        <v>0</v>
      </c>
      <c r="J190" s="11">
        <v>0</v>
      </c>
      <c r="K190" s="37">
        <v>0</v>
      </c>
      <c r="L190" s="11">
        <v>0</v>
      </c>
    </row>
    <row r="191" spans="4:12" x14ac:dyDescent="0.25">
      <c r="D191" t="s">
        <v>578</v>
      </c>
      <c r="E191" t="s">
        <v>238</v>
      </c>
      <c r="F191" t="s">
        <v>311</v>
      </c>
      <c r="G191" s="11">
        <v>0</v>
      </c>
      <c r="H191" s="9">
        <v>0</v>
      </c>
      <c r="I191" s="14">
        <v>0</v>
      </c>
      <c r="J191" s="11">
        <v>0</v>
      </c>
      <c r="K191" s="37">
        <v>0</v>
      </c>
      <c r="L191" s="11">
        <v>0</v>
      </c>
    </row>
    <row r="192" spans="4:12" x14ac:dyDescent="0.25">
      <c r="D192" t="s">
        <v>579</v>
      </c>
      <c r="E192" t="s">
        <v>240</v>
      </c>
      <c r="F192" t="s">
        <v>78</v>
      </c>
      <c r="G192" s="11">
        <v>-0.01</v>
      </c>
      <c r="H192" s="9">
        <v>-50</v>
      </c>
      <c r="I192" s="14">
        <v>0.02</v>
      </c>
      <c r="J192" s="11">
        <v>-0.01</v>
      </c>
      <c r="K192" s="37">
        <v>-50</v>
      </c>
      <c r="L192" s="11">
        <v>0.02</v>
      </c>
    </row>
    <row r="193" spans="4:12" x14ac:dyDescent="0.25">
      <c r="D193" t="s">
        <v>581</v>
      </c>
      <c r="E193" t="s">
        <v>242</v>
      </c>
      <c r="F193" t="s">
        <v>18</v>
      </c>
      <c r="G193" s="11">
        <v>0</v>
      </c>
      <c r="H193" s="9">
        <v>0</v>
      </c>
      <c r="I193" s="14">
        <v>0</v>
      </c>
      <c r="J193" s="11">
        <v>0</v>
      </c>
      <c r="K193" s="37">
        <v>0</v>
      </c>
      <c r="L193" s="11">
        <v>0</v>
      </c>
    </row>
    <row r="194" spans="4:12" x14ac:dyDescent="0.25">
      <c r="D194" t="s">
        <v>582</v>
      </c>
      <c r="E194" t="s">
        <v>244</v>
      </c>
      <c r="F194" t="s">
        <v>311</v>
      </c>
      <c r="G194" s="11">
        <v>0</v>
      </c>
      <c r="H194" s="9">
        <v>0</v>
      </c>
      <c r="I194" s="14">
        <v>0</v>
      </c>
      <c r="J194" s="11">
        <v>0</v>
      </c>
      <c r="K194" s="37">
        <v>0</v>
      </c>
      <c r="L194" s="11">
        <v>0</v>
      </c>
    </row>
    <row r="195" spans="4:12" x14ac:dyDescent="0.25">
      <c r="D195" t="s">
        <v>583</v>
      </c>
      <c r="E195" t="s">
        <v>246</v>
      </c>
      <c r="F195" t="s">
        <v>311</v>
      </c>
      <c r="G195" s="11">
        <v>0</v>
      </c>
      <c r="H195" s="9">
        <v>0</v>
      </c>
      <c r="I195" s="14">
        <v>0</v>
      </c>
      <c r="J195" s="11">
        <v>0</v>
      </c>
      <c r="K195" s="37">
        <v>0</v>
      </c>
      <c r="L195" s="11">
        <v>0</v>
      </c>
    </row>
    <row r="196" spans="4:12" x14ac:dyDescent="0.25">
      <c r="D196" t="s">
        <v>584</v>
      </c>
      <c r="E196" t="s">
        <v>248</v>
      </c>
      <c r="F196" t="s">
        <v>311</v>
      </c>
      <c r="G196" s="11">
        <v>0</v>
      </c>
      <c r="H196" s="9">
        <v>0</v>
      </c>
      <c r="I196" s="14">
        <v>0</v>
      </c>
      <c r="J196" s="11">
        <v>0</v>
      </c>
      <c r="K196" s="37">
        <v>0</v>
      </c>
      <c r="L196" s="11">
        <v>0</v>
      </c>
    </row>
    <row r="197" spans="4:12" x14ac:dyDescent="0.25">
      <c r="D197" t="s">
        <v>585</v>
      </c>
      <c r="E197" t="s">
        <v>250</v>
      </c>
      <c r="F197" t="s">
        <v>311</v>
      </c>
      <c r="G197" s="11">
        <v>0</v>
      </c>
      <c r="H197" s="9">
        <v>0</v>
      </c>
      <c r="I197" s="14">
        <v>0</v>
      </c>
      <c r="J197" s="11">
        <v>0</v>
      </c>
      <c r="K197" s="37">
        <v>0</v>
      </c>
      <c r="L197" s="11">
        <v>0</v>
      </c>
    </row>
    <row r="198" spans="4:12" x14ac:dyDescent="0.25">
      <c r="D198" t="s">
        <v>586</v>
      </c>
      <c r="E198" t="s">
        <v>252</v>
      </c>
      <c r="F198" t="s">
        <v>311</v>
      </c>
      <c r="G198" s="11">
        <v>0</v>
      </c>
      <c r="H198" s="9">
        <v>0</v>
      </c>
      <c r="I198" s="14">
        <v>0</v>
      </c>
      <c r="J198" s="11">
        <v>0</v>
      </c>
      <c r="K198" s="37">
        <v>0</v>
      </c>
      <c r="L198" s="11">
        <v>0</v>
      </c>
    </row>
    <row r="199" spans="4:12" x14ac:dyDescent="0.25">
      <c r="D199" t="s">
        <v>587</v>
      </c>
      <c r="E199" t="s">
        <v>254</v>
      </c>
      <c r="F199" t="s">
        <v>311</v>
      </c>
      <c r="G199" s="11">
        <v>0</v>
      </c>
      <c r="H199" s="9">
        <v>0</v>
      </c>
      <c r="I199" s="14">
        <v>0</v>
      </c>
      <c r="J199" s="11">
        <v>0</v>
      </c>
      <c r="K199" s="37">
        <v>0</v>
      </c>
      <c r="L199" s="11">
        <v>0</v>
      </c>
    </row>
    <row r="200" spans="4:12" x14ac:dyDescent="0.25">
      <c r="D200" t="s">
        <v>588</v>
      </c>
      <c r="E200" t="s">
        <v>256</v>
      </c>
      <c r="F200" t="s">
        <v>311</v>
      </c>
      <c r="G200" s="11">
        <v>0</v>
      </c>
      <c r="H200" s="9">
        <v>0</v>
      </c>
      <c r="I200" s="14">
        <v>0</v>
      </c>
      <c r="J200" s="11">
        <v>0</v>
      </c>
      <c r="K200" s="37">
        <v>0</v>
      </c>
      <c r="L200" s="11">
        <v>0</v>
      </c>
    </row>
    <row r="201" spans="4:12" x14ac:dyDescent="0.25">
      <c r="D201" t="s">
        <v>589</v>
      </c>
      <c r="E201" t="s">
        <v>258</v>
      </c>
      <c r="F201" t="s">
        <v>78</v>
      </c>
      <c r="G201" s="11">
        <v>0</v>
      </c>
      <c r="H201" s="9">
        <v>0</v>
      </c>
      <c r="I201" s="14">
        <v>0</v>
      </c>
      <c r="J201" s="11">
        <v>0</v>
      </c>
      <c r="K201" s="37">
        <v>0</v>
      </c>
      <c r="L201" s="11">
        <v>0</v>
      </c>
    </row>
    <row r="202" spans="4:12" x14ac:dyDescent="0.25">
      <c r="D202" t="s">
        <v>591</v>
      </c>
      <c r="E202" t="s">
        <v>695</v>
      </c>
      <c r="F202" t="s">
        <v>18</v>
      </c>
      <c r="G202" s="11">
        <v>0</v>
      </c>
      <c r="H202" s="9">
        <v>0</v>
      </c>
      <c r="I202" s="14">
        <v>0</v>
      </c>
      <c r="J202" s="11">
        <v>0</v>
      </c>
      <c r="K202" s="37">
        <v>0</v>
      </c>
      <c r="L202" s="11">
        <v>0</v>
      </c>
    </row>
    <row r="203" spans="4:12" x14ac:dyDescent="0.25">
      <c r="D203" t="s">
        <v>592</v>
      </c>
      <c r="E203" t="s">
        <v>261</v>
      </c>
      <c r="F203" t="s">
        <v>311</v>
      </c>
      <c r="G203" s="11">
        <v>0</v>
      </c>
      <c r="H203" s="9">
        <v>0</v>
      </c>
      <c r="I203" s="14">
        <v>0</v>
      </c>
      <c r="J203" s="11">
        <v>0</v>
      </c>
      <c r="K203" s="37">
        <v>0</v>
      </c>
      <c r="L203" s="11">
        <v>0</v>
      </c>
    </row>
    <row r="204" spans="4:12" x14ac:dyDescent="0.25">
      <c r="D204" t="s">
        <v>593</v>
      </c>
      <c r="E204" t="s">
        <v>263</v>
      </c>
      <c r="F204" t="s">
        <v>311</v>
      </c>
      <c r="G204" s="11">
        <v>0</v>
      </c>
      <c r="H204" s="9">
        <v>0</v>
      </c>
      <c r="I204" s="14">
        <v>0</v>
      </c>
      <c r="J204" s="11">
        <v>0</v>
      </c>
      <c r="K204" s="37">
        <v>0</v>
      </c>
      <c r="L204" s="11">
        <v>0</v>
      </c>
    </row>
    <row r="205" spans="4:12" x14ac:dyDescent="0.25">
      <c r="D205" t="s">
        <v>594</v>
      </c>
      <c r="E205" t="s">
        <v>265</v>
      </c>
      <c r="F205" t="s">
        <v>311</v>
      </c>
      <c r="G205" s="11">
        <v>0</v>
      </c>
      <c r="H205" s="9">
        <v>0</v>
      </c>
      <c r="I205" s="14">
        <v>0</v>
      </c>
      <c r="J205" s="11">
        <v>0</v>
      </c>
      <c r="K205" s="37">
        <v>0</v>
      </c>
      <c r="L205" s="11">
        <v>0</v>
      </c>
    </row>
    <row r="206" spans="4:12" x14ac:dyDescent="0.25">
      <c r="D206" t="s">
        <v>595</v>
      </c>
      <c r="E206" t="s">
        <v>267</v>
      </c>
      <c r="F206" t="s">
        <v>311</v>
      </c>
      <c r="G206" s="11">
        <v>0</v>
      </c>
      <c r="H206" s="9">
        <v>0</v>
      </c>
      <c r="I206" s="14">
        <v>0</v>
      </c>
      <c r="J206" s="11">
        <v>0</v>
      </c>
      <c r="K206" s="37">
        <v>0</v>
      </c>
      <c r="L206" s="11">
        <v>0</v>
      </c>
    </row>
    <row r="207" spans="4:12" x14ac:dyDescent="0.25">
      <c r="D207" t="s">
        <v>596</v>
      </c>
      <c r="E207" t="s">
        <v>269</v>
      </c>
      <c r="F207" t="s">
        <v>311</v>
      </c>
      <c r="G207" s="11">
        <v>0</v>
      </c>
      <c r="H207" s="9">
        <v>0</v>
      </c>
      <c r="I207" s="14">
        <v>0</v>
      </c>
      <c r="J207" s="11">
        <v>0</v>
      </c>
      <c r="K207" s="37">
        <v>0</v>
      </c>
      <c r="L207" s="11">
        <v>0</v>
      </c>
    </row>
    <row r="208" spans="4:12" x14ac:dyDescent="0.25">
      <c r="D208" t="s">
        <v>597</v>
      </c>
      <c r="E208" t="s">
        <v>757</v>
      </c>
      <c r="F208" t="s">
        <v>78</v>
      </c>
      <c r="G208" s="11">
        <v>0</v>
      </c>
      <c r="H208" s="9">
        <v>0</v>
      </c>
      <c r="I208" s="14">
        <v>0</v>
      </c>
      <c r="J208" s="11">
        <v>0</v>
      </c>
      <c r="K208" s="37">
        <v>0</v>
      </c>
      <c r="L208" s="11">
        <v>0</v>
      </c>
    </row>
    <row r="209" spans="4:12" x14ac:dyDescent="0.25">
      <c r="D209" t="s">
        <v>599</v>
      </c>
      <c r="E209" t="s">
        <v>600</v>
      </c>
      <c r="F209" t="s">
        <v>18</v>
      </c>
      <c r="G209" s="11">
        <v>0</v>
      </c>
      <c r="H209" s="9">
        <v>0</v>
      </c>
      <c r="I209" s="14">
        <v>0</v>
      </c>
      <c r="J209" s="11">
        <v>0</v>
      </c>
      <c r="K209" s="37">
        <v>0</v>
      </c>
      <c r="L209" s="11">
        <v>0</v>
      </c>
    </row>
    <row r="210" spans="4:12" x14ac:dyDescent="0.25">
      <c r="D210" t="s">
        <v>602</v>
      </c>
      <c r="E210" t="s">
        <v>270</v>
      </c>
      <c r="F210" t="s">
        <v>311</v>
      </c>
      <c r="G210" s="11">
        <v>0</v>
      </c>
      <c r="H210" s="9">
        <v>0</v>
      </c>
      <c r="I210" s="14">
        <v>0</v>
      </c>
      <c r="J210" s="11">
        <v>0</v>
      </c>
      <c r="K210" s="37">
        <v>0</v>
      </c>
      <c r="L210" s="11">
        <v>0</v>
      </c>
    </row>
    <row r="211" spans="4:12" x14ac:dyDescent="0.25">
      <c r="D211" t="s">
        <v>603</v>
      </c>
      <c r="E211" t="s">
        <v>604</v>
      </c>
      <c r="F211" t="s">
        <v>311</v>
      </c>
      <c r="G211" s="11">
        <v>0</v>
      </c>
      <c r="H211" s="9">
        <v>0</v>
      </c>
      <c r="I211" s="14">
        <v>0</v>
      </c>
      <c r="J211" s="11">
        <v>0</v>
      </c>
      <c r="K211" s="37">
        <v>0</v>
      </c>
      <c r="L211" s="11">
        <v>0</v>
      </c>
    </row>
    <row r="212" spans="4:12" x14ac:dyDescent="0.25">
      <c r="D212" t="s">
        <v>606</v>
      </c>
      <c r="E212" t="s">
        <v>607</v>
      </c>
      <c r="F212" t="s">
        <v>78</v>
      </c>
      <c r="G212" s="11">
        <v>0</v>
      </c>
      <c r="H212" s="9">
        <v>0</v>
      </c>
      <c r="I212" s="14">
        <v>0</v>
      </c>
      <c r="J212" s="11">
        <v>0</v>
      </c>
      <c r="K212" s="37">
        <v>0</v>
      </c>
      <c r="L212" s="11">
        <v>0</v>
      </c>
    </row>
    <row r="213" spans="4:12" x14ac:dyDescent="0.25">
      <c r="D213" t="s">
        <v>610</v>
      </c>
      <c r="E213" t="s">
        <v>759</v>
      </c>
      <c r="F213" t="s">
        <v>26</v>
      </c>
      <c r="G213" s="11">
        <v>237927.58999999997</v>
      </c>
      <c r="H213" s="9">
        <v>-8.8525919969540077</v>
      </c>
      <c r="I213" s="14">
        <v>-2687660.18</v>
      </c>
      <c r="J213" s="11">
        <v>237927.58999999997</v>
      </c>
      <c r="K213" s="37">
        <v>-8.8525919969540077</v>
      </c>
      <c r="L213" s="11">
        <v>-2687660.18</v>
      </c>
    </row>
    <row r="214" spans="4:12" x14ac:dyDescent="0.25">
      <c r="D214" t="s">
        <v>611</v>
      </c>
      <c r="E214" t="s">
        <v>760</v>
      </c>
      <c r="F214" t="s">
        <v>26</v>
      </c>
      <c r="G214" s="11">
        <v>237927.58999999997</v>
      </c>
      <c r="H214" s="9">
        <v>-8.8525919969540077</v>
      </c>
      <c r="I214" s="14">
        <v>-2687660.18</v>
      </c>
      <c r="J214" s="11">
        <v>237927.58999999997</v>
      </c>
      <c r="K214" s="37">
        <v>-8.8525919969540077</v>
      </c>
      <c r="L214" s="11">
        <v>-2687660.18</v>
      </c>
    </row>
    <row r="215" spans="4:12" x14ac:dyDescent="0.25">
      <c r="D215" t="s">
        <v>652</v>
      </c>
      <c r="E215" t="s">
        <v>653</v>
      </c>
      <c r="F215" t="s">
        <v>311</v>
      </c>
      <c r="G215" s="11">
        <v>0</v>
      </c>
      <c r="H215" s="9">
        <v>0</v>
      </c>
      <c r="I215" s="14">
        <v>0</v>
      </c>
      <c r="J215" s="11">
        <v>0</v>
      </c>
      <c r="K215" s="37">
        <v>0</v>
      </c>
      <c r="L215" s="11">
        <v>0</v>
      </c>
    </row>
    <row r="216" spans="4:12" x14ac:dyDescent="0.25">
      <c r="D216" t="s">
        <v>654</v>
      </c>
      <c r="E216" t="s">
        <v>655</v>
      </c>
      <c r="F216" t="s">
        <v>78</v>
      </c>
      <c r="G216" s="11">
        <v>27749.899999999998</v>
      </c>
      <c r="H216" s="9">
        <v>86.528912142123701</v>
      </c>
      <c r="I216" s="14">
        <v>32070.09</v>
      </c>
      <c r="J216" s="11">
        <v>27749.899999999998</v>
      </c>
      <c r="K216" s="37">
        <v>86.528912142123701</v>
      </c>
      <c r="L216" s="11">
        <v>32070.09</v>
      </c>
    </row>
    <row r="217" spans="4:12" x14ac:dyDescent="0.25">
      <c r="D217" t="s">
        <v>661</v>
      </c>
      <c r="E217" t="s">
        <v>662</v>
      </c>
      <c r="F217" t="s">
        <v>311</v>
      </c>
      <c r="G217" s="11">
        <v>277329.59000000003</v>
      </c>
      <c r="H217" s="9">
        <v>101.35495619451542</v>
      </c>
      <c r="I217" s="14">
        <v>273622.13</v>
      </c>
      <c r="J217" s="11">
        <v>277329.59000000003</v>
      </c>
      <c r="K217" s="37">
        <v>101.35495619451542</v>
      </c>
      <c r="L217" s="11">
        <v>273622.13</v>
      </c>
    </row>
    <row r="218" spans="4:12" x14ac:dyDescent="0.25">
      <c r="D218" t="s">
        <v>665</v>
      </c>
      <c r="E218" t="s">
        <v>734</v>
      </c>
      <c r="F218" t="s">
        <v>78</v>
      </c>
      <c r="G218" s="11">
        <v>387139.52</v>
      </c>
      <c r="H218" s="9">
        <v>114.20025299071762</v>
      </c>
      <c r="I218" s="14">
        <v>339000.57999999996</v>
      </c>
      <c r="J218" s="11">
        <v>387139.52</v>
      </c>
      <c r="K218" s="37">
        <v>114.20025299071762</v>
      </c>
      <c r="L218" s="11">
        <v>339000.57999999996</v>
      </c>
    </row>
    <row r="219" spans="4:12" x14ac:dyDescent="0.25">
      <c r="D219" t="s">
        <v>679</v>
      </c>
      <c r="E219" t="s">
        <v>680</v>
      </c>
      <c r="F219" t="s">
        <v>78</v>
      </c>
      <c r="G219" s="11">
        <v>-8019.74</v>
      </c>
      <c r="H219" s="9">
        <v>0.27890867357586169</v>
      </c>
      <c r="I219" s="14">
        <v>-2875400</v>
      </c>
      <c r="J219" s="11">
        <v>-8019.74</v>
      </c>
      <c r="K219" s="37">
        <v>0.27890867357586169</v>
      </c>
      <c r="L219" s="11">
        <v>-2875400</v>
      </c>
    </row>
    <row r="220" spans="4:12" x14ac:dyDescent="0.25">
      <c r="D220" t="s">
        <v>684</v>
      </c>
      <c r="E220" t="s">
        <v>685</v>
      </c>
      <c r="F220" t="s">
        <v>311</v>
      </c>
      <c r="G220" s="11">
        <v>23615.530000000002</v>
      </c>
      <c r="H220" s="9">
        <v>102.77546274032447</v>
      </c>
      <c r="I220" s="14">
        <v>22977.789999999997</v>
      </c>
      <c r="J220" s="11">
        <v>23615.530000000002</v>
      </c>
      <c r="K220" s="37">
        <v>102.77546274032447</v>
      </c>
      <c r="L220" s="11">
        <v>22977.789999999997</v>
      </c>
    </row>
    <row r="221" spans="4:12" x14ac:dyDescent="0.25">
      <c r="D221" t="s">
        <v>687</v>
      </c>
      <c r="E221" t="s">
        <v>688</v>
      </c>
      <c r="F221" t="s">
        <v>311</v>
      </c>
      <c r="G221" s="11">
        <v>2166.38</v>
      </c>
      <c r="H221" s="9">
        <v>75.549960243837802</v>
      </c>
      <c r="I221" s="14">
        <v>2867.48</v>
      </c>
      <c r="J221" s="11">
        <v>2166.38</v>
      </c>
      <c r="K221" s="37">
        <v>75.549960243837802</v>
      </c>
      <c r="L221" s="11">
        <v>2867.48</v>
      </c>
    </row>
    <row r="222" spans="4:12" x14ac:dyDescent="0.25">
      <c r="D222" t="s">
        <v>692</v>
      </c>
      <c r="E222" t="s">
        <v>693</v>
      </c>
      <c r="F222" t="s">
        <v>311</v>
      </c>
      <c r="G222" s="11">
        <v>17915.23</v>
      </c>
      <c r="H222" s="9">
        <v>217.0096299436739</v>
      </c>
      <c r="I222" s="14">
        <v>8255.5</v>
      </c>
      <c r="J222" s="11">
        <v>17915.23</v>
      </c>
      <c r="K222" s="37">
        <v>217.0096299436739</v>
      </c>
      <c r="L222" s="11">
        <v>8255.5</v>
      </c>
    </row>
    <row r="223" spans="4:12" x14ac:dyDescent="0.25">
      <c r="F223" t="s">
        <v>26</v>
      </c>
      <c r="G223" s="11">
        <v>0</v>
      </c>
      <c r="H223" s="9">
        <v>0</v>
      </c>
      <c r="I223" s="14">
        <v>0</v>
      </c>
      <c r="J223" s="11">
        <v>0</v>
      </c>
      <c r="K223" s="37">
        <v>0</v>
      </c>
      <c r="L223" s="11">
        <v>0</v>
      </c>
    </row>
    <row r="224" spans="4:12" x14ac:dyDescent="0.25">
      <c r="D224" t="s">
        <v>705</v>
      </c>
      <c r="E224" t="s">
        <v>706</v>
      </c>
      <c r="F224" t="s">
        <v>311</v>
      </c>
      <c r="G224" s="11">
        <v>0</v>
      </c>
      <c r="H224" s="9">
        <v>0</v>
      </c>
      <c r="I224" s="14">
        <v>0</v>
      </c>
      <c r="J224" s="11">
        <v>0</v>
      </c>
      <c r="K224" s="37">
        <v>0</v>
      </c>
      <c r="L224" s="11">
        <v>0</v>
      </c>
    </row>
    <row r="225" spans="4:12" x14ac:dyDescent="0.25">
      <c r="D225" t="s">
        <v>708</v>
      </c>
      <c r="E225" t="s">
        <v>709</v>
      </c>
      <c r="F225" t="s">
        <v>311</v>
      </c>
      <c r="G225" s="11">
        <v>-33937.97</v>
      </c>
      <c r="H225" s="9">
        <v>-1.1867475962710206</v>
      </c>
      <c r="I225" s="14">
        <v>2859746.26</v>
      </c>
      <c r="J225" s="11">
        <v>4671288.51</v>
      </c>
      <c r="K225" s="37">
        <v>206.26803574731483</v>
      </c>
      <c r="L225" s="11">
        <v>2264669.1199999996</v>
      </c>
    </row>
    <row r="226" spans="4:12" x14ac:dyDescent="0.25">
      <c r="D226" t="s">
        <v>711</v>
      </c>
      <c r="E226" t="s">
        <v>712</v>
      </c>
      <c r="F226" t="s">
        <v>311</v>
      </c>
      <c r="G226" s="11">
        <v>-2805.16</v>
      </c>
      <c r="H226" s="9">
        <v>0</v>
      </c>
      <c r="I226" s="14">
        <v>0</v>
      </c>
      <c r="J226" s="11">
        <v>-213093.97999999998</v>
      </c>
      <c r="K226" s="37">
        <v>101.33395584225542</v>
      </c>
      <c r="L226" s="11">
        <v>-210288.81999999998</v>
      </c>
    </row>
    <row r="227" spans="4:12" x14ac:dyDescent="0.25">
      <c r="D227" t="s">
        <v>736</v>
      </c>
      <c r="E227" t="s">
        <v>737</v>
      </c>
      <c r="F227" t="s">
        <v>311</v>
      </c>
      <c r="G227" s="11">
        <v>0</v>
      </c>
      <c r="H227" s="9">
        <v>0</v>
      </c>
      <c r="I227" s="14">
        <v>0</v>
      </c>
      <c r="J227" s="11">
        <v>0</v>
      </c>
      <c r="K227" s="37">
        <v>0</v>
      </c>
      <c r="L227" s="11">
        <v>0</v>
      </c>
    </row>
    <row r="228" spans="4:12" x14ac:dyDescent="0.25">
      <c r="D228" t="s">
        <v>739</v>
      </c>
      <c r="E228" t="s">
        <v>740</v>
      </c>
      <c r="F228" t="s">
        <v>311</v>
      </c>
      <c r="G228" s="11">
        <v>0</v>
      </c>
      <c r="H228" s="9">
        <v>0</v>
      </c>
      <c r="I228" s="14">
        <v>0</v>
      </c>
      <c r="J228" s="11">
        <v>0</v>
      </c>
      <c r="K228" s="37">
        <v>0</v>
      </c>
      <c r="L228" s="11">
        <v>0</v>
      </c>
    </row>
    <row r="229" spans="4:12" x14ac:dyDescent="0.25">
      <c r="D229" t="s">
        <v>744</v>
      </c>
      <c r="E229" t="s">
        <v>745</v>
      </c>
      <c r="F229" t="s">
        <v>311</v>
      </c>
      <c r="G229" s="11">
        <v>0</v>
      </c>
      <c r="H229" s="9">
        <v>0</v>
      </c>
      <c r="I229" s="14">
        <v>0</v>
      </c>
      <c r="J229" s="11">
        <v>0</v>
      </c>
      <c r="K229" s="37">
        <v>0</v>
      </c>
      <c r="L229" s="11">
        <v>0</v>
      </c>
    </row>
    <row r="230" spans="4:12" x14ac:dyDescent="0.25">
      <c r="D230" t="s">
        <v>761</v>
      </c>
      <c r="F230" t="s">
        <v>311</v>
      </c>
      <c r="G230" s="11">
        <v>0</v>
      </c>
      <c r="H230" s="9">
        <v>0</v>
      </c>
      <c r="I230" s="14">
        <v>0</v>
      </c>
      <c r="J230" s="11">
        <v>0</v>
      </c>
      <c r="K230" s="37">
        <v>0</v>
      </c>
      <c r="L230" s="11">
        <v>0</v>
      </c>
    </row>
    <row r="231" spans="4:12" x14ac:dyDescent="0.25">
      <c r="D231" t="s">
        <v>7</v>
      </c>
      <c r="G231" s="11">
        <v>408845.05000000127</v>
      </c>
      <c r="H231" s="9">
        <v>-3.6483779036032171</v>
      </c>
      <c r="I231" s="14">
        <v>-11206214.399999999</v>
      </c>
      <c r="J231" s="11">
        <v>8867146.4400000181</v>
      </c>
      <c r="K231" s="37">
        <v>-97.721471792294309</v>
      </c>
      <c r="L231" s="11">
        <v>-9073897.7599999923</v>
      </c>
    </row>
    <row r="232" spans="4:12" x14ac:dyDescent="0.25">
      <c r="H232"/>
      <c r="I232"/>
      <c r="J232"/>
      <c r="K232"/>
    </row>
    <row r="233" spans="4:12" x14ac:dyDescent="0.25">
      <c r="H233"/>
      <c r="I233"/>
      <c r="J233"/>
      <c r="K233"/>
    </row>
    <row r="234" spans="4:12" x14ac:dyDescent="0.25">
      <c r="H234"/>
      <c r="I234"/>
      <c r="J234"/>
      <c r="K234"/>
    </row>
    <row r="235" spans="4:12" x14ac:dyDescent="0.25">
      <c r="H235"/>
      <c r="I235"/>
      <c r="J235"/>
      <c r="K235"/>
    </row>
    <row r="236" spans="4:12" x14ac:dyDescent="0.25">
      <c r="H236"/>
      <c r="I236"/>
      <c r="J236"/>
      <c r="K236"/>
    </row>
    <row r="237" spans="4:12" x14ac:dyDescent="0.25">
      <c r="H237"/>
      <c r="I237"/>
      <c r="J237"/>
      <c r="K237"/>
    </row>
    <row r="238" spans="4:12" x14ac:dyDescent="0.25">
      <c r="H238"/>
      <c r="I238"/>
      <c r="J238"/>
      <c r="K238"/>
    </row>
    <row r="239" spans="4:12" x14ac:dyDescent="0.25">
      <c r="H239"/>
      <c r="I239"/>
      <c r="J239"/>
      <c r="K239"/>
    </row>
    <row r="240" spans="4:12" x14ac:dyDescent="0.25">
      <c r="H240"/>
      <c r="I240"/>
      <c r="J240"/>
      <c r="K240"/>
    </row>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sheetData>
  <pageMargins left="0.7" right="0.7" top="0.75" bottom="0.75" header="0.3" footer="0.3"/>
  <pageSetup scale="49" fitToHeight="0"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239"/>
  <sheetViews>
    <sheetView topLeftCell="B2" workbookViewId="0"/>
  </sheetViews>
  <sheetFormatPr defaultRowHeight="15" x14ac:dyDescent="0.25"/>
  <cols>
    <col min="1" max="1" width="9.140625" hidden="1" customWidth="1"/>
    <col min="3" max="3" width="26.42578125" bestFit="1" customWidth="1"/>
    <col min="4" max="4" width="22" bestFit="1" customWidth="1"/>
    <col min="5" max="5" width="30.5703125" bestFit="1" customWidth="1"/>
    <col min="6" max="6" width="35.140625" bestFit="1" customWidth="1"/>
    <col min="7" max="7" width="15.140625" bestFit="1" customWidth="1"/>
    <col min="8" max="8" width="13.5703125" bestFit="1" customWidth="1"/>
    <col min="9" max="9" width="14.42578125" bestFit="1" customWidth="1"/>
    <col min="10" max="10" width="23.85546875" bestFit="1" customWidth="1"/>
    <col min="11" max="11" width="13.7109375" bestFit="1" customWidth="1"/>
    <col min="12" max="12" width="24.7109375" bestFit="1" customWidth="1"/>
    <col min="13" max="13" width="17.7109375" bestFit="1" customWidth="1"/>
    <col min="14" max="14" width="13.5703125" bestFit="1" customWidth="1"/>
    <col min="15" max="15" width="20.85546875" bestFit="1" customWidth="1"/>
    <col min="16" max="16" width="24.5703125" bestFit="1" customWidth="1"/>
    <col min="17" max="17" width="31.42578125" bestFit="1" customWidth="1"/>
    <col min="18" max="18" width="61.140625" bestFit="1" customWidth="1"/>
  </cols>
  <sheetData>
    <row r="1" spans="1:18" hidden="1" x14ac:dyDescent="0.25">
      <c r="A1" s="16" t="s">
        <v>893</v>
      </c>
      <c r="C1" s="16" t="s">
        <v>283</v>
      </c>
      <c r="D1" s="16" t="s">
        <v>300</v>
      </c>
      <c r="E1" s="16" t="s">
        <v>17</v>
      </c>
      <c r="F1" s="16" t="s">
        <v>17</v>
      </c>
      <c r="G1" s="16" t="s">
        <v>17</v>
      </c>
      <c r="H1" s="16" t="s">
        <v>17</v>
      </c>
      <c r="I1" s="16" t="s">
        <v>17</v>
      </c>
      <c r="J1" s="16" t="s">
        <v>17</v>
      </c>
      <c r="K1" s="16" t="s">
        <v>17</v>
      </c>
      <c r="L1" s="16" t="s">
        <v>17</v>
      </c>
      <c r="M1" s="16" t="s">
        <v>17</v>
      </c>
      <c r="N1" s="16" t="s">
        <v>17</v>
      </c>
      <c r="O1" s="16" t="s">
        <v>17</v>
      </c>
      <c r="P1" s="16" t="s">
        <v>17</v>
      </c>
      <c r="Q1" s="16" t="s">
        <v>17</v>
      </c>
      <c r="R1" s="16" t="s">
        <v>700</v>
      </c>
    </row>
    <row r="3" spans="1:18" ht="15.75" thickBot="1" x14ac:dyDescent="0.3">
      <c r="C3" s="17" t="s">
        <v>284</v>
      </c>
      <c r="D3" s="18" t="s">
        <v>285</v>
      </c>
      <c r="E3" s="23"/>
      <c r="F3" s="23"/>
      <c r="G3" s="23"/>
      <c r="H3" s="23"/>
      <c r="I3" s="23"/>
      <c r="J3" s="23"/>
      <c r="K3" s="23"/>
      <c r="L3" s="23"/>
      <c r="M3" s="23"/>
      <c r="N3" s="23"/>
      <c r="O3" s="23"/>
      <c r="P3" s="23"/>
      <c r="Q3" s="23"/>
    </row>
    <row r="4" spans="1:18" ht="15.75" thickTop="1" x14ac:dyDescent="0.25">
      <c r="C4" s="19" t="s">
        <v>8</v>
      </c>
      <c r="D4" s="20"/>
      <c r="E4" s="23"/>
      <c r="F4" s="23"/>
      <c r="G4" s="23"/>
      <c r="H4" s="23"/>
      <c r="I4" s="23"/>
      <c r="J4" s="23"/>
      <c r="K4" s="23"/>
      <c r="L4" s="23"/>
      <c r="M4" s="23"/>
      <c r="N4" s="23"/>
      <c r="O4" s="23"/>
      <c r="P4" s="23"/>
      <c r="Q4" s="23"/>
    </row>
    <row r="5" spans="1:18" x14ac:dyDescent="0.25">
      <c r="A5" s="16" t="s">
        <v>1</v>
      </c>
      <c r="C5" s="21" t="s">
        <v>4</v>
      </c>
      <c r="D5" s="26" t="str">
        <f>"01/01/2017"</f>
        <v>01/01/2017</v>
      </c>
      <c r="E5" s="27"/>
      <c r="F5" s="27"/>
      <c r="G5" s="27"/>
      <c r="H5" s="27"/>
      <c r="I5" s="27"/>
      <c r="J5" s="27"/>
      <c r="K5" s="27"/>
      <c r="L5" s="27"/>
      <c r="M5" s="27"/>
      <c r="N5" s="27"/>
      <c r="O5" s="27"/>
      <c r="P5" s="27"/>
      <c r="Q5" s="27"/>
      <c r="R5" s="42" t="s">
        <v>699</v>
      </c>
    </row>
    <row r="6" spans="1:18" x14ac:dyDescent="0.25">
      <c r="A6" s="16" t="s">
        <v>1</v>
      </c>
      <c r="C6" s="21" t="s">
        <v>5</v>
      </c>
      <c r="D6" s="26" t="str">
        <f>"01/12/2017"</f>
        <v>01/12/2017</v>
      </c>
      <c r="E6" s="27"/>
      <c r="F6" s="27"/>
      <c r="G6" s="27"/>
      <c r="H6" s="27"/>
      <c r="I6" s="27"/>
      <c r="J6" s="27"/>
      <c r="K6" s="27"/>
      <c r="L6" s="27"/>
      <c r="M6" s="27"/>
      <c r="N6" s="27"/>
      <c r="O6" s="27"/>
      <c r="P6" s="27"/>
      <c r="Q6" s="27"/>
      <c r="R6" s="42" t="s">
        <v>699</v>
      </c>
    </row>
    <row r="7" spans="1:18" x14ac:dyDescent="0.25">
      <c r="A7" s="16" t="s">
        <v>1</v>
      </c>
      <c r="C7" s="21" t="s">
        <v>287</v>
      </c>
      <c r="D7" s="22" t="s">
        <v>288</v>
      </c>
      <c r="E7" s="25"/>
      <c r="F7" s="25"/>
      <c r="G7" s="25"/>
      <c r="H7" s="25"/>
      <c r="I7" s="25"/>
      <c r="J7" s="25"/>
      <c r="K7" s="25"/>
      <c r="L7" s="25"/>
      <c r="M7" s="25"/>
      <c r="N7" s="25"/>
      <c r="O7" s="25"/>
      <c r="P7" s="25"/>
      <c r="Q7" s="25"/>
    </row>
    <row r="8" spans="1:18" x14ac:dyDescent="0.25">
      <c r="A8" s="16" t="s">
        <v>1</v>
      </c>
      <c r="C8" s="21" t="s">
        <v>289</v>
      </c>
      <c r="D8" s="22" t="s">
        <v>288</v>
      </c>
      <c r="E8" s="25"/>
      <c r="F8" s="25"/>
      <c r="G8" s="25"/>
      <c r="H8" s="25"/>
      <c r="I8" s="25"/>
      <c r="J8" s="25"/>
      <c r="K8" s="25"/>
      <c r="L8" s="25"/>
      <c r="M8" s="25"/>
      <c r="N8" s="25"/>
      <c r="O8" s="25"/>
      <c r="P8" s="25"/>
      <c r="Q8" s="25"/>
    </row>
    <row r="9" spans="1:18" x14ac:dyDescent="0.25">
      <c r="A9" s="16"/>
      <c r="C9" s="24"/>
      <c r="D9" s="25"/>
      <c r="E9" s="25"/>
      <c r="F9" s="25"/>
      <c r="G9" s="25"/>
      <c r="H9" s="25"/>
      <c r="I9" s="25"/>
      <c r="J9" s="25"/>
      <c r="K9" s="25"/>
      <c r="L9" s="25"/>
      <c r="M9" s="25"/>
      <c r="N9" s="25"/>
      <c r="O9" s="25"/>
      <c r="P9" s="25"/>
      <c r="Q9" s="25"/>
    </row>
    <row r="10" spans="1:18" hidden="1" x14ac:dyDescent="0.25">
      <c r="A10" s="16" t="s">
        <v>290</v>
      </c>
      <c r="C10" s="24" t="s">
        <v>295</v>
      </c>
      <c r="D10" s="25" t="s">
        <v>296</v>
      </c>
      <c r="E10" s="25"/>
      <c r="F10" s="25"/>
      <c r="G10" s="25"/>
      <c r="H10" s="25"/>
      <c r="I10" s="25"/>
      <c r="J10" s="25"/>
      <c r="K10" s="25"/>
      <c r="L10" s="25"/>
      <c r="M10" s="25"/>
      <c r="N10" s="25"/>
      <c r="O10" s="25"/>
      <c r="P10" s="25"/>
      <c r="Q10" s="25"/>
    </row>
    <row r="11" spans="1:18" hidden="1" x14ac:dyDescent="0.25">
      <c r="A11" s="16" t="s">
        <v>290</v>
      </c>
      <c r="C11" s="24" t="s">
        <v>286</v>
      </c>
      <c r="D11" s="25" t="str">
        <f>$D$5&amp;".."&amp;D6</f>
        <v>01/01/2017..01/12/2017</v>
      </c>
      <c r="E11" s="25"/>
      <c r="F11" s="25"/>
      <c r="G11" s="25"/>
      <c r="H11" s="25"/>
      <c r="I11" s="25"/>
      <c r="J11" s="25"/>
      <c r="K11" s="25"/>
      <c r="L11" s="25"/>
      <c r="M11" s="25"/>
      <c r="N11" s="25"/>
      <c r="O11" s="25"/>
      <c r="P11" s="25"/>
      <c r="Q11" s="25"/>
    </row>
    <row r="12" spans="1:18" x14ac:dyDescent="0.25">
      <c r="A12" s="16"/>
      <c r="C12" s="24"/>
      <c r="D12" s="25"/>
      <c r="E12" s="25"/>
      <c r="F12" s="25"/>
      <c r="G12" s="25"/>
      <c r="H12" s="25"/>
      <c r="I12" s="25"/>
      <c r="J12" s="25"/>
      <c r="K12" s="25"/>
      <c r="L12" s="25"/>
      <c r="M12" s="25"/>
      <c r="N12" s="25"/>
      <c r="O12" s="25"/>
      <c r="P12" s="25"/>
      <c r="Q12" s="25"/>
    </row>
    <row r="13" spans="1:18" hidden="1" x14ac:dyDescent="0.25">
      <c r="A13" s="16" t="s">
        <v>290</v>
      </c>
      <c r="C13" s="24" t="s">
        <v>274</v>
      </c>
      <c r="D13" s="27">
        <f>DATE(YEAR(D5)-1,MONTH(D5),DAY(D5))</f>
        <v>42370</v>
      </c>
      <c r="E13" s="27"/>
      <c r="F13" s="27"/>
      <c r="G13" s="27"/>
      <c r="H13" s="27"/>
      <c r="I13" s="27"/>
      <c r="J13" s="27"/>
      <c r="K13" s="27"/>
      <c r="L13" s="27"/>
      <c r="M13" s="27"/>
      <c r="N13" s="27"/>
      <c r="O13" s="27"/>
      <c r="P13" s="27"/>
      <c r="Q13" s="27"/>
    </row>
    <row r="14" spans="1:18" hidden="1" x14ac:dyDescent="0.25">
      <c r="A14" s="16" t="s">
        <v>290</v>
      </c>
      <c r="C14" s="24" t="s">
        <v>275</v>
      </c>
      <c r="D14" s="27">
        <f>DATE(YEAR(D6)-1,MONTH(D6),DAY(D6))</f>
        <v>42705</v>
      </c>
      <c r="E14" s="27"/>
      <c r="F14" s="27"/>
      <c r="G14" s="27"/>
      <c r="H14" s="27"/>
      <c r="I14" s="27"/>
      <c r="J14" s="27"/>
      <c r="K14" s="27"/>
      <c r="L14" s="27"/>
      <c r="M14" s="27"/>
      <c r="N14" s="27"/>
      <c r="O14" s="27"/>
      <c r="P14" s="27"/>
      <c r="Q14" s="27"/>
    </row>
    <row r="15" spans="1:18" hidden="1" x14ac:dyDescent="0.25">
      <c r="A15" s="16" t="s">
        <v>290</v>
      </c>
      <c r="C15" s="24" t="s">
        <v>286</v>
      </c>
      <c r="D15" s="25" t="str">
        <f>TEXT($D$13,$D$10)&amp;".."&amp;TEXT($D$14,$D$10)</f>
        <v>01/01/2016..12/01/2016</v>
      </c>
      <c r="E15" s="25"/>
      <c r="F15" s="25"/>
      <c r="G15" s="25"/>
      <c r="H15" s="25"/>
      <c r="I15" s="25"/>
      <c r="J15" s="25"/>
      <c r="K15" s="25"/>
      <c r="L15" s="25"/>
      <c r="M15" s="25"/>
      <c r="N15" s="25"/>
      <c r="O15" s="25"/>
      <c r="P15" s="25"/>
      <c r="Q15" s="25"/>
    </row>
    <row r="16" spans="1:18" hidden="1" x14ac:dyDescent="0.25">
      <c r="A16" s="16" t="s">
        <v>290</v>
      </c>
      <c r="D16" s="25" t="str">
        <f>$D$13&amp;".."&amp;$D$14</f>
        <v>42370..42705</v>
      </c>
      <c r="E16" s="25"/>
      <c r="F16" s="25"/>
      <c r="G16" s="25"/>
      <c r="H16" s="25"/>
      <c r="I16" s="25"/>
      <c r="J16" s="25"/>
      <c r="K16" s="25"/>
      <c r="L16" s="25"/>
      <c r="M16" s="25"/>
      <c r="N16" s="25"/>
      <c r="O16" s="25"/>
      <c r="P16" s="25"/>
      <c r="Q16" s="25"/>
    </row>
    <row r="17" spans="1:33" hidden="1" x14ac:dyDescent="0.25">
      <c r="A17" s="16" t="s">
        <v>290</v>
      </c>
      <c r="D17" s="23" t="s">
        <v>291</v>
      </c>
      <c r="E17" s="23"/>
      <c r="F17" s="23"/>
      <c r="G17" s="23"/>
      <c r="H17" s="23"/>
      <c r="I17" s="23"/>
      <c r="J17" s="23"/>
      <c r="K17" s="23"/>
      <c r="L17" s="23"/>
      <c r="M17" s="23"/>
      <c r="N17" s="23"/>
      <c r="O17" s="23"/>
      <c r="P17" s="23"/>
      <c r="Q17" s="23"/>
      <c r="R17" s="16" t="s">
        <v>3</v>
      </c>
      <c r="S17" s="16" t="s">
        <v>6</v>
      </c>
      <c r="T17" s="16" t="s">
        <v>15</v>
      </c>
      <c r="U17" s="16" t="s">
        <v>9</v>
      </c>
      <c r="V17" s="16" t="s">
        <v>10</v>
      </c>
      <c r="W17" s="16" t="s">
        <v>11</v>
      </c>
      <c r="X17" s="16" t="s">
        <v>14</v>
      </c>
      <c r="Y17" s="16" t="s">
        <v>292</v>
      </c>
      <c r="Z17" s="16" t="s">
        <v>293</v>
      </c>
      <c r="AA17" s="16" t="s">
        <v>12</v>
      </c>
      <c r="AB17" s="16" t="s">
        <v>13</v>
      </c>
      <c r="AC17" s="16" t="s">
        <v>130</v>
      </c>
      <c r="AD17" s="16" t="s">
        <v>276</v>
      </c>
      <c r="AE17" s="16" t="s">
        <v>277</v>
      </c>
      <c r="AF17" s="16"/>
      <c r="AG17" s="16"/>
    </row>
    <row r="18" spans="1:33" hidden="1" x14ac:dyDescent="0.25">
      <c r="A18" s="16" t="s">
        <v>290</v>
      </c>
      <c r="D18" s="23" t="s">
        <v>294</v>
      </c>
      <c r="E18" s="23"/>
      <c r="F18" s="23"/>
      <c r="G18" s="23"/>
      <c r="H18" s="23"/>
      <c r="I18" s="23"/>
      <c r="J18" s="23"/>
      <c r="K18" s="23"/>
      <c r="L18" s="23"/>
      <c r="M18" s="23"/>
      <c r="N18" s="23"/>
      <c r="O18" s="23"/>
      <c r="P18" s="23"/>
      <c r="Q18" s="23"/>
      <c r="R18" s="16" t="s">
        <v>3</v>
      </c>
      <c r="S18" s="16" t="s">
        <v>6</v>
      </c>
      <c r="T18" s="16" t="s">
        <v>15</v>
      </c>
      <c r="U18" s="16" t="s">
        <v>9</v>
      </c>
      <c r="V18" s="16" t="s">
        <v>10</v>
      </c>
      <c r="W18" s="16" t="s">
        <v>11</v>
      </c>
      <c r="X18" s="16" t="s">
        <v>14</v>
      </c>
      <c r="Y18" s="16" t="s">
        <v>292</v>
      </c>
      <c r="Z18" s="16" t="s">
        <v>293</v>
      </c>
      <c r="AA18" s="16" t="s">
        <v>12</v>
      </c>
      <c r="AB18" s="16" t="str">
        <f>"FlowField([Net Change],[Date Filter],[01/01/2017..01/12/2017])"</f>
        <v>FlowField([Net Change],[Date Filter],[01/01/2017..01/12/2017])</v>
      </c>
      <c r="AC18" s="16" t="str">
        <f>"FlowField([31 Balance at Date],[Date Filter],[01/01/2017..01/12/2017])"</f>
        <v>FlowField([31 Balance at Date],[Date Filter],[01/01/2017..01/12/2017])</v>
      </c>
      <c r="AD18" s="16" t="str">
        <f>"FlowField([Net Change],[Date Filter],[42370..42381])"</f>
        <v>FlowField([Net Change],[Date Filter],[42370..42381])</v>
      </c>
      <c r="AE18" s="16" t="str">
        <f>"FlowField([31 Balance at Date],[Date Filter],[42370..42381])"</f>
        <v>FlowField([31 Balance at Date],[Date Filter],[42370..42381])</v>
      </c>
    </row>
    <row r="19" spans="1:33" x14ac:dyDescent="0.25">
      <c r="D19" t="s">
        <v>3</v>
      </c>
      <c r="E19" t="s">
        <v>6</v>
      </c>
      <c r="F19" t="s">
        <v>15</v>
      </c>
      <c r="G19" t="s">
        <v>9</v>
      </c>
      <c r="H19" t="s">
        <v>10</v>
      </c>
      <c r="I19" t="s">
        <v>11</v>
      </c>
      <c r="J19" t="s">
        <v>14</v>
      </c>
      <c r="K19" t="s">
        <v>292</v>
      </c>
      <c r="L19" t="s">
        <v>293</v>
      </c>
      <c r="M19" t="s">
        <v>12</v>
      </c>
      <c r="N19" t="s">
        <v>13</v>
      </c>
      <c r="O19" t="s">
        <v>130</v>
      </c>
      <c r="P19" t="s">
        <v>276</v>
      </c>
      <c r="Q19" t="s">
        <v>277</v>
      </c>
    </row>
    <row r="20" spans="1:33" x14ac:dyDescent="0.25">
      <c r="A20" t="s">
        <v>16</v>
      </c>
      <c r="D20" s="39" t="s">
        <v>321</v>
      </c>
      <c r="E20" s="39" t="s">
        <v>321</v>
      </c>
      <c r="F20" s="39" t="s">
        <v>321</v>
      </c>
      <c r="G20" s="39" t="s">
        <v>26</v>
      </c>
      <c r="H20" t="b">
        <v>0</v>
      </c>
      <c r="I20" s="39" t="s">
        <v>309</v>
      </c>
      <c r="J20" t="b">
        <v>0</v>
      </c>
      <c r="K20">
        <v>0</v>
      </c>
      <c r="L20" s="39" t="s">
        <v>321</v>
      </c>
      <c r="M20" s="39" t="s">
        <v>312</v>
      </c>
      <c r="N20">
        <v>0</v>
      </c>
      <c r="O20">
        <v>0</v>
      </c>
      <c r="P20">
        <v>0</v>
      </c>
      <c r="Q20">
        <v>0</v>
      </c>
    </row>
    <row r="21" spans="1:33" x14ac:dyDescent="0.25">
      <c r="A21" t="s">
        <v>16</v>
      </c>
      <c r="D21" s="39" t="s">
        <v>327</v>
      </c>
      <c r="E21" s="39" t="s">
        <v>704</v>
      </c>
      <c r="F21" s="39" t="s">
        <v>19</v>
      </c>
      <c r="G21" s="39" t="s">
        <v>18</v>
      </c>
      <c r="H21" t="b">
        <v>0</v>
      </c>
      <c r="I21" s="39" t="s">
        <v>309</v>
      </c>
      <c r="J21" t="b">
        <v>0</v>
      </c>
      <c r="K21">
        <v>0</v>
      </c>
      <c r="L21" s="39" t="s">
        <v>321</v>
      </c>
      <c r="M21" s="39" t="s">
        <v>310</v>
      </c>
      <c r="N21">
        <v>0</v>
      </c>
      <c r="O21">
        <v>0</v>
      </c>
      <c r="P21">
        <v>0</v>
      </c>
      <c r="Q21">
        <v>0</v>
      </c>
    </row>
    <row r="22" spans="1:33" x14ac:dyDescent="0.25">
      <c r="A22" t="s">
        <v>16</v>
      </c>
      <c r="D22" s="39" t="s">
        <v>328</v>
      </c>
      <c r="E22" s="39" t="s">
        <v>20</v>
      </c>
      <c r="F22" s="39" t="s">
        <v>21</v>
      </c>
      <c r="G22" s="39" t="s">
        <v>18</v>
      </c>
      <c r="H22" t="b">
        <v>0</v>
      </c>
      <c r="I22" s="39" t="s">
        <v>309</v>
      </c>
      <c r="J22" t="b">
        <v>0</v>
      </c>
      <c r="K22">
        <v>1</v>
      </c>
      <c r="L22" s="39" t="s">
        <v>321</v>
      </c>
      <c r="M22" s="39" t="s">
        <v>310</v>
      </c>
      <c r="N22">
        <v>0</v>
      </c>
      <c r="O22">
        <v>0</v>
      </c>
      <c r="P22">
        <v>0</v>
      </c>
      <c r="Q22">
        <v>0</v>
      </c>
    </row>
    <row r="23" spans="1:33" x14ac:dyDescent="0.25">
      <c r="A23" t="s">
        <v>16</v>
      </c>
      <c r="D23" s="39" t="s">
        <v>329</v>
      </c>
      <c r="E23" s="39" t="s">
        <v>22</v>
      </c>
      <c r="F23" s="39" t="s">
        <v>23</v>
      </c>
      <c r="G23" s="39" t="s">
        <v>18</v>
      </c>
      <c r="H23" t="b">
        <v>0</v>
      </c>
      <c r="I23" s="39" t="s">
        <v>309</v>
      </c>
      <c r="J23" t="b">
        <v>0</v>
      </c>
      <c r="K23">
        <v>2</v>
      </c>
      <c r="L23" s="39" t="s">
        <v>321</v>
      </c>
      <c r="M23" s="39" t="s">
        <v>310</v>
      </c>
      <c r="N23">
        <v>0</v>
      </c>
      <c r="O23">
        <v>0</v>
      </c>
      <c r="P23">
        <v>0</v>
      </c>
      <c r="Q23">
        <v>0</v>
      </c>
    </row>
    <row r="24" spans="1:33" x14ac:dyDescent="0.25">
      <c r="A24" t="s">
        <v>16</v>
      </c>
      <c r="D24" s="39" t="s">
        <v>330</v>
      </c>
      <c r="E24" s="39" t="s">
        <v>24</v>
      </c>
      <c r="F24" s="39" t="s">
        <v>25</v>
      </c>
      <c r="G24" s="39" t="s">
        <v>311</v>
      </c>
      <c r="H24" t="b">
        <v>0</v>
      </c>
      <c r="I24" s="39" t="s">
        <v>309</v>
      </c>
      <c r="J24" t="b">
        <v>1</v>
      </c>
      <c r="K24">
        <v>3</v>
      </c>
      <c r="L24" s="39" t="s">
        <v>321</v>
      </c>
      <c r="M24" s="39" t="s">
        <v>310</v>
      </c>
      <c r="N24">
        <v>-240398.26</v>
      </c>
      <c r="O24">
        <v>2557542.46</v>
      </c>
      <c r="P24">
        <v>-1694266.8800000001</v>
      </c>
      <c r="Q24">
        <v>1999385.58</v>
      </c>
    </row>
    <row r="25" spans="1:33" x14ac:dyDescent="0.25">
      <c r="A25" t="s">
        <v>16</v>
      </c>
      <c r="D25" s="39" t="s">
        <v>331</v>
      </c>
      <c r="E25" s="39" t="s">
        <v>332</v>
      </c>
      <c r="F25" s="39" t="s">
        <v>612</v>
      </c>
      <c r="G25" s="39" t="s">
        <v>311</v>
      </c>
      <c r="H25" t="b">
        <v>0</v>
      </c>
      <c r="I25" s="39" t="s">
        <v>309</v>
      </c>
      <c r="J25" t="b">
        <v>1</v>
      </c>
      <c r="K25">
        <v>3</v>
      </c>
      <c r="L25" s="39" t="s">
        <v>321</v>
      </c>
      <c r="M25" s="39" t="s">
        <v>310</v>
      </c>
      <c r="N25">
        <v>0</v>
      </c>
      <c r="O25">
        <v>0</v>
      </c>
      <c r="P25">
        <v>0</v>
      </c>
      <c r="Q25">
        <v>0</v>
      </c>
    </row>
    <row r="26" spans="1:33" x14ac:dyDescent="0.25">
      <c r="A26" t="s">
        <v>16</v>
      </c>
      <c r="D26" s="39" t="s">
        <v>333</v>
      </c>
      <c r="E26" s="39" t="s">
        <v>43</v>
      </c>
      <c r="F26" s="39" t="s">
        <v>44</v>
      </c>
      <c r="G26" s="39" t="s">
        <v>311</v>
      </c>
      <c r="H26" t="b">
        <v>0</v>
      </c>
      <c r="I26" s="39" t="s">
        <v>309</v>
      </c>
      <c r="J26" t="b">
        <v>1</v>
      </c>
      <c r="K26">
        <v>3</v>
      </c>
      <c r="L26" s="39" t="s">
        <v>321</v>
      </c>
      <c r="M26" s="39" t="s">
        <v>310</v>
      </c>
      <c r="N26">
        <v>0</v>
      </c>
      <c r="O26">
        <v>0</v>
      </c>
      <c r="P26">
        <v>0</v>
      </c>
      <c r="Q26">
        <v>0</v>
      </c>
    </row>
    <row r="27" spans="1:33" x14ac:dyDescent="0.25">
      <c r="A27" t="s">
        <v>16</v>
      </c>
      <c r="D27" s="39" t="s">
        <v>334</v>
      </c>
      <c r="E27" s="39" t="s">
        <v>335</v>
      </c>
      <c r="F27" s="39" t="s">
        <v>336</v>
      </c>
      <c r="G27" s="39" t="s">
        <v>311</v>
      </c>
      <c r="H27" t="b">
        <v>0</v>
      </c>
      <c r="I27" s="39" t="s">
        <v>309</v>
      </c>
      <c r="J27" t="b">
        <v>1</v>
      </c>
      <c r="K27">
        <v>3</v>
      </c>
      <c r="L27" s="39" t="s">
        <v>321</v>
      </c>
      <c r="M27" s="39" t="s">
        <v>310</v>
      </c>
      <c r="N27">
        <v>0</v>
      </c>
      <c r="O27">
        <v>0</v>
      </c>
      <c r="P27">
        <v>0</v>
      </c>
      <c r="Q27">
        <v>0</v>
      </c>
    </row>
    <row r="28" spans="1:33" x14ac:dyDescent="0.25">
      <c r="A28" t="s">
        <v>16</v>
      </c>
      <c r="D28" s="39" t="s">
        <v>337</v>
      </c>
      <c r="E28" s="39" t="s">
        <v>77</v>
      </c>
      <c r="F28" s="39" t="s">
        <v>613</v>
      </c>
      <c r="G28" s="39" t="s">
        <v>78</v>
      </c>
      <c r="H28" t="b">
        <v>0</v>
      </c>
      <c r="I28" s="39" t="s">
        <v>309</v>
      </c>
      <c r="J28" t="b">
        <v>0</v>
      </c>
      <c r="K28">
        <v>2</v>
      </c>
      <c r="L28" s="39" t="s">
        <v>338</v>
      </c>
      <c r="M28" s="39" t="s">
        <v>310</v>
      </c>
      <c r="N28">
        <v>-240398.26</v>
      </c>
      <c r="O28">
        <v>2557542.46</v>
      </c>
      <c r="P28">
        <v>-1694266.8800000001</v>
      </c>
      <c r="Q28">
        <v>1999385.58</v>
      </c>
    </row>
    <row r="29" spans="1:33" x14ac:dyDescent="0.25">
      <c r="A29" t="s">
        <v>16</v>
      </c>
      <c r="D29" s="39" t="s">
        <v>339</v>
      </c>
      <c r="E29" s="39" t="s">
        <v>79</v>
      </c>
      <c r="F29" s="39" t="s">
        <v>80</v>
      </c>
      <c r="G29" s="39" t="s">
        <v>18</v>
      </c>
      <c r="H29" t="b">
        <v>0</v>
      </c>
      <c r="I29" s="39" t="s">
        <v>309</v>
      </c>
      <c r="J29" t="b">
        <v>0</v>
      </c>
      <c r="K29">
        <v>2</v>
      </c>
      <c r="L29" s="39" t="s">
        <v>321</v>
      </c>
      <c r="M29" s="39" t="s">
        <v>310</v>
      </c>
      <c r="N29">
        <v>0</v>
      </c>
      <c r="O29">
        <v>0</v>
      </c>
      <c r="P29">
        <v>0</v>
      </c>
      <c r="Q29">
        <v>0</v>
      </c>
    </row>
    <row r="30" spans="1:33" x14ac:dyDescent="0.25">
      <c r="A30" t="s">
        <v>16</v>
      </c>
      <c r="D30" s="39" t="s">
        <v>340</v>
      </c>
      <c r="E30" s="39" t="s">
        <v>45</v>
      </c>
      <c r="F30" s="39" t="s">
        <v>46</v>
      </c>
      <c r="G30" s="39" t="s">
        <v>311</v>
      </c>
      <c r="H30" t="b">
        <v>0</v>
      </c>
      <c r="I30" s="39" t="s">
        <v>309</v>
      </c>
      <c r="J30" t="b">
        <v>0</v>
      </c>
      <c r="K30">
        <v>3</v>
      </c>
      <c r="L30" s="39" t="s">
        <v>321</v>
      </c>
      <c r="M30" s="39" t="s">
        <v>310</v>
      </c>
      <c r="N30">
        <v>0</v>
      </c>
      <c r="O30">
        <v>0</v>
      </c>
      <c r="P30">
        <v>0</v>
      </c>
      <c r="Q30">
        <v>0</v>
      </c>
    </row>
    <row r="31" spans="1:33" x14ac:dyDescent="0.25">
      <c r="A31" t="s">
        <v>16</v>
      </c>
      <c r="D31" s="39" t="s">
        <v>341</v>
      </c>
      <c r="E31" s="39" t="s">
        <v>342</v>
      </c>
      <c r="F31" s="39" t="s">
        <v>343</v>
      </c>
      <c r="G31" s="39" t="s">
        <v>311</v>
      </c>
      <c r="H31" t="b">
        <v>0</v>
      </c>
      <c r="I31" s="39" t="s">
        <v>309</v>
      </c>
      <c r="J31" t="b">
        <v>0</v>
      </c>
      <c r="K31">
        <v>3</v>
      </c>
      <c r="L31" s="39" t="s">
        <v>321</v>
      </c>
      <c r="M31" s="39" t="s">
        <v>310</v>
      </c>
      <c r="N31">
        <v>0</v>
      </c>
      <c r="O31">
        <v>0</v>
      </c>
      <c r="P31">
        <v>0</v>
      </c>
      <c r="Q31">
        <v>0</v>
      </c>
    </row>
    <row r="32" spans="1:33" x14ac:dyDescent="0.25">
      <c r="A32" t="s">
        <v>16</v>
      </c>
      <c r="D32" s="39" t="s">
        <v>344</v>
      </c>
      <c r="E32" s="39" t="s">
        <v>81</v>
      </c>
      <c r="F32" s="39" t="s">
        <v>614</v>
      </c>
      <c r="G32" s="39" t="s">
        <v>78</v>
      </c>
      <c r="H32" t="b">
        <v>0</v>
      </c>
      <c r="I32" s="39" t="s">
        <v>309</v>
      </c>
      <c r="J32" t="b">
        <v>0</v>
      </c>
      <c r="K32">
        <v>2</v>
      </c>
      <c r="L32" s="39" t="s">
        <v>345</v>
      </c>
      <c r="M32" s="39" t="s">
        <v>310</v>
      </c>
      <c r="N32">
        <v>0</v>
      </c>
      <c r="O32">
        <v>0</v>
      </c>
      <c r="P32">
        <v>0</v>
      </c>
      <c r="Q32">
        <v>0</v>
      </c>
    </row>
    <row r="33" spans="1:17" x14ac:dyDescent="0.25">
      <c r="A33" t="s">
        <v>16</v>
      </c>
      <c r="D33" s="39" t="s">
        <v>346</v>
      </c>
      <c r="E33" s="39" t="s">
        <v>82</v>
      </c>
      <c r="F33" s="39" t="s">
        <v>83</v>
      </c>
      <c r="G33" s="39" t="s">
        <v>18</v>
      </c>
      <c r="H33" t="b">
        <v>0</v>
      </c>
      <c r="I33" s="39" t="s">
        <v>309</v>
      </c>
      <c r="J33" t="b">
        <v>0</v>
      </c>
      <c r="K33">
        <v>2</v>
      </c>
      <c r="L33" s="39" t="s">
        <v>321</v>
      </c>
      <c r="M33" s="39" t="s">
        <v>310</v>
      </c>
      <c r="N33">
        <v>0</v>
      </c>
      <c r="O33">
        <v>0</v>
      </c>
      <c r="P33">
        <v>0</v>
      </c>
      <c r="Q33">
        <v>0</v>
      </c>
    </row>
    <row r="34" spans="1:17" x14ac:dyDescent="0.25">
      <c r="A34" t="s">
        <v>16</v>
      </c>
      <c r="D34" s="39" t="s">
        <v>347</v>
      </c>
      <c r="E34" s="39" t="s">
        <v>615</v>
      </c>
      <c r="F34" s="39" t="s">
        <v>616</v>
      </c>
      <c r="G34" s="39" t="s">
        <v>311</v>
      </c>
      <c r="H34" t="b">
        <v>0</v>
      </c>
      <c r="I34" s="39" t="s">
        <v>309</v>
      </c>
      <c r="J34" t="b">
        <v>0</v>
      </c>
      <c r="K34">
        <v>3</v>
      </c>
      <c r="L34" s="39" t="s">
        <v>321</v>
      </c>
      <c r="M34" s="39" t="s">
        <v>310</v>
      </c>
      <c r="N34">
        <v>281683.33999999997</v>
      </c>
      <c r="O34">
        <v>15519122.899999999</v>
      </c>
      <c r="P34">
        <v>465058.14999999997</v>
      </c>
      <c r="Q34">
        <v>9526576.2000000011</v>
      </c>
    </row>
    <row r="35" spans="1:17" x14ac:dyDescent="0.25">
      <c r="A35" t="s">
        <v>16</v>
      </c>
      <c r="D35" s="39" t="s">
        <v>348</v>
      </c>
      <c r="E35" s="39" t="s">
        <v>617</v>
      </c>
      <c r="F35" s="39" t="s">
        <v>618</v>
      </c>
      <c r="G35" s="39" t="s">
        <v>311</v>
      </c>
      <c r="H35" t="b">
        <v>0</v>
      </c>
      <c r="I35" s="39" t="s">
        <v>309</v>
      </c>
      <c r="J35" t="b">
        <v>0</v>
      </c>
      <c r="K35">
        <v>3</v>
      </c>
      <c r="L35" s="39" t="s">
        <v>321</v>
      </c>
      <c r="M35" s="39" t="s">
        <v>310</v>
      </c>
      <c r="N35">
        <v>161330.37</v>
      </c>
      <c r="O35">
        <v>8165755.3099999996</v>
      </c>
      <c r="P35">
        <v>141776.25</v>
      </c>
      <c r="Q35">
        <v>5268542.16</v>
      </c>
    </row>
    <row r="36" spans="1:17" x14ac:dyDescent="0.25">
      <c r="A36" t="s">
        <v>16</v>
      </c>
      <c r="D36" s="39" t="s">
        <v>349</v>
      </c>
      <c r="E36" s="39" t="s">
        <v>47</v>
      </c>
      <c r="F36" s="39" t="s">
        <v>48</v>
      </c>
      <c r="G36" s="39" t="s">
        <v>311</v>
      </c>
      <c r="H36" t="b">
        <v>0</v>
      </c>
      <c r="I36" s="39" t="s">
        <v>309</v>
      </c>
      <c r="J36" t="b">
        <v>0</v>
      </c>
      <c r="K36">
        <v>3</v>
      </c>
      <c r="L36" s="39" t="s">
        <v>321</v>
      </c>
      <c r="M36" s="39" t="s">
        <v>310</v>
      </c>
      <c r="N36">
        <v>0</v>
      </c>
      <c r="O36">
        <v>0</v>
      </c>
      <c r="P36">
        <v>0</v>
      </c>
      <c r="Q36">
        <v>0</v>
      </c>
    </row>
    <row r="37" spans="1:17" x14ac:dyDescent="0.25">
      <c r="A37" t="s">
        <v>16</v>
      </c>
      <c r="D37" s="39" t="s">
        <v>319</v>
      </c>
      <c r="E37" s="39" t="s">
        <v>49</v>
      </c>
      <c r="F37" s="39" t="s">
        <v>50</v>
      </c>
      <c r="G37" s="39" t="s">
        <v>311</v>
      </c>
      <c r="H37" t="b">
        <v>0</v>
      </c>
      <c r="I37" s="39" t="s">
        <v>309</v>
      </c>
      <c r="J37" t="b">
        <v>0</v>
      </c>
      <c r="K37">
        <v>3</v>
      </c>
      <c r="L37" s="39" t="s">
        <v>321</v>
      </c>
      <c r="M37" s="39" t="s">
        <v>310</v>
      </c>
      <c r="N37">
        <v>0</v>
      </c>
      <c r="O37">
        <v>0</v>
      </c>
      <c r="P37">
        <v>0</v>
      </c>
      <c r="Q37">
        <v>0</v>
      </c>
    </row>
    <row r="38" spans="1:17" x14ac:dyDescent="0.25">
      <c r="A38" t="s">
        <v>16</v>
      </c>
      <c r="D38" s="39" t="s">
        <v>350</v>
      </c>
      <c r="E38" s="39" t="s">
        <v>84</v>
      </c>
      <c r="F38" s="39" t="s">
        <v>619</v>
      </c>
      <c r="G38" s="39" t="s">
        <v>78</v>
      </c>
      <c r="H38" t="b">
        <v>0</v>
      </c>
      <c r="I38" s="39" t="s">
        <v>309</v>
      </c>
      <c r="J38" t="b">
        <v>0</v>
      </c>
      <c r="K38">
        <v>2</v>
      </c>
      <c r="L38" s="39" t="s">
        <v>351</v>
      </c>
      <c r="M38" s="39" t="s">
        <v>310</v>
      </c>
      <c r="N38">
        <v>443013.71</v>
      </c>
      <c r="O38">
        <v>23684878.210000001</v>
      </c>
      <c r="P38">
        <v>606834.4</v>
      </c>
      <c r="Q38">
        <v>14795118.359999999</v>
      </c>
    </row>
    <row r="39" spans="1:17" x14ac:dyDescent="0.25">
      <c r="A39" t="s">
        <v>16</v>
      </c>
      <c r="D39" s="39" t="s">
        <v>352</v>
      </c>
      <c r="E39" s="39" t="s">
        <v>85</v>
      </c>
      <c r="F39" s="39" t="s">
        <v>86</v>
      </c>
      <c r="G39" s="39" t="s">
        <v>18</v>
      </c>
      <c r="H39" t="b">
        <v>0</v>
      </c>
      <c r="I39" s="39" t="s">
        <v>309</v>
      </c>
      <c r="J39" t="b">
        <v>0</v>
      </c>
      <c r="K39">
        <v>2</v>
      </c>
      <c r="L39" s="39" t="s">
        <v>321</v>
      </c>
      <c r="M39" s="39" t="s">
        <v>310</v>
      </c>
      <c r="N39">
        <v>0</v>
      </c>
      <c r="O39">
        <v>0</v>
      </c>
      <c r="P39">
        <v>0</v>
      </c>
      <c r="Q39">
        <v>0</v>
      </c>
    </row>
    <row r="40" spans="1:17" x14ac:dyDescent="0.25">
      <c r="A40" t="s">
        <v>16</v>
      </c>
      <c r="D40" s="39" t="s">
        <v>353</v>
      </c>
      <c r="E40" s="39" t="s">
        <v>354</v>
      </c>
      <c r="F40" s="39" t="s">
        <v>355</v>
      </c>
      <c r="G40" s="39" t="s">
        <v>311</v>
      </c>
      <c r="H40" t="b">
        <v>0</v>
      </c>
      <c r="I40" s="39" t="s">
        <v>309</v>
      </c>
      <c r="J40" t="b">
        <v>0</v>
      </c>
      <c r="K40">
        <v>3</v>
      </c>
      <c r="L40" s="39" t="s">
        <v>321</v>
      </c>
      <c r="M40" s="39" t="s">
        <v>310</v>
      </c>
      <c r="N40">
        <v>0</v>
      </c>
      <c r="O40">
        <v>0</v>
      </c>
      <c r="P40">
        <v>0</v>
      </c>
      <c r="Q40">
        <v>0</v>
      </c>
    </row>
    <row r="41" spans="1:17" x14ac:dyDescent="0.25">
      <c r="A41" t="s">
        <v>16</v>
      </c>
      <c r="D41" s="39" t="s">
        <v>356</v>
      </c>
      <c r="E41" s="39" t="s">
        <v>87</v>
      </c>
      <c r="F41" s="39" t="s">
        <v>620</v>
      </c>
      <c r="G41" s="39" t="s">
        <v>78</v>
      </c>
      <c r="H41" t="b">
        <v>0</v>
      </c>
      <c r="I41" s="39" t="s">
        <v>309</v>
      </c>
      <c r="J41" t="b">
        <v>0</v>
      </c>
      <c r="K41">
        <v>2</v>
      </c>
      <c r="L41" s="39" t="s">
        <v>357</v>
      </c>
      <c r="M41" s="39" t="s">
        <v>310</v>
      </c>
      <c r="N41">
        <v>0</v>
      </c>
      <c r="O41">
        <v>0</v>
      </c>
      <c r="P41">
        <v>0</v>
      </c>
      <c r="Q41">
        <v>0</v>
      </c>
    </row>
    <row r="42" spans="1:17" x14ac:dyDescent="0.25">
      <c r="A42" t="s">
        <v>16</v>
      </c>
      <c r="D42" s="39" t="s">
        <v>358</v>
      </c>
      <c r="E42" s="39" t="s">
        <v>88</v>
      </c>
      <c r="F42" s="39" t="s">
        <v>89</v>
      </c>
      <c r="G42" s="39" t="s">
        <v>18</v>
      </c>
      <c r="H42" t="b">
        <v>0</v>
      </c>
      <c r="I42" s="39" t="s">
        <v>309</v>
      </c>
      <c r="J42" t="b">
        <v>0</v>
      </c>
      <c r="K42">
        <v>2</v>
      </c>
      <c r="L42" s="39" t="s">
        <v>321</v>
      </c>
      <c r="M42" s="39" t="s">
        <v>310</v>
      </c>
      <c r="N42">
        <v>0</v>
      </c>
      <c r="O42">
        <v>0</v>
      </c>
      <c r="P42">
        <v>0</v>
      </c>
      <c r="Q42">
        <v>0</v>
      </c>
    </row>
    <row r="43" spans="1:17" x14ac:dyDescent="0.25">
      <c r="A43" t="s">
        <v>16</v>
      </c>
      <c r="D43" s="39" t="s">
        <v>359</v>
      </c>
      <c r="E43" s="39" t="s">
        <v>621</v>
      </c>
      <c r="F43" s="39" t="s">
        <v>622</v>
      </c>
      <c r="G43" s="39" t="s">
        <v>311</v>
      </c>
      <c r="H43" t="b">
        <v>0</v>
      </c>
      <c r="I43" s="39" t="s">
        <v>309</v>
      </c>
      <c r="J43" t="b">
        <v>0</v>
      </c>
      <c r="K43">
        <v>3</v>
      </c>
      <c r="L43" s="39" t="s">
        <v>321</v>
      </c>
      <c r="M43" s="39" t="s">
        <v>310</v>
      </c>
      <c r="N43">
        <v>-229821.25999999998</v>
      </c>
      <c r="O43">
        <v>6791787.8499999996</v>
      </c>
      <c r="P43">
        <v>1321264.97</v>
      </c>
      <c r="Q43">
        <v>931029.05999999994</v>
      </c>
    </row>
    <row r="44" spans="1:17" x14ac:dyDescent="0.25">
      <c r="A44" t="s">
        <v>16</v>
      </c>
      <c r="D44" s="39" t="s">
        <v>360</v>
      </c>
      <c r="E44" s="39" t="s">
        <v>623</v>
      </c>
      <c r="F44" s="39" t="s">
        <v>624</v>
      </c>
      <c r="G44" s="39" t="s">
        <v>311</v>
      </c>
      <c r="H44" t="b">
        <v>0</v>
      </c>
      <c r="I44" s="39" t="s">
        <v>309</v>
      </c>
      <c r="J44" t="b">
        <v>0</v>
      </c>
      <c r="K44">
        <v>3</v>
      </c>
      <c r="L44" s="39" t="s">
        <v>321</v>
      </c>
      <c r="M44" s="39" t="s">
        <v>310</v>
      </c>
      <c r="N44">
        <v>-117194.57999999999</v>
      </c>
      <c r="O44">
        <v>2461931.71</v>
      </c>
      <c r="P44">
        <v>515042.16</v>
      </c>
      <c r="Q44">
        <v>363896.08999999997</v>
      </c>
    </row>
    <row r="45" spans="1:17" x14ac:dyDescent="0.25">
      <c r="A45" t="s">
        <v>16</v>
      </c>
      <c r="D45" s="39" t="s">
        <v>361</v>
      </c>
      <c r="E45" s="39" t="s">
        <v>625</v>
      </c>
      <c r="F45" s="39" t="s">
        <v>626</v>
      </c>
      <c r="G45" s="39" t="s">
        <v>311</v>
      </c>
      <c r="H45" t="b">
        <v>0</v>
      </c>
      <c r="I45" s="39" t="s">
        <v>309</v>
      </c>
      <c r="J45" t="b">
        <v>0</v>
      </c>
      <c r="K45">
        <v>3</v>
      </c>
      <c r="L45" s="39" t="s">
        <v>321</v>
      </c>
      <c r="M45" s="39" t="s">
        <v>310</v>
      </c>
      <c r="N45">
        <v>4639.1900000000005</v>
      </c>
      <c r="O45">
        <v>548579.79</v>
      </c>
      <c r="P45">
        <v>0</v>
      </c>
      <c r="Q45">
        <v>543940.6</v>
      </c>
    </row>
    <row r="46" spans="1:17" x14ac:dyDescent="0.25">
      <c r="A46" t="s">
        <v>16</v>
      </c>
      <c r="D46" s="39" t="s">
        <v>705</v>
      </c>
      <c r="E46" s="39" t="s">
        <v>706</v>
      </c>
      <c r="F46" s="39" t="s">
        <v>707</v>
      </c>
      <c r="G46" s="39" t="s">
        <v>311</v>
      </c>
      <c r="H46" t="b">
        <v>0</v>
      </c>
      <c r="I46" s="39" t="s">
        <v>309</v>
      </c>
      <c r="J46" t="b">
        <v>0</v>
      </c>
      <c r="K46">
        <v>3</v>
      </c>
      <c r="L46" s="39" t="s">
        <v>321</v>
      </c>
      <c r="M46" s="39" t="s">
        <v>310</v>
      </c>
      <c r="N46">
        <v>0</v>
      </c>
      <c r="O46">
        <v>0</v>
      </c>
      <c r="P46">
        <v>0</v>
      </c>
      <c r="Q46">
        <v>0</v>
      </c>
    </row>
    <row r="47" spans="1:17" x14ac:dyDescent="0.25">
      <c r="A47" t="s">
        <v>16</v>
      </c>
      <c r="D47" s="39" t="s">
        <v>708</v>
      </c>
      <c r="E47" s="39" t="s">
        <v>709</v>
      </c>
      <c r="F47" s="39" t="s">
        <v>710</v>
      </c>
      <c r="G47" s="39" t="s">
        <v>311</v>
      </c>
      <c r="H47" t="b">
        <v>0</v>
      </c>
      <c r="I47" s="39" t="s">
        <v>309</v>
      </c>
      <c r="J47" t="b">
        <v>0</v>
      </c>
      <c r="K47">
        <v>3</v>
      </c>
      <c r="L47" s="39" t="s">
        <v>321</v>
      </c>
      <c r="M47" s="39" t="s">
        <v>310</v>
      </c>
      <c r="N47">
        <v>-33937.97</v>
      </c>
      <c r="O47">
        <v>4671288.51</v>
      </c>
      <c r="P47">
        <v>2859746.26</v>
      </c>
      <c r="Q47">
        <v>2264669.1199999996</v>
      </c>
    </row>
    <row r="48" spans="1:17" x14ac:dyDescent="0.25">
      <c r="A48" t="s">
        <v>16</v>
      </c>
      <c r="D48" s="39" t="s">
        <v>711</v>
      </c>
      <c r="E48" s="39" t="s">
        <v>712</v>
      </c>
      <c r="F48" s="39" t="s">
        <v>712</v>
      </c>
      <c r="G48" s="39" t="s">
        <v>311</v>
      </c>
      <c r="H48" t="b">
        <v>0</v>
      </c>
      <c r="I48" s="39" t="s">
        <v>309</v>
      </c>
      <c r="J48" t="b">
        <v>0</v>
      </c>
      <c r="K48">
        <v>3</v>
      </c>
      <c r="L48" s="39" t="s">
        <v>321</v>
      </c>
      <c r="M48" s="39" t="s">
        <v>310</v>
      </c>
      <c r="N48">
        <v>-2805.16</v>
      </c>
      <c r="O48">
        <v>-213093.97999999998</v>
      </c>
      <c r="P48">
        <v>0</v>
      </c>
      <c r="Q48">
        <v>-210288.81999999998</v>
      </c>
    </row>
    <row r="49" spans="1:17" x14ac:dyDescent="0.25">
      <c r="A49" t="s">
        <v>16</v>
      </c>
      <c r="D49" s="39" t="s">
        <v>362</v>
      </c>
      <c r="E49" s="39" t="s">
        <v>90</v>
      </c>
      <c r="F49" s="39" t="s">
        <v>627</v>
      </c>
      <c r="G49" s="39" t="s">
        <v>78</v>
      </c>
      <c r="H49" t="b">
        <v>0</v>
      </c>
      <c r="I49" s="39" t="s">
        <v>309</v>
      </c>
      <c r="J49" t="b">
        <v>0</v>
      </c>
      <c r="K49">
        <v>2</v>
      </c>
      <c r="L49" s="39" t="s">
        <v>363</v>
      </c>
      <c r="M49" s="39" t="s">
        <v>310</v>
      </c>
      <c r="N49">
        <v>-379119.78</v>
      </c>
      <c r="O49">
        <v>14260493.879999999</v>
      </c>
      <c r="P49">
        <v>4696053.3899999997</v>
      </c>
      <c r="Q49">
        <v>3893246.05</v>
      </c>
    </row>
    <row r="50" spans="1:17" x14ac:dyDescent="0.25">
      <c r="A50" t="s">
        <v>16</v>
      </c>
      <c r="D50" s="39" t="s">
        <v>364</v>
      </c>
      <c r="E50" s="39" t="s">
        <v>27</v>
      </c>
      <c r="F50" s="39" t="s">
        <v>628</v>
      </c>
      <c r="G50" s="39" t="s">
        <v>78</v>
      </c>
      <c r="H50" t="b">
        <v>0</v>
      </c>
      <c r="I50" s="39" t="s">
        <v>309</v>
      </c>
      <c r="J50" t="b">
        <v>0</v>
      </c>
      <c r="K50">
        <v>1</v>
      </c>
      <c r="L50" s="39" t="s">
        <v>365</v>
      </c>
      <c r="M50" s="39" t="s">
        <v>310</v>
      </c>
      <c r="N50">
        <v>-176504.33</v>
      </c>
      <c r="O50">
        <v>40502914.549999997</v>
      </c>
      <c r="P50">
        <v>3608620.91</v>
      </c>
      <c r="Q50">
        <v>20687749.990000002</v>
      </c>
    </row>
    <row r="51" spans="1:17" x14ac:dyDescent="0.25">
      <c r="A51" t="s">
        <v>16</v>
      </c>
      <c r="D51" s="39" t="s">
        <v>366</v>
      </c>
      <c r="E51" s="39" t="s">
        <v>34</v>
      </c>
      <c r="F51" s="39" t="s">
        <v>91</v>
      </c>
      <c r="G51" s="39" t="s">
        <v>18</v>
      </c>
      <c r="H51" t="b">
        <v>0</v>
      </c>
      <c r="I51" s="39" t="s">
        <v>309</v>
      </c>
      <c r="J51" t="b">
        <v>0</v>
      </c>
      <c r="K51">
        <v>1</v>
      </c>
      <c r="L51" s="39" t="s">
        <v>321</v>
      </c>
      <c r="M51" s="39" t="s">
        <v>310</v>
      </c>
      <c r="N51">
        <v>0</v>
      </c>
      <c r="O51">
        <v>0</v>
      </c>
      <c r="P51">
        <v>0</v>
      </c>
      <c r="Q51">
        <v>0</v>
      </c>
    </row>
    <row r="52" spans="1:17" x14ac:dyDescent="0.25">
      <c r="A52" t="s">
        <v>16</v>
      </c>
      <c r="D52" s="39" t="s">
        <v>367</v>
      </c>
      <c r="E52" s="39" t="s">
        <v>51</v>
      </c>
      <c r="F52" s="39" t="s">
        <v>52</v>
      </c>
      <c r="G52" s="39" t="s">
        <v>18</v>
      </c>
      <c r="H52" t="b">
        <v>0</v>
      </c>
      <c r="I52" s="39" t="s">
        <v>309</v>
      </c>
      <c r="J52" t="b">
        <v>0</v>
      </c>
      <c r="K52">
        <v>2</v>
      </c>
      <c r="L52" s="39" t="s">
        <v>321</v>
      </c>
      <c r="M52" s="39" t="s">
        <v>310</v>
      </c>
      <c r="N52">
        <v>0</v>
      </c>
      <c r="O52">
        <v>0</v>
      </c>
      <c r="P52">
        <v>0</v>
      </c>
      <c r="Q52">
        <v>0</v>
      </c>
    </row>
    <row r="53" spans="1:17" x14ac:dyDescent="0.25">
      <c r="A53" t="s">
        <v>16</v>
      </c>
      <c r="D53" s="39" t="s">
        <v>368</v>
      </c>
      <c r="E53" s="39" t="s">
        <v>51</v>
      </c>
      <c r="F53" s="39" t="s">
        <v>52</v>
      </c>
      <c r="G53" s="39" t="s">
        <v>311</v>
      </c>
      <c r="H53" t="b">
        <v>0</v>
      </c>
      <c r="I53" s="39" t="s">
        <v>309</v>
      </c>
      <c r="J53" t="b">
        <v>0</v>
      </c>
      <c r="K53">
        <v>3</v>
      </c>
      <c r="L53" s="39" t="s">
        <v>321</v>
      </c>
      <c r="M53" s="39" t="s">
        <v>310</v>
      </c>
      <c r="N53">
        <v>0</v>
      </c>
      <c r="O53">
        <v>0</v>
      </c>
      <c r="P53">
        <v>0</v>
      </c>
      <c r="Q53">
        <v>0</v>
      </c>
    </row>
    <row r="54" spans="1:17" x14ac:dyDescent="0.25">
      <c r="A54" t="s">
        <v>16</v>
      </c>
      <c r="D54" s="39" t="s">
        <v>369</v>
      </c>
      <c r="E54" s="39" t="s">
        <v>53</v>
      </c>
      <c r="F54" s="39" t="s">
        <v>54</v>
      </c>
      <c r="G54" s="39" t="s">
        <v>311</v>
      </c>
      <c r="H54" t="b">
        <v>0</v>
      </c>
      <c r="I54" s="39" t="s">
        <v>309</v>
      </c>
      <c r="J54" t="b">
        <v>0</v>
      </c>
      <c r="K54">
        <v>3</v>
      </c>
      <c r="L54" s="39" t="s">
        <v>321</v>
      </c>
      <c r="M54" s="39" t="s">
        <v>310</v>
      </c>
      <c r="N54">
        <v>0</v>
      </c>
      <c r="O54">
        <v>0</v>
      </c>
      <c r="P54">
        <v>0</v>
      </c>
      <c r="Q54">
        <v>0</v>
      </c>
    </row>
    <row r="55" spans="1:17" x14ac:dyDescent="0.25">
      <c r="A55" t="s">
        <v>16</v>
      </c>
      <c r="D55" s="39" t="s">
        <v>370</v>
      </c>
      <c r="E55" s="39" t="s">
        <v>92</v>
      </c>
      <c r="F55" s="39" t="s">
        <v>93</v>
      </c>
      <c r="G55" s="39" t="s">
        <v>311</v>
      </c>
      <c r="H55" t="b">
        <v>0</v>
      </c>
      <c r="I55" s="39" t="s">
        <v>309</v>
      </c>
      <c r="J55" t="b">
        <v>0</v>
      </c>
      <c r="K55">
        <v>3</v>
      </c>
      <c r="L55" s="39" t="s">
        <v>321</v>
      </c>
      <c r="M55" s="39" t="s">
        <v>310</v>
      </c>
      <c r="N55">
        <v>0</v>
      </c>
      <c r="O55">
        <v>0</v>
      </c>
      <c r="P55">
        <v>0</v>
      </c>
      <c r="Q55">
        <v>0</v>
      </c>
    </row>
    <row r="56" spans="1:17" x14ac:dyDescent="0.25">
      <c r="A56" t="s">
        <v>16</v>
      </c>
      <c r="D56" s="39" t="s">
        <v>371</v>
      </c>
      <c r="E56" s="39" t="s">
        <v>55</v>
      </c>
      <c r="F56" s="39" t="s">
        <v>629</v>
      </c>
      <c r="G56" s="39" t="s">
        <v>311</v>
      </c>
      <c r="H56" t="b">
        <v>0</v>
      </c>
      <c r="I56" s="39" t="s">
        <v>309</v>
      </c>
      <c r="J56" t="b">
        <v>0</v>
      </c>
      <c r="K56">
        <v>3</v>
      </c>
      <c r="L56" s="39" t="s">
        <v>321</v>
      </c>
      <c r="M56" s="39" t="s">
        <v>310</v>
      </c>
      <c r="N56">
        <v>0</v>
      </c>
      <c r="O56">
        <v>0</v>
      </c>
      <c r="P56">
        <v>0</v>
      </c>
      <c r="Q56">
        <v>0</v>
      </c>
    </row>
    <row r="57" spans="1:17" x14ac:dyDescent="0.25">
      <c r="A57" t="s">
        <v>16</v>
      </c>
      <c r="D57" s="39" t="s">
        <v>372</v>
      </c>
      <c r="E57" s="39" t="s">
        <v>94</v>
      </c>
      <c r="F57" s="39" t="s">
        <v>630</v>
      </c>
      <c r="G57" s="39" t="s">
        <v>78</v>
      </c>
      <c r="H57" t="b">
        <v>0</v>
      </c>
      <c r="I57" s="39" t="s">
        <v>309</v>
      </c>
      <c r="J57" t="b">
        <v>0</v>
      </c>
      <c r="K57">
        <v>2</v>
      </c>
      <c r="L57" s="39" t="s">
        <v>373</v>
      </c>
      <c r="M57" s="39" t="s">
        <v>310</v>
      </c>
      <c r="N57">
        <v>0</v>
      </c>
      <c r="O57">
        <v>0</v>
      </c>
      <c r="P57">
        <v>0</v>
      </c>
      <c r="Q57">
        <v>0</v>
      </c>
    </row>
    <row r="58" spans="1:17" x14ac:dyDescent="0.25">
      <c r="A58" t="s">
        <v>16</v>
      </c>
      <c r="D58" s="39" t="s">
        <v>374</v>
      </c>
      <c r="E58" s="39" t="s">
        <v>56</v>
      </c>
      <c r="F58" s="39" t="s">
        <v>57</v>
      </c>
      <c r="G58" s="39" t="s">
        <v>18</v>
      </c>
      <c r="H58" t="b">
        <v>0</v>
      </c>
      <c r="I58" s="39" t="s">
        <v>309</v>
      </c>
      <c r="J58" t="b">
        <v>0</v>
      </c>
      <c r="K58">
        <v>2</v>
      </c>
      <c r="L58" s="39" t="s">
        <v>321</v>
      </c>
      <c r="M58" s="39" t="s">
        <v>310</v>
      </c>
      <c r="N58">
        <v>0</v>
      </c>
      <c r="O58">
        <v>0</v>
      </c>
      <c r="P58">
        <v>0</v>
      </c>
      <c r="Q58">
        <v>0</v>
      </c>
    </row>
    <row r="59" spans="1:17" x14ac:dyDescent="0.25">
      <c r="A59" t="s">
        <v>16</v>
      </c>
      <c r="D59" s="39" t="s">
        <v>375</v>
      </c>
      <c r="E59" s="39" t="s">
        <v>56</v>
      </c>
      <c r="F59" s="39" t="s">
        <v>57</v>
      </c>
      <c r="G59" s="39" t="s">
        <v>311</v>
      </c>
      <c r="H59" t="b">
        <v>0</v>
      </c>
      <c r="I59" s="39" t="s">
        <v>309</v>
      </c>
      <c r="J59" t="b">
        <v>0</v>
      </c>
      <c r="K59">
        <v>3</v>
      </c>
      <c r="L59" s="39" t="s">
        <v>321</v>
      </c>
      <c r="M59" s="39" t="s">
        <v>310</v>
      </c>
      <c r="N59">
        <v>0</v>
      </c>
      <c r="O59">
        <v>0</v>
      </c>
      <c r="P59">
        <v>0</v>
      </c>
      <c r="Q59">
        <v>0</v>
      </c>
    </row>
    <row r="60" spans="1:17" x14ac:dyDescent="0.25">
      <c r="A60" t="s">
        <v>16</v>
      </c>
      <c r="D60" s="39" t="s">
        <v>376</v>
      </c>
      <c r="E60" s="39" t="s">
        <v>53</v>
      </c>
      <c r="F60" s="39" t="s">
        <v>54</v>
      </c>
      <c r="G60" s="39" t="s">
        <v>311</v>
      </c>
      <c r="H60" t="b">
        <v>0</v>
      </c>
      <c r="I60" s="39" t="s">
        <v>309</v>
      </c>
      <c r="J60" t="b">
        <v>0</v>
      </c>
      <c r="K60">
        <v>3</v>
      </c>
      <c r="L60" s="39" t="s">
        <v>321</v>
      </c>
      <c r="M60" s="39" t="s">
        <v>310</v>
      </c>
      <c r="N60">
        <v>0</v>
      </c>
      <c r="O60">
        <v>0</v>
      </c>
      <c r="P60">
        <v>0</v>
      </c>
      <c r="Q60">
        <v>0</v>
      </c>
    </row>
    <row r="61" spans="1:17" x14ac:dyDescent="0.25">
      <c r="A61" t="s">
        <v>16</v>
      </c>
      <c r="D61" s="39" t="s">
        <v>377</v>
      </c>
      <c r="E61" s="39" t="s">
        <v>92</v>
      </c>
      <c r="F61" s="39" t="s">
        <v>93</v>
      </c>
      <c r="G61" s="39" t="s">
        <v>311</v>
      </c>
      <c r="H61" t="b">
        <v>0</v>
      </c>
      <c r="I61" s="39" t="s">
        <v>309</v>
      </c>
      <c r="J61" t="b">
        <v>0</v>
      </c>
      <c r="K61">
        <v>3</v>
      </c>
      <c r="L61" s="39" t="s">
        <v>321</v>
      </c>
      <c r="M61" s="39" t="s">
        <v>310</v>
      </c>
      <c r="N61">
        <v>0</v>
      </c>
      <c r="O61">
        <v>0</v>
      </c>
      <c r="P61">
        <v>0</v>
      </c>
      <c r="Q61">
        <v>0</v>
      </c>
    </row>
    <row r="62" spans="1:17" x14ac:dyDescent="0.25">
      <c r="A62" t="s">
        <v>16</v>
      </c>
      <c r="D62" s="39" t="s">
        <v>378</v>
      </c>
      <c r="E62" s="39" t="s">
        <v>58</v>
      </c>
      <c r="F62" s="39" t="s">
        <v>631</v>
      </c>
      <c r="G62" s="39" t="s">
        <v>311</v>
      </c>
      <c r="H62" t="b">
        <v>0</v>
      </c>
      <c r="I62" s="39" t="s">
        <v>309</v>
      </c>
      <c r="J62" t="b">
        <v>0</v>
      </c>
      <c r="K62">
        <v>3</v>
      </c>
      <c r="L62" s="39" t="s">
        <v>321</v>
      </c>
      <c r="M62" s="39" t="s">
        <v>310</v>
      </c>
      <c r="N62">
        <v>0</v>
      </c>
      <c r="O62">
        <v>0</v>
      </c>
      <c r="P62">
        <v>0</v>
      </c>
      <c r="Q62">
        <v>0</v>
      </c>
    </row>
    <row r="63" spans="1:17" x14ac:dyDescent="0.25">
      <c r="A63" t="s">
        <v>16</v>
      </c>
      <c r="D63" s="39" t="s">
        <v>379</v>
      </c>
      <c r="E63" s="39" t="s">
        <v>95</v>
      </c>
      <c r="F63" s="39" t="s">
        <v>632</v>
      </c>
      <c r="G63" s="39" t="s">
        <v>78</v>
      </c>
      <c r="H63" t="b">
        <v>0</v>
      </c>
      <c r="I63" s="39" t="s">
        <v>309</v>
      </c>
      <c r="J63" t="b">
        <v>0</v>
      </c>
      <c r="K63">
        <v>2</v>
      </c>
      <c r="L63" s="39" t="s">
        <v>380</v>
      </c>
      <c r="M63" s="39" t="s">
        <v>310</v>
      </c>
      <c r="N63">
        <v>0</v>
      </c>
      <c r="O63">
        <v>0</v>
      </c>
      <c r="P63">
        <v>0</v>
      </c>
      <c r="Q63">
        <v>0</v>
      </c>
    </row>
    <row r="64" spans="1:17" x14ac:dyDescent="0.25">
      <c r="A64" t="s">
        <v>16</v>
      </c>
      <c r="D64" s="39" t="s">
        <v>381</v>
      </c>
      <c r="E64" s="39" t="s">
        <v>59</v>
      </c>
      <c r="F64" s="39" t="s">
        <v>60</v>
      </c>
      <c r="G64" s="39" t="s">
        <v>18</v>
      </c>
      <c r="H64" t="b">
        <v>0</v>
      </c>
      <c r="I64" s="39" t="s">
        <v>309</v>
      </c>
      <c r="J64" t="b">
        <v>0</v>
      </c>
      <c r="K64">
        <v>2</v>
      </c>
      <c r="L64" s="39" t="s">
        <v>321</v>
      </c>
      <c r="M64" s="39" t="s">
        <v>310</v>
      </c>
      <c r="N64">
        <v>0</v>
      </c>
      <c r="O64">
        <v>0</v>
      </c>
      <c r="P64">
        <v>0</v>
      </c>
      <c r="Q64">
        <v>0</v>
      </c>
    </row>
    <row r="65" spans="1:17" x14ac:dyDescent="0.25">
      <c r="A65" t="s">
        <v>16</v>
      </c>
      <c r="D65" s="39" t="s">
        <v>382</v>
      </c>
      <c r="E65" s="39" t="s">
        <v>59</v>
      </c>
      <c r="F65" s="39" t="s">
        <v>60</v>
      </c>
      <c r="G65" s="39" t="s">
        <v>311</v>
      </c>
      <c r="H65" t="b">
        <v>0</v>
      </c>
      <c r="I65" s="39" t="s">
        <v>309</v>
      </c>
      <c r="J65" t="b">
        <v>0</v>
      </c>
      <c r="K65">
        <v>3</v>
      </c>
      <c r="L65" s="39" t="s">
        <v>321</v>
      </c>
      <c r="M65" s="39" t="s">
        <v>310</v>
      </c>
      <c r="N65">
        <v>0</v>
      </c>
      <c r="O65">
        <v>0</v>
      </c>
      <c r="P65">
        <v>0</v>
      </c>
      <c r="Q65">
        <v>0</v>
      </c>
    </row>
    <row r="66" spans="1:17" x14ac:dyDescent="0.25">
      <c r="A66" t="s">
        <v>16</v>
      </c>
      <c r="D66" s="39" t="s">
        <v>383</v>
      </c>
      <c r="E66" s="39" t="s">
        <v>53</v>
      </c>
      <c r="F66" s="39" t="s">
        <v>54</v>
      </c>
      <c r="G66" s="39" t="s">
        <v>311</v>
      </c>
      <c r="H66" t="b">
        <v>0</v>
      </c>
      <c r="I66" s="39" t="s">
        <v>309</v>
      </c>
      <c r="J66" t="b">
        <v>0</v>
      </c>
      <c r="K66">
        <v>3</v>
      </c>
      <c r="L66" s="39" t="s">
        <v>321</v>
      </c>
      <c r="M66" s="39" t="s">
        <v>310</v>
      </c>
      <c r="N66">
        <v>0</v>
      </c>
      <c r="O66">
        <v>0</v>
      </c>
      <c r="P66">
        <v>0</v>
      </c>
      <c r="Q66">
        <v>0</v>
      </c>
    </row>
    <row r="67" spans="1:17" x14ac:dyDescent="0.25">
      <c r="A67" t="s">
        <v>16</v>
      </c>
      <c r="D67" s="39" t="s">
        <v>384</v>
      </c>
      <c r="E67" s="39" t="s">
        <v>92</v>
      </c>
      <c r="F67" s="39" t="s">
        <v>93</v>
      </c>
      <c r="G67" s="39" t="s">
        <v>311</v>
      </c>
      <c r="H67" t="b">
        <v>0</v>
      </c>
      <c r="I67" s="39" t="s">
        <v>309</v>
      </c>
      <c r="J67" t="b">
        <v>0</v>
      </c>
      <c r="K67">
        <v>3</v>
      </c>
      <c r="L67" s="39" t="s">
        <v>321</v>
      </c>
      <c r="M67" s="39" t="s">
        <v>310</v>
      </c>
      <c r="N67">
        <v>0</v>
      </c>
      <c r="O67">
        <v>0</v>
      </c>
      <c r="P67">
        <v>0</v>
      </c>
      <c r="Q67">
        <v>0</v>
      </c>
    </row>
    <row r="68" spans="1:17" x14ac:dyDescent="0.25">
      <c r="A68" t="s">
        <v>16</v>
      </c>
      <c r="D68" s="39" t="s">
        <v>385</v>
      </c>
      <c r="E68" s="39" t="s">
        <v>61</v>
      </c>
      <c r="F68" s="39" t="s">
        <v>633</v>
      </c>
      <c r="G68" s="39" t="s">
        <v>311</v>
      </c>
      <c r="H68" t="b">
        <v>0</v>
      </c>
      <c r="I68" s="39" t="s">
        <v>309</v>
      </c>
      <c r="J68" t="b">
        <v>0</v>
      </c>
      <c r="K68">
        <v>3</v>
      </c>
      <c r="L68" s="39" t="s">
        <v>321</v>
      </c>
      <c r="M68" s="39" t="s">
        <v>310</v>
      </c>
      <c r="N68">
        <v>0</v>
      </c>
      <c r="O68">
        <v>0</v>
      </c>
      <c r="P68">
        <v>0</v>
      </c>
      <c r="Q68">
        <v>0</v>
      </c>
    </row>
    <row r="69" spans="1:17" x14ac:dyDescent="0.25">
      <c r="A69" t="s">
        <v>16</v>
      </c>
      <c r="D69" s="39" t="s">
        <v>386</v>
      </c>
      <c r="E69" s="39" t="s">
        <v>96</v>
      </c>
      <c r="F69" s="39" t="s">
        <v>634</v>
      </c>
      <c r="G69" s="39" t="s">
        <v>78</v>
      </c>
      <c r="H69" t="b">
        <v>0</v>
      </c>
      <c r="I69" s="39" t="s">
        <v>309</v>
      </c>
      <c r="J69" t="b">
        <v>0</v>
      </c>
      <c r="K69">
        <v>2</v>
      </c>
      <c r="L69" s="39" t="s">
        <v>387</v>
      </c>
      <c r="M69" s="39" t="s">
        <v>310</v>
      </c>
      <c r="N69">
        <v>0</v>
      </c>
      <c r="O69">
        <v>0</v>
      </c>
      <c r="P69">
        <v>0</v>
      </c>
      <c r="Q69">
        <v>0</v>
      </c>
    </row>
    <row r="70" spans="1:17" x14ac:dyDescent="0.25">
      <c r="A70" t="s">
        <v>16</v>
      </c>
      <c r="D70" s="39" t="s">
        <v>388</v>
      </c>
      <c r="E70" s="39" t="s">
        <v>97</v>
      </c>
      <c r="F70" s="39" t="s">
        <v>635</v>
      </c>
      <c r="G70" s="39" t="s">
        <v>78</v>
      </c>
      <c r="H70" t="b">
        <v>0</v>
      </c>
      <c r="I70" s="39" t="s">
        <v>309</v>
      </c>
      <c r="J70" t="b">
        <v>0</v>
      </c>
      <c r="K70">
        <v>1</v>
      </c>
      <c r="L70" s="39" t="s">
        <v>389</v>
      </c>
      <c r="M70" s="39" t="s">
        <v>310</v>
      </c>
      <c r="N70">
        <v>0</v>
      </c>
      <c r="O70">
        <v>0</v>
      </c>
      <c r="P70">
        <v>0</v>
      </c>
      <c r="Q70">
        <v>0</v>
      </c>
    </row>
    <row r="71" spans="1:17" x14ac:dyDescent="0.25">
      <c r="A71" t="s">
        <v>16</v>
      </c>
      <c r="D71" s="39" t="s">
        <v>390</v>
      </c>
      <c r="E71" s="39" t="s">
        <v>713</v>
      </c>
      <c r="F71" s="39" t="s">
        <v>35</v>
      </c>
      <c r="G71" s="39" t="s">
        <v>78</v>
      </c>
      <c r="H71" t="b">
        <v>0</v>
      </c>
      <c r="I71" s="39" t="s">
        <v>309</v>
      </c>
      <c r="J71" t="b">
        <v>0</v>
      </c>
      <c r="K71">
        <v>0</v>
      </c>
      <c r="L71" s="39" t="s">
        <v>391</v>
      </c>
      <c r="M71" s="39" t="s">
        <v>310</v>
      </c>
      <c r="N71">
        <v>-176504.33</v>
      </c>
      <c r="O71">
        <v>40502914.549999997</v>
      </c>
      <c r="P71">
        <v>3608620.91</v>
      </c>
      <c r="Q71">
        <v>20687749.990000002</v>
      </c>
    </row>
    <row r="72" spans="1:17" x14ac:dyDescent="0.25">
      <c r="A72" t="s">
        <v>16</v>
      </c>
      <c r="D72" s="39" t="s">
        <v>317</v>
      </c>
      <c r="E72" s="39" t="s">
        <v>714</v>
      </c>
      <c r="F72" s="39" t="s">
        <v>36</v>
      </c>
      <c r="G72" s="39" t="s">
        <v>308</v>
      </c>
      <c r="H72" t="b">
        <v>0</v>
      </c>
      <c r="I72" s="39" t="s">
        <v>309</v>
      </c>
      <c r="J72" t="b">
        <v>0</v>
      </c>
      <c r="K72">
        <v>0</v>
      </c>
      <c r="L72" s="39" t="s">
        <v>321</v>
      </c>
      <c r="M72" s="39" t="s">
        <v>310</v>
      </c>
      <c r="N72">
        <v>0</v>
      </c>
      <c r="O72">
        <v>0</v>
      </c>
      <c r="P72">
        <v>0</v>
      </c>
      <c r="Q72">
        <v>0</v>
      </c>
    </row>
    <row r="73" spans="1:17" x14ac:dyDescent="0.25">
      <c r="A73" t="s">
        <v>16</v>
      </c>
      <c r="D73" s="39" t="s">
        <v>392</v>
      </c>
      <c r="E73" s="39" t="s">
        <v>715</v>
      </c>
      <c r="F73" s="39" t="s">
        <v>98</v>
      </c>
      <c r="G73" s="39" t="s">
        <v>18</v>
      </c>
      <c r="H73" t="b">
        <v>0</v>
      </c>
      <c r="I73" s="39" t="s">
        <v>309</v>
      </c>
      <c r="J73" t="b">
        <v>0</v>
      </c>
      <c r="K73">
        <v>0</v>
      </c>
      <c r="L73" s="39" t="s">
        <v>321</v>
      </c>
      <c r="M73" s="39" t="s">
        <v>310</v>
      </c>
      <c r="N73">
        <v>0</v>
      </c>
      <c r="O73">
        <v>0</v>
      </c>
      <c r="P73">
        <v>0</v>
      </c>
      <c r="Q73">
        <v>0</v>
      </c>
    </row>
    <row r="74" spans="1:17" x14ac:dyDescent="0.25">
      <c r="A74" t="s">
        <v>16</v>
      </c>
      <c r="D74" s="39" t="s">
        <v>393</v>
      </c>
      <c r="E74" s="39" t="s">
        <v>28</v>
      </c>
      <c r="F74" s="39" t="s">
        <v>99</v>
      </c>
      <c r="G74" s="39" t="s">
        <v>18</v>
      </c>
      <c r="H74" t="b">
        <v>0</v>
      </c>
      <c r="I74" s="39" t="s">
        <v>309</v>
      </c>
      <c r="J74" t="b">
        <v>0</v>
      </c>
      <c r="K74">
        <v>1</v>
      </c>
      <c r="L74" s="39" t="s">
        <v>321</v>
      </c>
      <c r="M74" s="39" t="s">
        <v>310</v>
      </c>
      <c r="N74">
        <v>0</v>
      </c>
      <c r="O74">
        <v>0</v>
      </c>
      <c r="P74">
        <v>0</v>
      </c>
      <c r="Q74">
        <v>0</v>
      </c>
    </row>
    <row r="75" spans="1:17" x14ac:dyDescent="0.25">
      <c r="A75" t="s">
        <v>16</v>
      </c>
      <c r="D75" s="39" t="s">
        <v>394</v>
      </c>
      <c r="E75" s="39" t="s">
        <v>29</v>
      </c>
      <c r="F75" s="39" t="s">
        <v>62</v>
      </c>
      <c r="G75" s="39" t="s">
        <v>311</v>
      </c>
      <c r="H75" t="b">
        <v>0</v>
      </c>
      <c r="I75" s="39" t="s">
        <v>309</v>
      </c>
      <c r="J75" t="b">
        <v>1</v>
      </c>
      <c r="K75">
        <v>2</v>
      </c>
      <c r="L75" s="39" t="s">
        <v>321</v>
      </c>
      <c r="M75" s="39" t="s">
        <v>310</v>
      </c>
      <c r="N75">
        <v>0</v>
      </c>
      <c r="O75">
        <v>0</v>
      </c>
      <c r="P75">
        <v>0</v>
      </c>
      <c r="Q75">
        <v>0</v>
      </c>
    </row>
    <row r="76" spans="1:17" x14ac:dyDescent="0.25">
      <c r="A76" t="s">
        <v>16</v>
      </c>
      <c r="D76" s="39" t="s">
        <v>395</v>
      </c>
      <c r="E76" s="39" t="s">
        <v>100</v>
      </c>
      <c r="F76" s="39" t="s">
        <v>101</v>
      </c>
      <c r="G76" s="39" t="s">
        <v>18</v>
      </c>
      <c r="H76" t="b">
        <v>0</v>
      </c>
      <c r="I76" s="39" t="s">
        <v>309</v>
      </c>
      <c r="J76" t="b">
        <v>0</v>
      </c>
      <c r="K76">
        <v>2</v>
      </c>
      <c r="L76" s="39" t="s">
        <v>321</v>
      </c>
      <c r="M76" s="39" t="s">
        <v>310</v>
      </c>
      <c r="N76">
        <v>0</v>
      </c>
      <c r="O76">
        <v>0</v>
      </c>
      <c r="P76">
        <v>0</v>
      </c>
      <c r="Q76">
        <v>0</v>
      </c>
    </row>
    <row r="77" spans="1:17" x14ac:dyDescent="0.25">
      <c r="A77" t="s">
        <v>16</v>
      </c>
      <c r="D77" s="39" t="s">
        <v>396</v>
      </c>
      <c r="E77" s="39" t="s">
        <v>397</v>
      </c>
      <c r="F77" s="39" t="s">
        <v>398</v>
      </c>
      <c r="G77" s="39" t="s">
        <v>311</v>
      </c>
      <c r="H77" t="b">
        <v>0</v>
      </c>
      <c r="I77" s="39" t="s">
        <v>309</v>
      </c>
      <c r="J77" t="b">
        <v>0</v>
      </c>
      <c r="K77">
        <v>3</v>
      </c>
      <c r="L77" s="39" t="s">
        <v>321</v>
      </c>
      <c r="M77" s="39" t="s">
        <v>310</v>
      </c>
      <c r="N77">
        <v>0</v>
      </c>
      <c r="O77">
        <v>0</v>
      </c>
      <c r="P77">
        <v>0</v>
      </c>
      <c r="Q77">
        <v>0</v>
      </c>
    </row>
    <row r="78" spans="1:17" x14ac:dyDescent="0.25">
      <c r="A78" t="s">
        <v>16</v>
      </c>
      <c r="D78" s="39" t="s">
        <v>399</v>
      </c>
      <c r="E78" s="39" t="s">
        <v>102</v>
      </c>
      <c r="F78" s="39" t="s">
        <v>636</v>
      </c>
      <c r="G78" s="39" t="s">
        <v>78</v>
      </c>
      <c r="H78" t="b">
        <v>0</v>
      </c>
      <c r="I78" s="39" t="s">
        <v>309</v>
      </c>
      <c r="J78" t="b">
        <v>0</v>
      </c>
      <c r="K78">
        <v>2</v>
      </c>
      <c r="L78" s="39" t="s">
        <v>400</v>
      </c>
      <c r="M78" s="39" t="s">
        <v>310</v>
      </c>
      <c r="N78">
        <v>0</v>
      </c>
      <c r="O78">
        <v>0</v>
      </c>
      <c r="P78">
        <v>0</v>
      </c>
      <c r="Q78">
        <v>0</v>
      </c>
    </row>
    <row r="79" spans="1:17" x14ac:dyDescent="0.25">
      <c r="A79" t="s">
        <v>16</v>
      </c>
      <c r="D79" s="39" t="s">
        <v>401</v>
      </c>
      <c r="E79" s="39" t="s">
        <v>30</v>
      </c>
      <c r="F79" s="39" t="s">
        <v>103</v>
      </c>
      <c r="G79" s="39" t="s">
        <v>18</v>
      </c>
      <c r="H79" t="b">
        <v>0</v>
      </c>
      <c r="I79" s="39" t="s">
        <v>309</v>
      </c>
      <c r="J79" t="b">
        <v>0</v>
      </c>
      <c r="K79">
        <v>2</v>
      </c>
      <c r="L79" s="39" t="s">
        <v>321</v>
      </c>
      <c r="M79" s="39" t="s">
        <v>310</v>
      </c>
      <c r="N79">
        <v>0</v>
      </c>
      <c r="O79">
        <v>0</v>
      </c>
      <c r="P79">
        <v>0</v>
      </c>
      <c r="Q79">
        <v>0</v>
      </c>
    </row>
    <row r="80" spans="1:17" x14ac:dyDescent="0.25">
      <c r="A80" t="s">
        <v>16</v>
      </c>
      <c r="D80" s="39" t="s">
        <v>402</v>
      </c>
      <c r="E80" s="39" t="s">
        <v>38</v>
      </c>
      <c r="F80" s="39" t="s">
        <v>637</v>
      </c>
      <c r="G80" s="39" t="s">
        <v>311</v>
      </c>
      <c r="H80" t="b">
        <v>0</v>
      </c>
      <c r="I80" s="39" t="s">
        <v>309</v>
      </c>
      <c r="J80" t="b">
        <v>0</v>
      </c>
      <c r="K80">
        <v>3</v>
      </c>
      <c r="L80" s="39" t="s">
        <v>321</v>
      </c>
      <c r="M80" s="39" t="s">
        <v>310</v>
      </c>
      <c r="N80">
        <v>-61423.26</v>
      </c>
      <c r="O80">
        <v>-24149494.399999999</v>
      </c>
      <c r="P80">
        <v>-673853.37</v>
      </c>
      <c r="Q80">
        <v>-11928017.49</v>
      </c>
    </row>
    <row r="81" spans="1:17" x14ac:dyDescent="0.25">
      <c r="A81" t="s">
        <v>16</v>
      </c>
      <c r="D81" s="39" t="s">
        <v>403</v>
      </c>
      <c r="E81" s="39" t="s">
        <v>39</v>
      </c>
      <c r="F81" s="39" t="s">
        <v>638</v>
      </c>
      <c r="G81" s="39" t="s">
        <v>311</v>
      </c>
      <c r="H81" t="b">
        <v>0</v>
      </c>
      <c r="I81" s="39" t="s">
        <v>309</v>
      </c>
      <c r="J81" t="b">
        <v>0</v>
      </c>
      <c r="K81">
        <v>3</v>
      </c>
      <c r="L81" s="39" t="s">
        <v>321</v>
      </c>
      <c r="M81" s="39" t="s">
        <v>310</v>
      </c>
      <c r="N81">
        <v>0</v>
      </c>
      <c r="O81">
        <v>-8133046.3499999996</v>
      </c>
      <c r="P81">
        <v>-247107.36000000002</v>
      </c>
      <c r="Q81">
        <v>-3939755.6799999997</v>
      </c>
    </row>
    <row r="82" spans="1:17" x14ac:dyDescent="0.25">
      <c r="A82" t="s">
        <v>16</v>
      </c>
      <c r="D82" s="39" t="s">
        <v>404</v>
      </c>
      <c r="E82" s="39" t="s">
        <v>104</v>
      </c>
      <c r="F82" s="39" t="s">
        <v>639</v>
      </c>
      <c r="G82" s="39" t="s">
        <v>311</v>
      </c>
      <c r="H82" t="b">
        <v>0</v>
      </c>
      <c r="I82" s="39" t="s">
        <v>309</v>
      </c>
      <c r="J82" t="b">
        <v>0</v>
      </c>
      <c r="K82">
        <v>3</v>
      </c>
      <c r="L82" s="39" t="s">
        <v>321</v>
      </c>
      <c r="M82" s="39" t="s">
        <v>310</v>
      </c>
      <c r="N82">
        <v>0</v>
      </c>
      <c r="O82">
        <v>0</v>
      </c>
      <c r="P82">
        <v>0</v>
      </c>
      <c r="Q82">
        <v>0</v>
      </c>
    </row>
    <row r="83" spans="1:17" x14ac:dyDescent="0.25">
      <c r="A83" t="s">
        <v>16</v>
      </c>
      <c r="D83" s="39" t="s">
        <v>405</v>
      </c>
      <c r="E83" s="39" t="s">
        <v>105</v>
      </c>
      <c r="F83" s="39" t="s">
        <v>640</v>
      </c>
      <c r="G83" s="39" t="s">
        <v>78</v>
      </c>
      <c r="H83" t="b">
        <v>0</v>
      </c>
      <c r="I83" s="39" t="s">
        <v>309</v>
      </c>
      <c r="J83" t="b">
        <v>0</v>
      </c>
      <c r="K83">
        <v>2</v>
      </c>
      <c r="L83" s="39" t="s">
        <v>406</v>
      </c>
      <c r="M83" s="39" t="s">
        <v>310</v>
      </c>
      <c r="N83">
        <v>-61423.26</v>
      </c>
      <c r="O83">
        <v>-32282540.750000004</v>
      </c>
      <c r="P83">
        <v>-920960.73</v>
      </c>
      <c r="Q83">
        <v>-15867773.17</v>
      </c>
    </row>
    <row r="84" spans="1:17" x14ac:dyDescent="0.25">
      <c r="A84" t="s">
        <v>16</v>
      </c>
      <c r="D84" s="39" t="s">
        <v>407</v>
      </c>
      <c r="E84" s="39" t="s">
        <v>106</v>
      </c>
      <c r="F84" s="39" t="s">
        <v>107</v>
      </c>
      <c r="G84" s="39" t="s">
        <v>18</v>
      </c>
      <c r="H84" t="b">
        <v>0</v>
      </c>
      <c r="I84" s="39" t="s">
        <v>309</v>
      </c>
      <c r="J84" t="b">
        <v>0</v>
      </c>
      <c r="K84">
        <v>2</v>
      </c>
      <c r="L84" s="39" t="s">
        <v>321</v>
      </c>
      <c r="M84" s="39" t="s">
        <v>310</v>
      </c>
      <c r="N84">
        <v>0</v>
      </c>
      <c r="O84">
        <v>0</v>
      </c>
      <c r="P84">
        <v>0</v>
      </c>
      <c r="Q84">
        <v>0</v>
      </c>
    </row>
    <row r="85" spans="1:17" x14ac:dyDescent="0.25">
      <c r="A85" t="s">
        <v>16</v>
      </c>
      <c r="D85" s="39" t="s">
        <v>408</v>
      </c>
      <c r="E85" s="39" t="s">
        <v>106</v>
      </c>
      <c r="F85" s="39" t="s">
        <v>107</v>
      </c>
      <c r="G85" s="39" t="s">
        <v>311</v>
      </c>
      <c r="H85" t="b">
        <v>0</v>
      </c>
      <c r="I85" s="39" t="s">
        <v>309</v>
      </c>
      <c r="J85" t="b">
        <v>0</v>
      </c>
      <c r="K85">
        <v>3</v>
      </c>
      <c r="L85" s="39" t="s">
        <v>321</v>
      </c>
      <c r="M85" s="39" t="s">
        <v>310</v>
      </c>
      <c r="N85">
        <v>0</v>
      </c>
      <c r="O85">
        <v>0</v>
      </c>
      <c r="P85">
        <v>0</v>
      </c>
      <c r="Q85">
        <v>0</v>
      </c>
    </row>
    <row r="86" spans="1:17" x14ac:dyDescent="0.25">
      <c r="A86" t="s">
        <v>16</v>
      </c>
      <c r="D86" s="39" t="s">
        <v>409</v>
      </c>
      <c r="E86" s="39" t="s">
        <v>108</v>
      </c>
      <c r="F86" s="39" t="s">
        <v>641</v>
      </c>
      <c r="G86" s="39" t="s">
        <v>78</v>
      </c>
      <c r="H86" t="b">
        <v>0</v>
      </c>
      <c r="I86" s="39" t="s">
        <v>309</v>
      </c>
      <c r="J86" t="b">
        <v>0</v>
      </c>
      <c r="K86">
        <v>2</v>
      </c>
      <c r="L86" s="39" t="s">
        <v>410</v>
      </c>
      <c r="M86" s="39" t="s">
        <v>310</v>
      </c>
      <c r="N86">
        <v>0</v>
      </c>
      <c r="O86">
        <v>0</v>
      </c>
      <c r="P86">
        <v>0</v>
      </c>
      <c r="Q86">
        <v>0</v>
      </c>
    </row>
    <row r="87" spans="1:17" x14ac:dyDescent="0.25">
      <c r="A87" t="s">
        <v>16</v>
      </c>
      <c r="D87" s="39" t="s">
        <v>411</v>
      </c>
      <c r="E87" s="39" t="s">
        <v>412</v>
      </c>
      <c r="F87" s="39" t="s">
        <v>413</v>
      </c>
      <c r="G87" s="39" t="s">
        <v>18</v>
      </c>
      <c r="H87" t="b">
        <v>0</v>
      </c>
      <c r="I87" s="39" t="s">
        <v>309</v>
      </c>
      <c r="J87" t="b">
        <v>0</v>
      </c>
      <c r="K87">
        <v>2</v>
      </c>
      <c r="L87" s="39" t="s">
        <v>321</v>
      </c>
      <c r="M87" s="39" t="s">
        <v>310</v>
      </c>
      <c r="N87">
        <v>0</v>
      </c>
      <c r="O87">
        <v>0</v>
      </c>
      <c r="P87">
        <v>0</v>
      </c>
      <c r="Q87">
        <v>0</v>
      </c>
    </row>
    <row r="88" spans="1:17" x14ac:dyDescent="0.25">
      <c r="A88" t="s">
        <v>16</v>
      </c>
      <c r="D88" s="39" t="s">
        <v>414</v>
      </c>
      <c r="E88" s="39" t="s">
        <v>415</v>
      </c>
      <c r="F88" s="39" t="s">
        <v>416</v>
      </c>
      <c r="G88" s="39" t="s">
        <v>311</v>
      </c>
      <c r="H88" t="b">
        <v>0</v>
      </c>
      <c r="I88" s="39" t="s">
        <v>309</v>
      </c>
      <c r="J88" t="b">
        <v>0</v>
      </c>
      <c r="K88">
        <v>3</v>
      </c>
      <c r="L88" s="39" t="s">
        <v>321</v>
      </c>
      <c r="M88" s="39" t="s">
        <v>310</v>
      </c>
      <c r="N88">
        <v>0</v>
      </c>
      <c r="O88">
        <v>0</v>
      </c>
      <c r="P88">
        <v>0</v>
      </c>
      <c r="Q88">
        <v>0</v>
      </c>
    </row>
    <row r="89" spans="1:17" x14ac:dyDescent="0.25">
      <c r="A89" t="s">
        <v>16</v>
      </c>
      <c r="D89" s="39" t="s">
        <v>417</v>
      </c>
      <c r="E89" s="39" t="s">
        <v>418</v>
      </c>
      <c r="F89" s="39" t="s">
        <v>419</v>
      </c>
      <c r="G89" s="39" t="s">
        <v>311</v>
      </c>
      <c r="H89" t="b">
        <v>0</v>
      </c>
      <c r="I89" s="39" t="s">
        <v>309</v>
      </c>
      <c r="J89" t="b">
        <v>0</v>
      </c>
      <c r="K89">
        <v>3</v>
      </c>
      <c r="L89" s="39" t="s">
        <v>321</v>
      </c>
      <c r="M89" s="39" t="s">
        <v>310</v>
      </c>
      <c r="N89">
        <v>0</v>
      </c>
      <c r="O89">
        <v>0</v>
      </c>
      <c r="P89">
        <v>0</v>
      </c>
      <c r="Q89">
        <v>0</v>
      </c>
    </row>
    <row r="90" spans="1:17" x14ac:dyDescent="0.25">
      <c r="A90" t="s">
        <v>16</v>
      </c>
      <c r="D90" s="39" t="s">
        <v>420</v>
      </c>
      <c r="E90" s="39" t="s">
        <v>421</v>
      </c>
      <c r="F90" s="39" t="s">
        <v>642</v>
      </c>
      <c r="G90" s="39" t="s">
        <v>78</v>
      </c>
      <c r="H90" t="b">
        <v>0</v>
      </c>
      <c r="I90" s="39" t="s">
        <v>309</v>
      </c>
      <c r="J90" t="b">
        <v>0</v>
      </c>
      <c r="K90">
        <v>2</v>
      </c>
      <c r="L90" s="39" t="s">
        <v>422</v>
      </c>
      <c r="M90" s="39" t="s">
        <v>310</v>
      </c>
      <c r="N90">
        <v>0</v>
      </c>
      <c r="O90">
        <v>0</v>
      </c>
      <c r="P90">
        <v>0</v>
      </c>
      <c r="Q90">
        <v>0</v>
      </c>
    </row>
    <row r="91" spans="1:17" x14ac:dyDescent="0.25">
      <c r="A91" t="s">
        <v>16</v>
      </c>
      <c r="D91" s="39" t="s">
        <v>423</v>
      </c>
      <c r="E91" s="39" t="s">
        <v>109</v>
      </c>
      <c r="F91" s="39" t="s">
        <v>110</v>
      </c>
      <c r="G91" s="39" t="s">
        <v>18</v>
      </c>
      <c r="H91" t="b">
        <v>0</v>
      </c>
      <c r="I91" s="39" t="s">
        <v>309</v>
      </c>
      <c r="J91" t="b">
        <v>0</v>
      </c>
      <c r="K91">
        <v>2</v>
      </c>
      <c r="L91" s="39" t="s">
        <v>321</v>
      </c>
      <c r="M91" s="39" t="s">
        <v>310</v>
      </c>
      <c r="N91">
        <v>0</v>
      </c>
      <c r="O91">
        <v>0</v>
      </c>
      <c r="P91">
        <v>0</v>
      </c>
      <c r="Q91">
        <v>0</v>
      </c>
    </row>
    <row r="92" spans="1:17" x14ac:dyDescent="0.25">
      <c r="A92" t="s">
        <v>16</v>
      </c>
      <c r="D92" s="39" t="s">
        <v>424</v>
      </c>
      <c r="E92" s="39" t="s">
        <v>111</v>
      </c>
      <c r="F92" s="39" t="s">
        <v>112</v>
      </c>
      <c r="G92" s="39" t="s">
        <v>311</v>
      </c>
      <c r="H92" t="b">
        <v>0</v>
      </c>
      <c r="I92" s="39" t="s">
        <v>309</v>
      </c>
      <c r="J92" t="b">
        <v>0</v>
      </c>
      <c r="K92">
        <v>3</v>
      </c>
      <c r="L92" s="39" t="s">
        <v>321</v>
      </c>
      <c r="M92" s="39" t="s">
        <v>310</v>
      </c>
      <c r="N92">
        <v>0</v>
      </c>
      <c r="O92">
        <v>0</v>
      </c>
      <c r="P92">
        <v>0</v>
      </c>
      <c r="Q92">
        <v>0</v>
      </c>
    </row>
    <row r="93" spans="1:17" x14ac:dyDescent="0.25">
      <c r="A93" t="s">
        <v>16</v>
      </c>
      <c r="D93" s="39" t="s">
        <v>425</v>
      </c>
      <c r="E93" s="39" t="s">
        <v>113</v>
      </c>
      <c r="F93" s="39" t="s">
        <v>114</v>
      </c>
      <c r="G93" s="39" t="s">
        <v>311</v>
      </c>
      <c r="H93" t="b">
        <v>0</v>
      </c>
      <c r="I93" s="39" t="s">
        <v>309</v>
      </c>
      <c r="J93" t="b">
        <v>0</v>
      </c>
      <c r="K93">
        <v>3</v>
      </c>
      <c r="L93" s="39" t="s">
        <v>321</v>
      </c>
      <c r="M93" s="39" t="s">
        <v>310</v>
      </c>
      <c r="N93">
        <v>0</v>
      </c>
      <c r="O93">
        <v>0</v>
      </c>
      <c r="P93">
        <v>0</v>
      </c>
      <c r="Q93">
        <v>0</v>
      </c>
    </row>
    <row r="94" spans="1:17" x14ac:dyDescent="0.25">
      <c r="A94" t="s">
        <v>16</v>
      </c>
      <c r="D94" s="39" t="s">
        <v>426</v>
      </c>
      <c r="E94" s="39" t="s">
        <v>31</v>
      </c>
      <c r="F94" s="39" t="s">
        <v>115</v>
      </c>
      <c r="G94" s="39" t="s">
        <v>18</v>
      </c>
      <c r="H94" t="b">
        <v>0</v>
      </c>
      <c r="I94" s="39" t="s">
        <v>309</v>
      </c>
      <c r="J94" t="b">
        <v>0</v>
      </c>
      <c r="K94">
        <v>3</v>
      </c>
      <c r="L94" s="39" t="s">
        <v>321</v>
      </c>
      <c r="M94" s="39" t="s">
        <v>310</v>
      </c>
      <c r="N94">
        <v>0</v>
      </c>
      <c r="O94">
        <v>0</v>
      </c>
      <c r="P94">
        <v>0</v>
      </c>
      <c r="Q94">
        <v>0</v>
      </c>
    </row>
    <row r="95" spans="1:17" x14ac:dyDescent="0.25">
      <c r="A95" t="s">
        <v>16</v>
      </c>
      <c r="D95" s="39" t="s">
        <v>427</v>
      </c>
      <c r="E95" s="39" t="s">
        <v>428</v>
      </c>
      <c r="F95" s="39" t="s">
        <v>429</v>
      </c>
      <c r="G95" s="39" t="s">
        <v>311</v>
      </c>
      <c r="H95" t="b">
        <v>0</v>
      </c>
      <c r="I95" s="39" t="s">
        <v>309</v>
      </c>
      <c r="J95" t="b">
        <v>0</v>
      </c>
      <c r="K95">
        <v>4</v>
      </c>
      <c r="L95" s="39" t="s">
        <v>321</v>
      </c>
      <c r="M95" s="39" t="s">
        <v>310</v>
      </c>
      <c r="N95">
        <v>0</v>
      </c>
      <c r="O95">
        <v>0</v>
      </c>
      <c r="P95">
        <v>0</v>
      </c>
      <c r="Q95">
        <v>0</v>
      </c>
    </row>
    <row r="96" spans="1:17" x14ac:dyDescent="0.25">
      <c r="A96" t="s">
        <v>16</v>
      </c>
      <c r="D96" s="39" t="s">
        <v>430</v>
      </c>
      <c r="E96" s="39" t="s">
        <v>431</v>
      </c>
      <c r="F96" s="39" t="s">
        <v>432</v>
      </c>
      <c r="G96" s="39" t="s">
        <v>311</v>
      </c>
      <c r="H96" t="b">
        <v>0</v>
      </c>
      <c r="I96" s="39" t="s">
        <v>309</v>
      </c>
      <c r="J96" t="b">
        <v>0</v>
      </c>
      <c r="K96">
        <v>4</v>
      </c>
      <c r="L96" s="39" t="s">
        <v>321</v>
      </c>
      <c r="M96" s="39" t="s">
        <v>310</v>
      </c>
      <c r="N96">
        <v>0</v>
      </c>
      <c r="O96">
        <v>0</v>
      </c>
      <c r="P96">
        <v>0</v>
      </c>
      <c r="Q96">
        <v>0</v>
      </c>
    </row>
    <row r="97" spans="1:17" x14ac:dyDescent="0.25">
      <c r="A97" t="s">
        <v>16</v>
      </c>
      <c r="D97" s="39" t="s">
        <v>433</v>
      </c>
      <c r="E97" s="39" t="s">
        <v>434</v>
      </c>
      <c r="F97" s="39" t="s">
        <v>435</v>
      </c>
      <c r="G97" s="39" t="s">
        <v>311</v>
      </c>
      <c r="H97" t="b">
        <v>0</v>
      </c>
      <c r="I97" s="39" t="s">
        <v>309</v>
      </c>
      <c r="J97" t="b">
        <v>0</v>
      </c>
      <c r="K97">
        <v>4</v>
      </c>
      <c r="L97" s="39" t="s">
        <v>321</v>
      </c>
      <c r="M97" s="39" t="s">
        <v>310</v>
      </c>
      <c r="N97">
        <v>0</v>
      </c>
      <c r="O97">
        <v>0</v>
      </c>
      <c r="P97">
        <v>0</v>
      </c>
      <c r="Q97">
        <v>0</v>
      </c>
    </row>
    <row r="98" spans="1:17" x14ac:dyDescent="0.25">
      <c r="A98" t="s">
        <v>16</v>
      </c>
      <c r="D98" s="39" t="s">
        <v>436</v>
      </c>
      <c r="E98" s="39" t="s">
        <v>63</v>
      </c>
      <c r="F98" s="39" t="s">
        <v>64</v>
      </c>
      <c r="G98" s="39" t="s">
        <v>311</v>
      </c>
      <c r="H98" t="b">
        <v>0</v>
      </c>
      <c r="I98" s="39" t="s">
        <v>309</v>
      </c>
      <c r="J98" t="b">
        <v>0</v>
      </c>
      <c r="K98">
        <v>4</v>
      </c>
      <c r="L98" s="39" t="s">
        <v>321</v>
      </c>
      <c r="M98" s="39" t="s">
        <v>310</v>
      </c>
      <c r="N98">
        <v>0</v>
      </c>
      <c r="O98">
        <v>0</v>
      </c>
      <c r="P98">
        <v>0</v>
      </c>
      <c r="Q98">
        <v>0</v>
      </c>
    </row>
    <row r="99" spans="1:17" x14ac:dyDescent="0.25">
      <c r="A99" t="s">
        <v>16</v>
      </c>
      <c r="D99" s="39" t="s">
        <v>437</v>
      </c>
      <c r="E99" s="39" t="s">
        <v>438</v>
      </c>
      <c r="F99" s="39" t="s">
        <v>439</v>
      </c>
      <c r="G99" s="39" t="s">
        <v>311</v>
      </c>
      <c r="H99" t="b">
        <v>0</v>
      </c>
      <c r="I99" s="39" t="s">
        <v>309</v>
      </c>
      <c r="J99" t="b">
        <v>0</v>
      </c>
      <c r="K99">
        <v>4</v>
      </c>
      <c r="L99" s="39" t="s">
        <v>321</v>
      </c>
      <c r="M99" s="39" t="s">
        <v>310</v>
      </c>
      <c r="N99">
        <v>0</v>
      </c>
      <c r="O99">
        <v>0</v>
      </c>
      <c r="P99">
        <v>0</v>
      </c>
      <c r="Q99">
        <v>0</v>
      </c>
    </row>
    <row r="100" spans="1:17" x14ac:dyDescent="0.25">
      <c r="A100" t="s">
        <v>16</v>
      </c>
      <c r="D100" s="39" t="s">
        <v>440</v>
      </c>
      <c r="E100" s="39" t="s">
        <v>441</v>
      </c>
      <c r="F100" s="39" t="s">
        <v>442</v>
      </c>
      <c r="G100" s="39" t="s">
        <v>311</v>
      </c>
      <c r="H100" t="b">
        <v>0</v>
      </c>
      <c r="I100" s="39" t="s">
        <v>309</v>
      </c>
      <c r="J100" t="b">
        <v>0</v>
      </c>
      <c r="K100">
        <v>4</v>
      </c>
      <c r="L100" s="39" t="s">
        <v>321</v>
      </c>
      <c r="M100" s="39" t="s">
        <v>310</v>
      </c>
      <c r="N100">
        <v>0</v>
      </c>
      <c r="O100">
        <v>0</v>
      </c>
      <c r="P100">
        <v>0</v>
      </c>
      <c r="Q100">
        <v>0</v>
      </c>
    </row>
    <row r="101" spans="1:17" x14ac:dyDescent="0.25">
      <c r="A101" t="s">
        <v>16</v>
      </c>
      <c r="D101" s="39" t="s">
        <v>443</v>
      </c>
      <c r="E101" s="39" t="s">
        <v>444</v>
      </c>
      <c r="F101" s="39" t="s">
        <v>445</v>
      </c>
      <c r="G101" s="39" t="s">
        <v>311</v>
      </c>
      <c r="H101" t="b">
        <v>0</v>
      </c>
      <c r="I101" s="39" t="s">
        <v>309</v>
      </c>
      <c r="J101" t="b">
        <v>0</v>
      </c>
      <c r="K101">
        <v>4</v>
      </c>
      <c r="L101" s="39" t="s">
        <v>321</v>
      </c>
      <c r="M101" s="39" t="s">
        <v>310</v>
      </c>
      <c r="N101">
        <v>0</v>
      </c>
      <c r="O101">
        <v>0</v>
      </c>
      <c r="P101">
        <v>0</v>
      </c>
      <c r="Q101">
        <v>0</v>
      </c>
    </row>
    <row r="102" spans="1:17" x14ac:dyDescent="0.25">
      <c r="A102" t="s">
        <v>16</v>
      </c>
      <c r="D102" s="39" t="s">
        <v>446</v>
      </c>
      <c r="E102" s="39" t="s">
        <v>447</v>
      </c>
      <c r="F102" s="39" t="s">
        <v>448</v>
      </c>
      <c r="G102" s="39" t="s">
        <v>311</v>
      </c>
      <c r="H102" t="b">
        <v>0</v>
      </c>
      <c r="I102" s="39" t="s">
        <v>309</v>
      </c>
      <c r="J102" t="b">
        <v>0</v>
      </c>
      <c r="K102">
        <v>4</v>
      </c>
      <c r="L102" s="39" t="s">
        <v>321</v>
      </c>
      <c r="M102" s="39" t="s">
        <v>310</v>
      </c>
      <c r="N102">
        <v>0</v>
      </c>
      <c r="O102">
        <v>0</v>
      </c>
      <c r="P102">
        <v>0</v>
      </c>
      <c r="Q102">
        <v>0</v>
      </c>
    </row>
    <row r="103" spans="1:17" x14ac:dyDescent="0.25">
      <c r="A103" t="s">
        <v>16</v>
      </c>
      <c r="D103" s="39" t="s">
        <v>449</v>
      </c>
      <c r="E103" s="39" t="s">
        <v>450</v>
      </c>
      <c r="F103" s="39" t="s">
        <v>451</v>
      </c>
      <c r="G103" s="39" t="s">
        <v>311</v>
      </c>
      <c r="H103" t="b">
        <v>0</v>
      </c>
      <c r="I103" s="39" t="s">
        <v>309</v>
      </c>
      <c r="J103" t="b">
        <v>0</v>
      </c>
      <c r="K103">
        <v>4</v>
      </c>
      <c r="L103" s="39" t="s">
        <v>321</v>
      </c>
      <c r="M103" s="39" t="s">
        <v>310</v>
      </c>
      <c r="N103">
        <v>0</v>
      </c>
      <c r="O103">
        <v>0</v>
      </c>
      <c r="P103">
        <v>0</v>
      </c>
      <c r="Q103">
        <v>0</v>
      </c>
    </row>
    <row r="104" spans="1:17" x14ac:dyDescent="0.25">
      <c r="A104" t="s">
        <v>16</v>
      </c>
      <c r="D104" s="39" t="s">
        <v>452</v>
      </c>
      <c r="E104" s="39" t="s">
        <v>453</v>
      </c>
      <c r="F104" s="39" t="s">
        <v>454</v>
      </c>
      <c r="G104" s="39" t="s">
        <v>311</v>
      </c>
      <c r="H104" t="b">
        <v>0</v>
      </c>
      <c r="I104" s="39" t="s">
        <v>309</v>
      </c>
      <c r="J104" t="b">
        <v>0</v>
      </c>
      <c r="K104">
        <v>4</v>
      </c>
      <c r="L104" s="39" t="s">
        <v>321</v>
      </c>
      <c r="M104" s="39" t="s">
        <v>310</v>
      </c>
      <c r="N104">
        <v>0</v>
      </c>
      <c r="O104">
        <v>0</v>
      </c>
      <c r="P104">
        <v>0</v>
      </c>
      <c r="Q104">
        <v>0</v>
      </c>
    </row>
    <row r="105" spans="1:17" x14ac:dyDescent="0.25">
      <c r="A105" t="s">
        <v>16</v>
      </c>
      <c r="D105" s="39" t="s">
        <v>455</v>
      </c>
      <c r="E105" s="39" t="s">
        <v>65</v>
      </c>
      <c r="F105" s="39" t="s">
        <v>66</v>
      </c>
      <c r="G105" s="39" t="s">
        <v>311</v>
      </c>
      <c r="H105" t="b">
        <v>0</v>
      </c>
      <c r="I105" s="39" t="s">
        <v>309</v>
      </c>
      <c r="J105" t="b">
        <v>0</v>
      </c>
      <c r="K105">
        <v>4</v>
      </c>
      <c r="L105" s="39" t="s">
        <v>321</v>
      </c>
      <c r="M105" s="39" t="s">
        <v>310</v>
      </c>
      <c r="N105">
        <v>0</v>
      </c>
      <c r="O105">
        <v>0</v>
      </c>
      <c r="P105">
        <v>0</v>
      </c>
      <c r="Q105">
        <v>0</v>
      </c>
    </row>
    <row r="106" spans="1:17" x14ac:dyDescent="0.25">
      <c r="A106" t="s">
        <v>16</v>
      </c>
      <c r="D106" s="39" t="s">
        <v>456</v>
      </c>
      <c r="E106" s="39" t="s">
        <v>116</v>
      </c>
      <c r="F106" s="39" t="s">
        <v>117</v>
      </c>
      <c r="G106" s="39" t="s">
        <v>78</v>
      </c>
      <c r="H106" t="b">
        <v>0</v>
      </c>
      <c r="I106" s="39" t="s">
        <v>309</v>
      </c>
      <c r="J106" t="b">
        <v>0</v>
      </c>
      <c r="K106">
        <v>3</v>
      </c>
      <c r="L106" s="39" t="s">
        <v>457</v>
      </c>
      <c r="M106" s="39" t="s">
        <v>310</v>
      </c>
      <c r="N106">
        <v>0</v>
      </c>
      <c r="O106">
        <v>0</v>
      </c>
      <c r="P106">
        <v>0</v>
      </c>
      <c r="Q106">
        <v>0</v>
      </c>
    </row>
    <row r="107" spans="1:17" x14ac:dyDescent="0.25">
      <c r="A107" t="s">
        <v>16</v>
      </c>
      <c r="D107" s="39" t="s">
        <v>458</v>
      </c>
      <c r="E107" s="39" t="s">
        <v>32</v>
      </c>
      <c r="F107" s="39" t="s">
        <v>118</v>
      </c>
      <c r="G107" s="39" t="s">
        <v>18</v>
      </c>
      <c r="H107" t="b">
        <v>0</v>
      </c>
      <c r="I107" s="39" t="s">
        <v>309</v>
      </c>
      <c r="J107" t="b">
        <v>0</v>
      </c>
      <c r="K107">
        <v>3</v>
      </c>
      <c r="L107" s="39" t="s">
        <v>321</v>
      </c>
      <c r="M107" s="39" t="s">
        <v>310</v>
      </c>
      <c r="N107">
        <v>0</v>
      </c>
      <c r="O107">
        <v>0</v>
      </c>
      <c r="P107">
        <v>0</v>
      </c>
      <c r="Q107">
        <v>0</v>
      </c>
    </row>
    <row r="108" spans="1:17" x14ac:dyDescent="0.25">
      <c r="A108" t="s">
        <v>16</v>
      </c>
      <c r="D108" s="39" t="s">
        <v>318</v>
      </c>
      <c r="E108" s="39" t="s">
        <v>119</v>
      </c>
      <c r="F108" s="39" t="s">
        <v>120</v>
      </c>
      <c r="G108" s="39" t="s">
        <v>311</v>
      </c>
      <c r="H108" t="b">
        <v>0</v>
      </c>
      <c r="I108" s="39" t="s">
        <v>309</v>
      </c>
      <c r="J108" t="b">
        <v>0</v>
      </c>
      <c r="K108">
        <v>4</v>
      </c>
      <c r="L108" s="39" t="s">
        <v>321</v>
      </c>
      <c r="M108" s="39" t="s">
        <v>310</v>
      </c>
      <c r="N108">
        <v>0</v>
      </c>
      <c r="O108">
        <v>0</v>
      </c>
      <c r="P108">
        <v>0</v>
      </c>
      <c r="Q108">
        <v>0</v>
      </c>
    </row>
    <row r="109" spans="1:17" x14ac:dyDescent="0.25">
      <c r="A109" t="s">
        <v>16</v>
      </c>
      <c r="D109" s="39" t="s">
        <v>459</v>
      </c>
      <c r="E109" s="39" t="s">
        <v>67</v>
      </c>
      <c r="F109" s="39" t="s">
        <v>68</v>
      </c>
      <c r="G109" s="39" t="s">
        <v>311</v>
      </c>
      <c r="H109" t="b">
        <v>0</v>
      </c>
      <c r="I109" s="39" t="s">
        <v>309</v>
      </c>
      <c r="J109" t="b">
        <v>0</v>
      </c>
      <c r="K109">
        <v>4</v>
      </c>
      <c r="L109" s="39" t="s">
        <v>321</v>
      </c>
      <c r="M109" s="39" t="s">
        <v>310</v>
      </c>
      <c r="N109">
        <v>0</v>
      </c>
      <c r="O109">
        <v>0</v>
      </c>
      <c r="P109">
        <v>0</v>
      </c>
      <c r="Q109">
        <v>0</v>
      </c>
    </row>
    <row r="110" spans="1:17" x14ac:dyDescent="0.25">
      <c r="A110" t="s">
        <v>16</v>
      </c>
      <c r="D110" s="39" t="s">
        <v>460</v>
      </c>
      <c r="E110" s="39" t="s">
        <v>121</v>
      </c>
      <c r="F110" s="39" t="s">
        <v>643</v>
      </c>
      <c r="G110" s="39" t="s">
        <v>78</v>
      </c>
      <c r="H110" t="b">
        <v>0</v>
      </c>
      <c r="I110" s="39" t="s">
        <v>309</v>
      </c>
      <c r="J110" t="b">
        <v>0</v>
      </c>
      <c r="K110">
        <v>3</v>
      </c>
      <c r="L110" s="39" t="s">
        <v>461</v>
      </c>
      <c r="M110" s="39" t="s">
        <v>310</v>
      </c>
      <c r="N110">
        <v>0</v>
      </c>
      <c r="O110">
        <v>0</v>
      </c>
      <c r="P110">
        <v>0</v>
      </c>
      <c r="Q110">
        <v>0</v>
      </c>
    </row>
    <row r="111" spans="1:17" x14ac:dyDescent="0.25">
      <c r="A111" t="s">
        <v>16</v>
      </c>
      <c r="D111" s="39" t="s">
        <v>462</v>
      </c>
      <c r="E111" s="39" t="s">
        <v>33</v>
      </c>
      <c r="F111" s="39" t="s">
        <v>644</v>
      </c>
      <c r="G111" s="39" t="s">
        <v>78</v>
      </c>
      <c r="H111" t="b">
        <v>0</v>
      </c>
      <c r="I111" s="39" t="s">
        <v>309</v>
      </c>
      <c r="J111" t="b">
        <v>0</v>
      </c>
      <c r="K111">
        <v>2</v>
      </c>
      <c r="L111" s="39" t="s">
        <v>716</v>
      </c>
      <c r="M111" s="39" t="s">
        <v>310</v>
      </c>
      <c r="N111">
        <v>0</v>
      </c>
      <c r="O111">
        <v>0</v>
      </c>
      <c r="P111">
        <v>0</v>
      </c>
      <c r="Q111">
        <v>0</v>
      </c>
    </row>
    <row r="112" spans="1:17" x14ac:dyDescent="0.25">
      <c r="A112" t="s">
        <v>16</v>
      </c>
      <c r="D112" s="39" t="s">
        <v>463</v>
      </c>
      <c r="E112" s="39" t="s">
        <v>122</v>
      </c>
      <c r="F112" s="39" t="s">
        <v>123</v>
      </c>
      <c r="G112" s="39" t="s">
        <v>18</v>
      </c>
      <c r="H112" t="b">
        <v>0</v>
      </c>
      <c r="I112" s="39" t="s">
        <v>309</v>
      </c>
      <c r="J112" t="b">
        <v>0</v>
      </c>
      <c r="K112">
        <v>2</v>
      </c>
      <c r="L112" s="39" t="s">
        <v>321</v>
      </c>
      <c r="M112" s="39" t="s">
        <v>310</v>
      </c>
      <c r="N112">
        <v>0</v>
      </c>
      <c r="O112">
        <v>0</v>
      </c>
      <c r="P112">
        <v>0</v>
      </c>
      <c r="Q112">
        <v>0</v>
      </c>
    </row>
    <row r="113" spans="1:17" x14ac:dyDescent="0.25">
      <c r="A113" t="s">
        <v>16</v>
      </c>
      <c r="D113" s="39" t="s">
        <v>464</v>
      </c>
      <c r="E113" s="39" t="s">
        <v>69</v>
      </c>
      <c r="F113" s="39" t="s">
        <v>70</v>
      </c>
      <c r="G113" s="39" t="s">
        <v>311</v>
      </c>
      <c r="H113" t="b">
        <v>0</v>
      </c>
      <c r="I113" s="39" t="s">
        <v>309</v>
      </c>
      <c r="J113" t="b">
        <v>0</v>
      </c>
      <c r="K113">
        <v>3</v>
      </c>
      <c r="L113" s="39" t="s">
        <v>321</v>
      </c>
      <c r="M113" s="39" t="s">
        <v>310</v>
      </c>
      <c r="N113">
        <v>0</v>
      </c>
      <c r="O113">
        <v>0</v>
      </c>
      <c r="P113">
        <v>0</v>
      </c>
      <c r="Q113">
        <v>0</v>
      </c>
    </row>
    <row r="114" spans="1:17" x14ac:dyDescent="0.25">
      <c r="A114" t="s">
        <v>16</v>
      </c>
      <c r="D114" s="39" t="s">
        <v>465</v>
      </c>
      <c r="E114" s="39" t="s">
        <v>71</v>
      </c>
      <c r="F114" s="39" t="s">
        <v>72</v>
      </c>
      <c r="G114" s="39" t="s">
        <v>311</v>
      </c>
      <c r="H114" t="b">
        <v>0</v>
      </c>
      <c r="I114" s="39" t="s">
        <v>309</v>
      </c>
      <c r="J114" t="b">
        <v>0</v>
      </c>
      <c r="K114">
        <v>3</v>
      </c>
      <c r="L114" s="39" t="s">
        <v>321</v>
      </c>
      <c r="M114" s="39" t="s">
        <v>310</v>
      </c>
      <c r="N114">
        <v>0</v>
      </c>
      <c r="O114">
        <v>0</v>
      </c>
      <c r="P114">
        <v>0</v>
      </c>
      <c r="Q114">
        <v>0</v>
      </c>
    </row>
    <row r="115" spans="1:17" x14ac:dyDescent="0.25">
      <c r="A115" t="s">
        <v>16</v>
      </c>
      <c r="D115" s="39" t="s">
        <v>466</v>
      </c>
      <c r="E115" s="39" t="s">
        <v>73</v>
      </c>
      <c r="F115" s="39" t="s">
        <v>74</v>
      </c>
      <c r="G115" s="39" t="s">
        <v>311</v>
      </c>
      <c r="H115" t="b">
        <v>0</v>
      </c>
      <c r="I115" s="39" t="s">
        <v>309</v>
      </c>
      <c r="J115" t="b">
        <v>0</v>
      </c>
      <c r="K115">
        <v>3</v>
      </c>
      <c r="L115" s="39" t="s">
        <v>321</v>
      </c>
      <c r="M115" s="39" t="s">
        <v>310</v>
      </c>
      <c r="N115">
        <v>0</v>
      </c>
      <c r="O115">
        <v>0</v>
      </c>
      <c r="P115">
        <v>0</v>
      </c>
      <c r="Q115">
        <v>0</v>
      </c>
    </row>
    <row r="116" spans="1:17" x14ac:dyDescent="0.25">
      <c r="A116" t="s">
        <v>16</v>
      </c>
      <c r="D116" s="39" t="s">
        <v>467</v>
      </c>
      <c r="E116" s="39" t="s">
        <v>124</v>
      </c>
      <c r="F116" s="39" t="s">
        <v>645</v>
      </c>
      <c r="G116" s="39" t="s">
        <v>78</v>
      </c>
      <c r="H116" t="b">
        <v>0</v>
      </c>
      <c r="I116" s="39" t="s">
        <v>309</v>
      </c>
      <c r="J116" t="b">
        <v>0</v>
      </c>
      <c r="K116">
        <v>2</v>
      </c>
      <c r="L116" s="39" t="s">
        <v>468</v>
      </c>
      <c r="M116" s="39" t="s">
        <v>310</v>
      </c>
      <c r="N116">
        <v>0</v>
      </c>
      <c r="O116">
        <v>0</v>
      </c>
      <c r="P116">
        <v>0</v>
      </c>
      <c r="Q116">
        <v>0</v>
      </c>
    </row>
    <row r="117" spans="1:17" x14ac:dyDescent="0.25">
      <c r="A117" t="s">
        <v>16</v>
      </c>
      <c r="D117" s="39" t="s">
        <v>469</v>
      </c>
      <c r="E117" s="39" t="s">
        <v>717</v>
      </c>
      <c r="F117" s="39" t="s">
        <v>125</v>
      </c>
      <c r="G117" s="39" t="s">
        <v>78</v>
      </c>
      <c r="H117" t="b">
        <v>0</v>
      </c>
      <c r="I117" s="39" t="s">
        <v>309</v>
      </c>
      <c r="J117" t="b">
        <v>0</v>
      </c>
      <c r="K117">
        <v>1</v>
      </c>
      <c r="L117" s="39" t="s">
        <v>470</v>
      </c>
      <c r="M117" s="39" t="s">
        <v>310</v>
      </c>
      <c r="N117">
        <v>-61423.26</v>
      </c>
      <c r="O117">
        <v>-32282540.750000004</v>
      </c>
      <c r="P117">
        <v>-920960.73</v>
      </c>
      <c r="Q117">
        <v>-15867773.17</v>
      </c>
    </row>
    <row r="118" spans="1:17" x14ac:dyDescent="0.25">
      <c r="A118" t="s">
        <v>16</v>
      </c>
      <c r="D118" s="39" t="s">
        <v>129</v>
      </c>
      <c r="E118" s="39" t="s">
        <v>718</v>
      </c>
      <c r="F118" s="39" t="s">
        <v>471</v>
      </c>
      <c r="G118" s="39" t="s">
        <v>308</v>
      </c>
      <c r="H118" t="b">
        <v>0</v>
      </c>
      <c r="I118" s="39" t="s">
        <v>309</v>
      </c>
      <c r="J118" t="b">
        <v>0</v>
      </c>
      <c r="K118">
        <v>1</v>
      </c>
      <c r="L118" s="39" t="s">
        <v>321</v>
      </c>
      <c r="M118" s="39" t="s">
        <v>310</v>
      </c>
      <c r="N118">
        <v>0</v>
      </c>
      <c r="O118">
        <v>0</v>
      </c>
      <c r="P118">
        <v>0</v>
      </c>
      <c r="Q118">
        <v>0</v>
      </c>
    </row>
    <row r="119" spans="1:17" x14ac:dyDescent="0.25">
      <c r="A119" t="s">
        <v>16</v>
      </c>
      <c r="D119" s="39" t="s">
        <v>472</v>
      </c>
      <c r="E119" s="39" t="s">
        <v>75</v>
      </c>
      <c r="F119" s="39" t="s">
        <v>76</v>
      </c>
      <c r="G119" s="39" t="s">
        <v>311</v>
      </c>
      <c r="H119" t="b">
        <v>0</v>
      </c>
      <c r="I119" s="39" t="s">
        <v>309</v>
      </c>
      <c r="J119" t="b">
        <v>0</v>
      </c>
      <c r="K119">
        <v>1</v>
      </c>
      <c r="L119" s="39" t="s">
        <v>321</v>
      </c>
      <c r="M119" s="39" t="s">
        <v>310</v>
      </c>
      <c r="N119">
        <v>0</v>
      </c>
      <c r="O119">
        <v>0</v>
      </c>
      <c r="P119">
        <v>0</v>
      </c>
      <c r="Q119">
        <v>0</v>
      </c>
    </row>
    <row r="120" spans="1:17" x14ac:dyDescent="0.25">
      <c r="A120" t="s">
        <v>16</v>
      </c>
      <c r="D120" s="39" t="s">
        <v>473</v>
      </c>
      <c r="E120" s="39" t="s">
        <v>40</v>
      </c>
      <c r="F120" s="39" t="s">
        <v>41</v>
      </c>
      <c r="G120" s="39" t="s">
        <v>311</v>
      </c>
      <c r="H120" t="b">
        <v>0</v>
      </c>
      <c r="I120" s="39" t="s">
        <v>309</v>
      </c>
      <c r="J120" t="b">
        <v>0</v>
      </c>
      <c r="K120">
        <v>1</v>
      </c>
      <c r="L120" s="39" t="s">
        <v>321</v>
      </c>
      <c r="M120" s="39" t="s">
        <v>310</v>
      </c>
      <c r="N120">
        <v>0</v>
      </c>
      <c r="O120">
        <v>-8458301.3900000006</v>
      </c>
      <c r="P120">
        <v>0</v>
      </c>
      <c r="Q120">
        <v>-2132316.64</v>
      </c>
    </row>
    <row r="121" spans="1:17" x14ac:dyDescent="0.25">
      <c r="A121" t="s">
        <v>16</v>
      </c>
      <c r="D121" s="39" t="s">
        <v>474</v>
      </c>
      <c r="E121" s="39" t="s">
        <v>126</v>
      </c>
      <c r="F121" s="39" t="s">
        <v>127</v>
      </c>
      <c r="G121" s="39" t="s">
        <v>26</v>
      </c>
      <c r="H121" t="b">
        <v>0</v>
      </c>
      <c r="I121" s="39" t="s">
        <v>309</v>
      </c>
      <c r="J121" t="b">
        <v>0</v>
      </c>
      <c r="K121">
        <v>1</v>
      </c>
      <c r="L121" s="39" t="s">
        <v>475</v>
      </c>
      <c r="M121" s="39" t="s">
        <v>310</v>
      </c>
      <c r="N121">
        <v>237927.58999999997</v>
      </c>
      <c r="O121">
        <v>237927.58999999997</v>
      </c>
      <c r="P121">
        <v>-2687660.18</v>
      </c>
      <c r="Q121">
        <v>-2687660.18</v>
      </c>
    </row>
    <row r="122" spans="1:17" x14ac:dyDescent="0.25">
      <c r="A122" t="s">
        <v>16</v>
      </c>
      <c r="D122" s="39" t="s">
        <v>476</v>
      </c>
      <c r="E122" s="39" t="s">
        <v>719</v>
      </c>
      <c r="F122" s="39" t="s">
        <v>128</v>
      </c>
      <c r="G122" s="39" t="s">
        <v>26</v>
      </c>
      <c r="H122" t="b">
        <v>0</v>
      </c>
      <c r="I122" s="39" t="s">
        <v>309</v>
      </c>
      <c r="J122" t="b">
        <v>0</v>
      </c>
      <c r="K122">
        <v>1</v>
      </c>
      <c r="L122" s="39" t="s">
        <v>720</v>
      </c>
      <c r="M122" s="39" t="s">
        <v>310</v>
      </c>
      <c r="N122">
        <v>0</v>
      </c>
      <c r="O122">
        <v>-8458301.3900000006</v>
      </c>
      <c r="P122">
        <v>0</v>
      </c>
      <c r="Q122">
        <v>-2132316.64</v>
      </c>
    </row>
    <row r="123" spans="1:17" x14ac:dyDescent="0.25">
      <c r="A123" t="s">
        <v>16</v>
      </c>
      <c r="D123" s="39" t="s">
        <v>477</v>
      </c>
      <c r="E123" s="39" t="s">
        <v>721</v>
      </c>
      <c r="F123" s="39" t="s">
        <v>37</v>
      </c>
      <c r="G123" s="39" t="s">
        <v>26</v>
      </c>
      <c r="H123" t="b">
        <v>0</v>
      </c>
      <c r="I123" s="39" t="s">
        <v>309</v>
      </c>
      <c r="J123" t="b">
        <v>0</v>
      </c>
      <c r="K123">
        <v>1</v>
      </c>
      <c r="L123" s="39" t="s">
        <v>722</v>
      </c>
      <c r="M123" s="39" t="s">
        <v>310</v>
      </c>
      <c r="N123">
        <v>-61423.26</v>
      </c>
      <c r="O123">
        <v>-40740842.140000001</v>
      </c>
      <c r="P123">
        <v>-920960.73</v>
      </c>
      <c r="Q123">
        <v>-18000089.810000002</v>
      </c>
    </row>
    <row r="124" spans="1:17" x14ac:dyDescent="0.25">
      <c r="A124" t="s">
        <v>16</v>
      </c>
      <c r="D124" s="39" t="s">
        <v>478</v>
      </c>
      <c r="E124" s="39" t="s">
        <v>723</v>
      </c>
      <c r="F124" s="39" t="s">
        <v>136</v>
      </c>
      <c r="G124" s="39" t="s">
        <v>18</v>
      </c>
      <c r="H124" t="b">
        <v>0</v>
      </c>
      <c r="I124" s="39" t="s">
        <v>309</v>
      </c>
      <c r="J124" t="b">
        <v>0</v>
      </c>
      <c r="K124">
        <v>1</v>
      </c>
      <c r="L124" s="39" t="s">
        <v>321</v>
      </c>
      <c r="M124" s="39" t="s">
        <v>312</v>
      </c>
      <c r="N124">
        <v>0</v>
      </c>
      <c r="O124">
        <v>0</v>
      </c>
      <c r="P124">
        <v>0</v>
      </c>
      <c r="Q124">
        <v>0</v>
      </c>
    </row>
    <row r="125" spans="1:17" x14ac:dyDescent="0.25">
      <c r="A125" t="s">
        <v>16</v>
      </c>
      <c r="D125" s="39" t="s">
        <v>479</v>
      </c>
      <c r="E125" s="39" t="s">
        <v>137</v>
      </c>
      <c r="F125" s="39" t="s">
        <v>138</v>
      </c>
      <c r="G125" s="39" t="s">
        <v>18</v>
      </c>
      <c r="H125" t="b">
        <v>0</v>
      </c>
      <c r="I125" s="39" t="s">
        <v>309</v>
      </c>
      <c r="J125" t="b">
        <v>0</v>
      </c>
      <c r="K125">
        <v>2</v>
      </c>
      <c r="L125" s="39" t="s">
        <v>321</v>
      </c>
      <c r="M125" s="39" t="s">
        <v>312</v>
      </c>
      <c r="N125">
        <v>0</v>
      </c>
      <c r="O125">
        <v>0</v>
      </c>
      <c r="P125">
        <v>0</v>
      </c>
      <c r="Q125">
        <v>0</v>
      </c>
    </row>
    <row r="126" spans="1:17" x14ac:dyDescent="0.25">
      <c r="A126" t="s">
        <v>16</v>
      </c>
      <c r="D126" s="39" t="s">
        <v>480</v>
      </c>
      <c r="E126" s="39" t="s">
        <v>646</v>
      </c>
      <c r="F126" s="39" t="s">
        <v>724</v>
      </c>
      <c r="G126" s="39" t="s">
        <v>311</v>
      </c>
      <c r="H126" t="b">
        <v>0</v>
      </c>
      <c r="I126" s="39" t="s">
        <v>309</v>
      </c>
      <c r="J126" t="b">
        <v>0</v>
      </c>
      <c r="K126">
        <v>3</v>
      </c>
      <c r="L126" s="39" t="s">
        <v>321</v>
      </c>
      <c r="M126" s="39" t="s">
        <v>312</v>
      </c>
      <c r="N126">
        <v>-449443.62999999995</v>
      </c>
      <c r="O126">
        <v>-449443.62999999995</v>
      </c>
      <c r="P126">
        <v>-492662.08</v>
      </c>
      <c r="Q126">
        <v>-492662.08</v>
      </c>
    </row>
    <row r="127" spans="1:17" x14ac:dyDescent="0.25">
      <c r="A127" t="s">
        <v>16</v>
      </c>
      <c r="D127" s="39" t="s">
        <v>481</v>
      </c>
      <c r="E127" s="39" t="s">
        <v>139</v>
      </c>
      <c r="F127" s="39" t="s">
        <v>725</v>
      </c>
      <c r="G127" s="39" t="s">
        <v>311</v>
      </c>
      <c r="H127" t="b">
        <v>0</v>
      </c>
      <c r="I127" s="39" t="s">
        <v>309</v>
      </c>
      <c r="J127" t="b">
        <v>0</v>
      </c>
      <c r="K127">
        <v>3</v>
      </c>
      <c r="L127" s="39" t="s">
        <v>321</v>
      </c>
      <c r="M127" s="39" t="s">
        <v>312</v>
      </c>
      <c r="N127">
        <v>-262363.78999999998</v>
      </c>
      <c r="O127">
        <v>-262363.78999999998</v>
      </c>
      <c r="P127">
        <v>-146242.41</v>
      </c>
      <c r="Q127">
        <v>-146242.41</v>
      </c>
    </row>
    <row r="128" spans="1:17" x14ac:dyDescent="0.25">
      <c r="A128" t="s">
        <v>16</v>
      </c>
      <c r="D128" s="39" t="s">
        <v>482</v>
      </c>
      <c r="E128" s="39" t="s">
        <v>647</v>
      </c>
      <c r="F128" s="39" t="s">
        <v>726</v>
      </c>
      <c r="G128" s="39" t="s">
        <v>311</v>
      </c>
      <c r="H128" t="b">
        <v>0</v>
      </c>
      <c r="I128" s="39" t="s">
        <v>309</v>
      </c>
      <c r="J128" t="b">
        <v>0</v>
      </c>
      <c r="K128">
        <v>3</v>
      </c>
      <c r="L128" s="39" t="s">
        <v>321</v>
      </c>
      <c r="M128" s="39" t="s">
        <v>312</v>
      </c>
      <c r="N128">
        <v>0</v>
      </c>
      <c r="O128">
        <v>0</v>
      </c>
      <c r="P128">
        <v>0</v>
      </c>
      <c r="Q128">
        <v>0</v>
      </c>
    </row>
    <row r="129" spans="1:17" x14ac:dyDescent="0.25">
      <c r="A129" t="s">
        <v>16</v>
      </c>
      <c r="D129" s="39" t="s">
        <v>483</v>
      </c>
      <c r="E129" s="39" t="s">
        <v>140</v>
      </c>
      <c r="F129" s="39" t="s">
        <v>141</v>
      </c>
      <c r="G129" s="39" t="s">
        <v>78</v>
      </c>
      <c r="H129" t="b">
        <v>0</v>
      </c>
      <c r="I129" s="39" t="s">
        <v>309</v>
      </c>
      <c r="J129" t="b">
        <v>0</v>
      </c>
      <c r="K129">
        <v>2</v>
      </c>
      <c r="L129" s="39" t="s">
        <v>484</v>
      </c>
      <c r="M129" s="39" t="s">
        <v>312</v>
      </c>
      <c r="N129">
        <v>-711807.42</v>
      </c>
      <c r="O129">
        <v>-711807.42</v>
      </c>
      <c r="P129">
        <v>-638904.49</v>
      </c>
      <c r="Q129">
        <v>-638904.49</v>
      </c>
    </row>
    <row r="130" spans="1:17" x14ac:dyDescent="0.25">
      <c r="A130" t="s">
        <v>16</v>
      </c>
      <c r="D130" s="39" t="s">
        <v>485</v>
      </c>
      <c r="E130" s="39" t="s">
        <v>648</v>
      </c>
      <c r="F130" s="39" t="s">
        <v>649</v>
      </c>
      <c r="G130" s="39" t="s">
        <v>18</v>
      </c>
      <c r="H130" t="b">
        <v>0</v>
      </c>
      <c r="I130" s="39" t="s">
        <v>309</v>
      </c>
      <c r="J130" t="b">
        <v>0</v>
      </c>
      <c r="K130">
        <v>2</v>
      </c>
      <c r="L130" s="39" t="s">
        <v>321</v>
      </c>
      <c r="M130" s="39" t="s">
        <v>312</v>
      </c>
      <c r="N130">
        <v>0</v>
      </c>
      <c r="O130">
        <v>0</v>
      </c>
      <c r="P130">
        <v>0</v>
      </c>
      <c r="Q130">
        <v>0</v>
      </c>
    </row>
    <row r="131" spans="1:17" x14ac:dyDescent="0.25">
      <c r="A131" t="s">
        <v>16</v>
      </c>
      <c r="D131" s="39" t="s">
        <v>486</v>
      </c>
      <c r="E131" s="39" t="s">
        <v>650</v>
      </c>
      <c r="F131" s="39" t="s">
        <v>727</v>
      </c>
      <c r="G131" s="39" t="s">
        <v>311</v>
      </c>
      <c r="H131" t="b">
        <v>0</v>
      </c>
      <c r="I131" s="39" t="s">
        <v>309</v>
      </c>
      <c r="J131" t="b">
        <v>0</v>
      </c>
      <c r="K131">
        <v>3</v>
      </c>
      <c r="L131" s="39" t="s">
        <v>321</v>
      </c>
      <c r="M131" s="39" t="s">
        <v>312</v>
      </c>
      <c r="N131">
        <v>17697.28</v>
      </c>
      <c r="O131">
        <v>17697.28</v>
      </c>
      <c r="P131">
        <v>24357.96</v>
      </c>
      <c r="Q131">
        <v>24357.96</v>
      </c>
    </row>
    <row r="132" spans="1:17" x14ac:dyDescent="0.25">
      <c r="A132" t="s">
        <v>16</v>
      </c>
      <c r="D132" s="39" t="s">
        <v>487</v>
      </c>
      <c r="E132" s="39" t="s">
        <v>651</v>
      </c>
      <c r="F132" s="39" t="s">
        <v>728</v>
      </c>
      <c r="G132" s="39" t="s">
        <v>311</v>
      </c>
      <c r="H132" t="b">
        <v>0</v>
      </c>
      <c r="I132" s="39" t="s">
        <v>309</v>
      </c>
      <c r="J132" t="b">
        <v>0</v>
      </c>
      <c r="K132">
        <v>3</v>
      </c>
      <c r="L132" s="39" t="s">
        <v>321</v>
      </c>
      <c r="M132" s="39" t="s">
        <v>312</v>
      </c>
      <c r="N132">
        <v>10052.619999999999</v>
      </c>
      <c r="O132">
        <v>10052.619999999999</v>
      </c>
      <c r="P132">
        <v>7712.1299999999992</v>
      </c>
      <c r="Q132">
        <v>7712.1299999999992</v>
      </c>
    </row>
    <row r="133" spans="1:17" x14ac:dyDescent="0.25">
      <c r="A133" t="s">
        <v>16</v>
      </c>
      <c r="D133" s="39" t="s">
        <v>652</v>
      </c>
      <c r="E133" s="39" t="s">
        <v>653</v>
      </c>
      <c r="F133" s="39" t="s">
        <v>729</v>
      </c>
      <c r="G133" s="39" t="s">
        <v>311</v>
      </c>
      <c r="H133" t="b">
        <v>0</v>
      </c>
      <c r="I133" s="39" t="s">
        <v>309</v>
      </c>
      <c r="J133" t="b">
        <v>0</v>
      </c>
      <c r="K133">
        <v>3</v>
      </c>
      <c r="L133" s="39" t="s">
        <v>321</v>
      </c>
      <c r="M133" s="39" t="s">
        <v>312</v>
      </c>
      <c r="N133">
        <v>0</v>
      </c>
      <c r="O133">
        <v>0</v>
      </c>
      <c r="P133">
        <v>0</v>
      </c>
      <c r="Q133">
        <v>0</v>
      </c>
    </row>
    <row r="134" spans="1:17" x14ac:dyDescent="0.25">
      <c r="A134" t="s">
        <v>16</v>
      </c>
      <c r="D134" s="39" t="s">
        <v>654</v>
      </c>
      <c r="E134" s="39" t="s">
        <v>655</v>
      </c>
      <c r="F134" s="39" t="s">
        <v>656</v>
      </c>
      <c r="G134" s="39" t="s">
        <v>78</v>
      </c>
      <c r="H134" t="b">
        <v>0</v>
      </c>
      <c r="I134" s="39" t="s">
        <v>309</v>
      </c>
      <c r="J134" t="b">
        <v>0</v>
      </c>
      <c r="K134">
        <v>2</v>
      </c>
      <c r="L134" s="39" t="s">
        <v>657</v>
      </c>
      <c r="M134" s="39" t="s">
        <v>312</v>
      </c>
      <c r="N134">
        <v>27749.899999999998</v>
      </c>
      <c r="O134">
        <v>27749.899999999998</v>
      </c>
      <c r="P134">
        <v>32070.09</v>
      </c>
      <c r="Q134">
        <v>32070.09</v>
      </c>
    </row>
    <row r="135" spans="1:17" x14ac:dyDescent="0.25">
      <c r="A135" t="s">
        <v>16</v>
      </c>
      <c r="D135" s="39" t="s">
        <v>488</v>
      </c>
      <c r="E135" s="39" t="s">
        <v>730</v>
      </c>
      <c r="F135" s="39" t="s">
        <v>142</v>
      </c>
      <c r="G135" s="39" t="s">
        <v>78</v>
      </c>
      <c r="H135" t="b">
        <v>0</v>
      </c>
      <c r="I135" s="39" t="s">
        <v>309</v>
      </c>
      <c r="J135" t="b">
        <v>0</v>
      </c>
      <c r="K135">
        <v>1</v>
      </c>
      <c r="L135" s="39" t="s">
        <v>489</v>
      </c>
      <c r="M135" s="39" t="s">
        <v>312</v>
      </c>
      <c r="N135">
        <v>-684057.52</v>
      </c>
      <c r="O135">
        <v>-684057.52</v>
      </c>
      <c r="P135">
        <v>-606834.4</v>
      </c>
      <c r="Q135">
        <v>-606834.4</v>
      </c>
    </row>
    <row r="136" spans="1:17" x14ac:dyDescent="0.25">
      <c r="A136" t="s">
        <v>16</v>
      </c>
      <c r="D136" s="39" t="s">
        <v>490</v>
      </c>
      <c r="E136" s="39" t="s">
        <v>658</v>
      </c>
      <c r="F136" s="39" t="s">
        <v>658</v>
      </c>
      <c r="G136" s="39" t="s">
        <v>18</v>
      </c>
      <c r="H136" t="b">
        <v>0</v>
      </c>
      <c r="I136" s="39" t="s">
        <v>309</v>
      </c>
      <c r="J136" t="b">
        <v>0</v>
      </c>
      <c r="K136">
        <v>1</v>
      </c>
      <c r="L136" s="39" t="s">
        <v>321</v>
      </c>
      <c r="M136" s="39" t="s">
        <v>312</v>
      </c>
      <c r="N136">
        <v>0</v>
      </c>
      <c r="O136">
        <v>0</v>
      </c>
      <c r="P136">
        <v>0</v>
      </c>
      <c r="Q136">
        <v>0</v>
      </c>
    </row>
    <row r="137" spans="1:17" x14ac:dyDescent="0.25">
      <c r="A137" t="s">
        <v>16</v>
      </c>
      <c r="D137" s="39" t="s">
        <v>491</v>
      </c>
      <c r="E137" s="39" t="s">
        <v>659</v>
      </c>
      <c r="F137" s="39" t="s">
        <v>660</v>
      </c>
      <c r="G137" s="39" t="s">
        <v>18</v>
      </c>
      <c r="H137" t="b">
        <v>0</v>
      </c>
      <c r="I137" s="39" t="s">
        <v>309</v>
      </c>
      <c r="J137" t="b">
        <v>0</v>
      </c>
      <c r="K137">
        <v>2</v>
      </c>
      <c r="L137" s="39" t="s">
        <v>321</v>
      </c>
      <c r="M137" s="39" t="s">
        <v>312</v>
      </c>
      <c r="N137">
        <v>0</v>
      </c>
      <c r="O137">
        <v>0</v>
      </c>
      <c r="P137">
        <v>0</v>
      </c>
      <c r="Q137">
        <v>0</v>
      </c>
    </row>
    <row r="138" spans="1:17" x14ac:dyDescent="0.25">
      <c r="A138" t="s">
        <v>16</v>
      </c>
      <c r="D138" s="39" t="s">
        <v>661</v>
      </c>
      <c r="E138" s="39" t="s">
        <v>662</v>
      </c>
      <c r="F138" s="39" t="s">
        <v>731</v>
      </c>
      <c r="G138" s="39" t="s">
        <v>311</v>
      </c>
      <c r="H138" t="b">
        <v>0</v>
      </c>
      <c r="I138" s="39" t="s">
        <v>309</v>
      </c>
      <c r="J138" t="b">
        <v>0</v>
      </c>
      <c r="K138">
        <v>3</v>
      </c>
      <c r="L138" s="39" t="s">
        <v>321</v>
      </c>
      <c r="M138" s="39" t="s">
        <v>312</v>
      </c>
      <c r="N138">
        <v>277329.59000000003</v>
      </c>
      <c r="O138">
        <v>277329.59000000003</v>
      </c>
      <c r="P138">
        <v>273622.13</v>
      </c>
      <c r="Q138">
        <v>273622.13</v>
      </c>
    </row>
    <row r="139" spans="1:17" x14ac:dyDescent="0.25">
      <c r="A139" t="s">
        <v>16</v>
      </c>
      <c r="D139" s="39" t="s">
        <v>492</v>
      </c>
      <c r="E139" s="39" t="s">
        <v>663</v>
      </c>
      <c r="F139" s="39" t="s">
        <v>732</v>
      </c>
      <c r="G139" s="39" t="s">
        <v>311</v>
      </c>
      <c r="H139" t="b">
        <v>0</v>
      </c>
      <c r="I139" s="39" t="s">
        <v>309</v>
      </c>
      <c r="J139" t="b">
        <v>0</v>
      </c>
      <c r="K139">
        <v>3</v>
      </c>
      <c r="L139" s="39" t="s">
        <v>321</v>
      </c>
      <c r="M139" s="39" t="s">
        <v>312</v>
      </c>
      <c r="N139">
        <v>109809.93000000001</v>
      </c>
      <c r="O139">
        <v>109809.93000000001</v>
      </c>
      <c r="P139">
        <v>65378.45</v>
      </c>
      <c r="Q139">
        <v>65378.45</v>
      </c>
    </row>
    <row r="140" spans="1:17" x14ac:dyDescent="0.25">
      <c r="A140" t="s">
        <v>16</v>
      </c>
      <c r="D140" s="39" t="s">
        <v>493</v>
      </c>
      <c r="E140" s="39" t="s">
        <v>664</v>
      </c>
      <c r="F140" s="39" t="s">
        <v>733</v>
      </c>
      <c r="G140" s="39" t="s">
        <v>311</v>
      </c>
      <c r="H140" t="b">
        <v>0</v>
      </c>
      <c r="I140" s="39" t="s">
        <v>309</v>
      </c>
      <c r="J140" t="b">
        <v>0</v>
      </c>
      <c r="K140">
        <v>3</v>
      </c>
      <c r="L140" s="39" t="s">
        <v>321</v>
      </c>
      <c r="M140" s="39" t="s">
        <v>312</v>
      </c>
      <c r="N140">
        <v>0</v>
      </c>
      <c r="O140">
        <v>0</v>
      </c>
      <c r="P140">
        <v>0</v>
      </c>
      <c r="Q140">
        <v>0</v>
      </c>
    </row>
    <row r="141" spans="1:17" x14ac:dyDescent="0.25">
      <c r="A141" t="s">
        <v>16</v>
      </c>
      <c r="D141" s="39" t="s">
        <v>665</v>
      </c>
      <c r="E141" s="39" t="s">
        <v>734</v>
      </c>
      <c r="F141" s="39" t="s">
        <v>735</v>
      </c>
      <c r="G141" s="39" t="s">
        <v>78</v>
      </c>
      <c r="H141" t="b">
        <v>0</v>
      </c>
      <c r="I141" s="39" t="s">
        <v>309</v>
      </c>
      <c r="J141" t="b">
        <v>0</v>
      </c>
      <c r="K141">
        <v>2</v>
      </c>
      <c r="L141" s="39" t="s">
        <v>666</v>
      </c>
      <c r="M141" s="39" t="s">
        <v>312</v>
      </c>
      <c r="N141">
        <v>387139.52</v>
      </c>
      <c r="O141">
        <v>387139.52</v>
      </c>
      <c r="P141">
        <v>339000.57999999996</v>
      </c>
      <c r="Q141">
        <v>339000.57999999996</v>
      </c>
    </row>
    <row r="142" spans="1:17" x14ac:dyDescent="0.25">
      <c r="A142" t="s">
        <v>16</v>
      </c>
      <c r="D142" s="39" t="s">
        <v>494</v>
      </c>
      <c r="E142" s="39" t="s">
        <v>667</v>
      </c>
      <c r="F142" s="39" t="s">
        <v>668</v>
      </c>
      <c r="G142" s="39" t="s">
        <v>18</v>
      </c>
      <c r="H142" t="b">
        <v>0</v>
      </c>
      <c r="I142" s="39" t="s">
        <v>309</v>
      </c>
      <c r="J142" t="b">
        <v>0</v>
      </c>
      <c r="K142">
        <v>2</v>
      </c>
      <c r="L142" s="39" t="s">
        <v>321</v>
      </c>
      <c r="M142" s="39" t="s">
        <v>312</v>
      </c>
      <c r="N142">
        <v>0</v>
      </c>
      <c r="O142">
        <v>0</v>
      </c>
      <c r="P142">
        <v>0</v>
      </c>
      <c r="Q142">
        <v>0</v>
      </c>
    </row>
    <row r="143" spans="1:17" x14ac:dyDescent="0.25">
      <c r="A143" t="s">
        <v>16</v>
      </c>
      <c r="D143" s="39" t="s">
        <v>495</v>
      </c>
      <c r="E143" s="39" t="s">
        <v>669</v>
      </c>
      <c r="F143" s="39" t="s">
        <v>670</v>
      </c>
      <c r="G143" s="39" t="s">
        <v>311</v>
      </c>
      <c r="H143" t="b">
        <v>0</v>
      </c>
      <c r="I143" s="39" t="s">
        <v>309</v>
      </c>
      <c r="J143" t="b">
        <v>0</v>
      </c>
      <c r="K143">
        <v>3</v>
      </c>
      <c r="L143" s="39" t="s">
        <v>321</v>
      </c>
      <c r="M143" s="39" t="s">
        <v>312</v>
      </c>
      <c r="N143">
        <v>0</v>
      </c>
      <c r="O143">
        <v>0</v>
      </c>
      <c r="P143">
        <v>2159653.9700000002</v>
      </c>
      <c r="Q143">
        <v>2159653.9700000002</v>
      </c>
    </row>
    <row r="144" spans="1:17" x14ac:dyDescent="0.25">
      <c r="A144" t="s">
        <v>16</v>
      </c>
      <c r="D144" s="39" t="s">
        <v>496</v>
      </c>
      <c r="E144" s="39" t="s">
        <v>671</v>
      </c>
      <c r="F144" s="39" t="s">
        <v>672</v>
      </c>
      <c r="G144" s="39" t="s">
        <v>311</v>
      </c>
      <c r="H144" t="b">
        <v>0</v>
      </c>
      <c r="I144" s="39" t="s">
        <v>309</v>
      </c>
      <c r="J144" t="b">
        <v>0</v>
      </c>
      <c r="K144">
        <v>3</v>
      </c>
      <c r="L144" s="39" t="s">
        <v>321</v>
      </c>
      <c r="M144" s="39" t="s">
        <v>312</v>
      </c>
      <c r="N144">
        <v>0</v>
      </c>
      <c r="O144">
        <v>0</v>
      </c>
      <c r="P144">
        <v>0</v>
      </c>
      <c r="Q144">
        <v>0</v>
      </c>
    </row>
    <row r="145" spans="1:17" x14ac:dyDescent="0.25">
      <c r="A145" t="s">
        <v>16</v>
      </c>
      <c r="D145" s="39" t="s">
        <v>497</v>
      </c>
      <c r="E145" s="39" t="s">
        <v>673</v>
      </c>
      <c r="F145" s="39" t="s">
        <v>674</v>
      </c>
      <c r="G145" s="39" t="s">
        <v>311</v>
      </c>
      <c r="H145" t="b">
        <v>0</v>
      </c>
      <c r="I145" s="39" t="s">
        <v>309</v>
      </c>
      <c r="J145" t="b">
        <v>0</v>
      </c>
      <c r="K145">
        <v>3</v>
      </c>
      <c r="L145" s="39" t="s">
        <v>321</v>
      </c>
      <c r="M145" s="39" t="s">
        <v>312</v>
      </c>
      <c r="N145">
        <v>0</v>
      </c>
      <c r="O145">
        <v>0</v>
      </c>
      <c r="P145">
        <v>0</v>
      </c>
      <c r="Q145">
        <v>0</v>
      </c>
    </row>
    <row r="146" spans="1:17" x14ac:dyDescent="0.25">
      <c r="A146" t="s">
        <v>16</v>
      </c>
      <c r="D146" s="39" t="s">
        <v>498</v>
      </c>
      <c r="E146" s="39" t="s">
        <v>675</v>
      </c>
      <c r="F146" s="39" t="s">
        <v>676</v>
      </c>
      <c r="G146" s="39" t="s">
        <v>311</v>
      </c>
      <c r="H146" t="b">
        <v>0</v>
      </c>
      <c r="I146" s="39" t="s">
        <v>309</v>
      </c>
      <c r="J146" t="b">
        <v>0</v>
      </c>
      <c r="K146">
        <v>3</v>
      </c>
      <c r="L146" s="39" t="s">
        <v>321</v>
      </c>
      <c r="M146" s="39" t="s">
        <v>312</v>
      </c>
      <c r="N146">
        <v>0</v>
      </c>
      <c r="O146">
        <v>0</v>
      </c>
      <c r="P146">
        <v>0</v>
      </c>
      <c r="Q146">
        <v>0</v>
      </c>
    </row>
    <row r="147" spans="1:17" x14ac:dyDescent="0.25">
      <c r="A147" t="s">
        <v>16</v>
      </c>
      <c r="D147" s="39" t="s">
        <v>499</v>
      </c>
      <c r="E147" s="39" t="s">
        <v>677</v>
      </c>
      <c r="F147" s="39" t="s">
        <v>678</v>
      </c>
      <c r="G147" s="39" t="s">
        <v>311</v>
      </c>
      <c r="H147" t="b">
        <v>0</v>
      </c>
      <c r="I147" s="39" t="s">
        <v>309</v>
      </c>
      <c r="J147" t="b">
        <v>0</v>
      </c>
      <c r="K147">
        <v>3</v>
      </c>
      <c r="L147" s="39" t="s">
        <v>321</v>
      </c>
      <c r="M147" s="39" t="s">
        <v>312</v>
      </c>
      <c r="N147">
        <v>-8015.4</v>
      </c>
      <c r="O147">
        <v>-8015.4</v>
      </c>
      <c r="P147">
        <v>-2875400</v>
      </c>
      <c r="Q147">
        <v>-2875400</v>
      </c>
    </row>
    <row r="148" spans="1:17" x14ac:dyDescent="0.25">
      <c r="A148" t="s">
        <v>16</v>
      </c>
      <c r="D148" s="39" t="s">
        <v>736</v>
      </c>
      <c r="E148" s="39" t="s">
        <v>737</v>
      </c>
      <c r="F148" s="39" t="s">
        <v>738</v>
      </c>
      <c r="G148" s="39" t="s">
        <v>311</v>
      </c>
      <c r="H148" t="b">
        <v>0</v>
      </c>
      <c r="I148" s="39" t="s">
        <v>309</v>
      </c>
      <c r="J148" t="b">
        <v>0</v>
      </c>
      <c r="K148">
        <v>3</v>
      </c>
      <c r="L148" s="39" t="s">
        <v>321</v>
      </c>
      <c r="M148" s="39" t="s">
        <v>312</v>
      </c>
      <c r="N148">
        <v>0</v>
      </c>
      <c r="O148">
        <v>0</v>
      </c>
      <c r="P148">
        <v>0</v>
      </c>
      <c r="Q148">
        <v>0</v>
      </c>
    </row>
    <row r="149" spans="1:17" x14ac:dyDescent="0.25">
      <c r="A149" t="s">
        <v>16</v>
      </c>
      <c r="D149" s="39" t="s">
        <v>739</v>
      </c>
      <c r="E149" s="39" t="s">
        <v>740</v>
      </c>
      <c r="F149" s="39" t="s">
        <v>741</v>
      </c>
      <c r="G149" s="39" t="s">
        <v>311</v>
      </c>
      <c r="H149" t="b">
        <v>0</v>
      </c>
      <c r="I149" s="39" t="s">
        <v>309</v>
      </c>
      <c r="J149" t="b">
        <v>0</v>
      </c>
      <c r="K149">
        <v>3</v>
      </c>
      <c r="L149" s="39" t="s">
        <v>321</v>
      </c>
      <c r="M149" s="39" t="s">
        <v>312</v>
      </c>
      <c r="N149">
        <v>0</v>
      </c>
      <c r="O149">
        <v>0</v>
      </c>
      <c r="P149">
        <v>0</v>
      </c>
      <c r="Q149">
        <v>0</v>
      </c>
    </row>
    <row r="150" spans="1:17" x14ac:dyDescent="0.25">
      <c r="A150" t="s">
        <v>16</v>
      </c>
      <c r="D150" s="39" t="s">
        <v>500</v>
      </c>
      <c r="E150" s="39" t="s">
        <v>742</v>
      </c>
      <c r="F150" s="39" t="s">
        <v>743</v>
      </c>
      <c r="G150" s="39" t="s">
        <v>311</v>
      </c>
      <c r="H150" t="b">
        <v>0</v>
      </c>
      <c r="I150" s="39" t="s">
        <v>309</v>
      </c>
      <c r="J150" t="b">
        <v>0</v>
      </c>
      <c r="K150">
        <v>3</v>
      </c>
      <c r="L150" s="39" t="s">
        <v>321</v>
      </c>
      <c r="M150" s="39" t="s">
        <v>312</v>
      </c>
      <c r="N150">
        <v>-4.34</v>
      </c>
      <c r="O150">
        <v>-4.34</v>
      </c>
      <c r="P150">
        <v>-2159653.9700000002</v>
      </c>
      <c r="Q150">
        <v>-2159653.9700000002</v>
      </c>
    </row>
    <row r="151" spans="1:17" x14ac:dyDescent="0.25">
      <c r="A151" t="s">
        <v>16</v>
      </c>
      <c r="D151" s="39" t="s">
        <v>744</v>
      </c>
      <c r="E151" s="39" t="s">
        <v>745</v>
      </c>
      <c r="F151" s="39" t="s">
        <v>746</v>
      </c>
      <c r="G151" s="39" t="s">
        <v>311</v>
      </c>
      <c r="H151" t="b">
        <v>0</v>
      </c>
      <c r="I151" s="39" t="s">
        <v>309</v>
      </c>
      <c r="J151" t="b">
        <v>0</v>
      </c>
      <c r="K151">
        <v>3</v>
      </c>
      <c r="L151" s="39" t="s">
        <v>321</v>
      </c>
      <c r="M151" s="39" t="s">
        <v>312</v>
      </c>
      <c r="N151">
        <v>0</v>
      </c>
      <c r="O151">
        <v>0</v>
      </c>
      <c r="P151">
        <v>0</v>
      </c>
      <c r="Q151">
        <v>0</v>
      </c>
    </row>
    <row r="152" spans="1:17" x14ac:dyDescent="0.25">
      <c r="A152" t="s">
        <v>16</v>
      </c>
      <c r="D152" s="39" t="s">
        <v>501</v>
      </c>
      <c r="E152" s="39" t="s">
        <v>143</v>
      </c>
      <c r="F152" s="39" t="s">
        <v>144</v>
      </c>
      <c r="G152" s="39" t="s">
        <v>311</v>
      </c>
      <c r="H152" t="b">
        <v>0</v>
      </c>
      <c r="I152" s="39" t="s">
        <v>309</v>
      </c>
      <c r="J152" t="b">
        <v>0</v>
      </c>
      <c r="K152">
        <v>3</v>
      </c>
      <c r="L152" s="39" t="s">
        <v>321</v>
      </c>
      <c r="M152" s="39" t="s">
        <v>312</v>
      </c>
      <c r="N152">
        <v>0</v>
      </c>
      <c r="O152">
        <v>0</v>
      </c>
      <c r="P152">
        <v>0</v>
      </c>
      <c r="Q152">
        <v>0</v>
      </c>
    </row>
    <row r="153" spans="1:17" x14ac:dyDescent="0.25">
      <c r="A153" t="s">
        <v>16</v>
      </c>
      <c r="D153" s="39" t="s">
        <v>679</v>
      </c>
      <c r="E153" s="39" t="s">
        <v>680</v>
      </c>
      <c r="F153" s="39" t="s">
        <v>681</v>
      </c>
      <c r="G153" s="39" t="s">
        <v>78</v>
      </c>
      <c r="H153" t="b">
        <v>0</v>
      </c>
      <c r="I153" s="39" t="s">
        <v>309</v>
      </c>
      <c r="J153" t="b">
        <v>0</v>
      </c>
      <c r="K153">
        <v>2</v>
      </c>
      <c r="L153" s="39" t="s">
        <v>682</v>
      </c>
      <c r="M153" s="39" t="s">
        <v>312</v>
      </c>
      <c r="N153">
        <v>-8019.74</v>
      </c>
      <c r="O153">
        <v>-8019.74</v>
      </c>
      <c r="P153">
        <v>-2875400</v>
      </c>
      <c r="Q153">
        <v>-2875400</v>
      </c>
    </row>
    <row r="154" spans="1:17" x14ac:dyDescent="0.25">
      <c r="A154" t="s">
        <v>16</v>
      </c>
      <c r="D154" s="39" t="s">
        <v>502</v>
      </c>
      <c r="E154" s="39" t="s">
        <v>747</v>
      </c>
      <c r="F154" s="39" t="s">
        <v>683</v>
      </c>
      <c r="G154" s="39" t="s">
        <v>78</v>
      </c>
      <c r="H154" t="b">
        <v>0</v>
      </c>
      <c r="I154" s="39" t="s">
        <v>309</v>
      </c>
      <c r="J154" t="b">
        <v>0</v>
      </c>
      <c r="K154">
        <v>1</v>
      </c>
      <c r="L154" s="39" t="s">
        <v>503</v>
      </c>
      <c r="M154" s="39" t="s">
        <v>312</v>
      </c>
      <c r="N154">
        <v>379119.78</v>
      </c>
      <c r="O154">
        <v>379119.78</v>
      </c>
      <c r="P154">
        <v>-2536399.42</v>
      </c>
      <c r="Q154">
        <v>-2536399.42</v>
      </c>
    </row>
    <row r="155" spans="1:17" x14ac:dyDescent="0.25">
      <c r="A155" t="s">
        <v>16</v>
      </c>
      <c r="D155" s="39" t="s">
        <v>504</v>
      </c>
      <c r="E155" s="39" t="s">
        <v>748</v>
      </c>
      <c r="F155" s="39" t="s">
        <v>505</v>
      </c>
      <c r="G155" s="39" t="s">
        <v>26</v>
      </c>
      <c r="H155" t="b">
        <v>0</v>
      </c>
      <c r="I155" s="39" t="s">
        <v>309</v>
      </c>
      <c r="J155" t="b">
        <v>0</v>
      </c>
      <c r="K155">
        <v>1</v>
      </c>
      <c r="L155" s="39" t="s">
        <v>506</v>
      </c>
      <c r="M155" s="39" t="s">
        <v>310</v>
      </c>
      <c r="N155">
        <v>-304937.74</v>
      </c>
      <c r="O155">
        <v>-304937.74</v>
      </c>
      <c r="P155">
        <v>-3143233.82</v>
      </c>
      <c r="Q155">
        <v>-3143233.82</v>
      </c>
    </row>
    <row r="156" spans="1:17" x14ac:dyDescent="0.25">
      <c r="A156" t="s">
        <v>16</v>
      </c>
      <c r="D156" s="39" t="s">
        <v>507</v>
      </c>
      <c r="E156" s="39" t="s">
        <v>749</v>
      </c>
      <c r="F156" s="39" t="s">
        <v>145</v>
      </c>
      <c r="G156" s="39" t="s">
        <v>18</v>
      </c>
      <c r="H156" t="b">
        <v>0</v>
      </c>
      <c r="I156" s="39" t="s">
        <v>309</v>
      </c>
      <c r="J156" t="b">
        <v>0</v>
      </c>
      <c r="K156">
        <v>1</v>
      </c>
      <c r="L156" s="39" t="s">
        <v>321</v>
      </c>
      <c r="M156" s="39" t="s">
        <v>312</v>
      </c>
      <c r="N156">
        <v>0</v>
      </c>
      <c r="O156">
        <v>0</v>
      </c>
      <c r="P156">
        <v>0</v>
      </c>
      <c r="Q156">
        <v>0</v>
      </c>
    </row>
    <row r="157" spans="1:17" x14ac:dyDescent="0.25">
      <c r="A157" t="s">
        <v>16</v>
      </c>
      <c r="D157" s="39" t="s">
        <v>508</v>
      </c>
      <c r="E157" s="39" t="s">
        <v>146</v>
      </c>
      <c r="F157" s="39" t="s">
        <v>147</v>
      </c>
      <c r="G157" s="39" t="s">
        <v>18</v>
      </c>
      <c r="H157" t="b">
        <v>0</v>
      </c>
      <c r="I157" s="39" t="s">
        <v>309</v>
      </c>
      <c r="J157" t="b">
        <v>0</v>
      </c>
      <c r="K157">
        <v>2</v>
      </c>
      <c r="L157" s="39" t="s">
        <v>321</v>
      </c>
      <c r="M157" s="39" t="s">
        <v>312</v>
      </c>
      <c r="N157">
        <v>0</v>
      </c>
      <c r="O157">
        <v>0</v>
      </c>
      <c r="P157">
        <v>0</v>
      </c>
      <c r="Q157">
        <v>0</v>
      </c>
    </row>
    <row r="158" spans="1:17" x14ac:dyDescent="0.25">
      <c r="A158" t="s">
        <v>16</v>
      </c>
      <c r="D158" s="39" t="s">
        <v>509</v>
      </c>
      <c r="E158" s="39" t="s">
        <v>148</v>
      </c>
      <c r="F158" s="39" t="s">
        <v>149</v>
      </c>
      <c r="G158" s="39" t="s">
        <v>311</v>
      </c>
      <c r="H158" t="b">
        <v>0</v>
      </c>
      <c r="I158" s="39" t="s">
        <v>309</v>
      </c>
      <c r="J158" t="b">
        <v>0</v>
      </c>
      <c r="K158">
        <v>3</v>
      </c>
      <c r="L158" s="39" t="s">
        <v>321</v>
      </c>
      <c r="M158" s="39" t="s">
        <v>312</v>
      </c>
      <c r="N158">
        <v>8405.69</v>
      </c>
      <c r="O158">
        <v>8405.69</v>
      </c>
      <c r="P158">
        <v>5361.82</v>
      </c>
      <c r="Q158">
        <v>5361.82</v>
      </c>
    </row>
    <row r="159" spans="1:17" x14ac:dyDescent="0.25">
      <c r="A159" t="s">
        <v>16</v>
      </c>
      <c r="D159" s="39" t="s">
        <v>684</v>
      </c>
      <c r="E159" s="39" t="s">
        <v>685</v>
      </c>
      <c r="F159" s="39" t="s">
        <v>686</v>
      </c>
      <c r="G159" s="39" t="s">
        <v>311</v>
      </c>
      <c r="H159" t="b">
        <v>0</v>
      </c>
      <c r="I159" s="39" t="s">
        <v>309</v>
      </c>
      <c r="J159" t="b">
        <v>0</v>
      </c>
      <c r="K159">
        <v>3</v>
      </c>
      <c r="L159" s="39" t="s">
        <v>321</v>
      </c>
      <c r="M159" s="39" t="s">
        <v>312</v>
      </c>
      <c r="N159">
        <v>23615.530000000002</v>
      </c>
      <c r="O159">
        <v>23615.530000000002</v>
      </c>
      <c r="P159">
        <v>22977.789999999997</v>
      </c>
      <c r="Q159">
        <v>22977.789999999997</v>
      </c>
    </row>
    <row r="160" spans="1:17" x14ac:dyDescent="0.25">
      <c r="A160" t="s">
        <v>16</v>
      </c>
      <c r="D160" s="39" t="s">
        <v>510</v>
      </c>
      <c r="E160" s="39" t="s">
        <v>150</v>
      </c>
      <c r="F160" s="39" t="s">
        <v>151</v>
      </c>
      <c r="G160" s="39" t="s">
        <v>311</v>
      </c>
      <c r="H160" t="b">
        <v>0</v>
      </c>
      <c r="I160" s="39" t="s">
        <v>309</v>
      </c>
      <c r="J160" t="b">
        <v>0</v>
      </c>
      <c r="K160">
        <v>3</v>
      </c>
      <c r="L160" s="39" t="s">
        <v>321</v>
      </c>
      <c r="M160" s="39" t="s">
        <v>312</v>
      </c>
      <c r="N160">
        <v>1420.9</v>
      </c>
      <c r="O160">
        <v>1420.9</v>
      </c>
      <c r="P160">
        <v>1035.6200000000001</v>
      </c>
      <c r="Q160">
        <v>1035.6200000000001</v>
      </c>
    </row>
    <row r="161" spans="1:17" x14ac:dyDescent="0.25">
      <c r="A161" t="s">
        <v>16</v>
      </c>
      <c r="D161" s="39" t="s">
        <v>687</v>
      </c>
      <c r="E161" s="39" t="s">
        <v>688</v>
      </c>
      <c r="F161" s="39" t="s">
        <v>689</v>
      </c>
      <c r="G161" s="39" t="s">
        <v>311</v>
      </c>
      <c r="H161" t="b">
        <v>0</v>
      </c>
      <c r="I161" s="39" t="s">
        <v>309</v>
      </c>
      <c r="J161" t="b">
        <v>0</v>
      </c>
      <c r="K161">
        <v>3</v>
      </c>
      <c r="L161" s="39" t="s">
        <v>321</v>
      </c>
      <c r="M161" s="39" t="s">
        <v>312</v>
      </c>
      <c r="N161">
        <v>2166.38</v>
      </c>
      <c r="O161">
        <v>2166.38</v>
      </c>
      <c r="P161">
        <v>2867.48</v>
      </c>
      <c r="Q161">
        <v>2867.48</v>
      </c>
    </row>
    <row r="162" spans="1:17" x14ac:dyDescent="0.25">
      <c r="A162" t="s">
        <v>16</v>
      </c>
      <c r="D162" s="39" t="s">
        <v>511</v>
      </c>
      <c r="E162" s="39" t="s">
        <v>152</v>
      </c>
      <c r="F162" s="39" t="s">
        <v>153</v>
      </c>
      <c r="G162" s="39" t="s">
        <v>311</v>
      </c>
      <c r="H162" t="b">
        <v>0</v>
      </c>
      <c r="I162" s="39" t="s">
        <v>309</v>
      </c>
      <c r="J162" t="b">
        <v>0</v>
      </c>
      <c r="K162">
        <v>3</v>
      </c>
      <c r="L162" s="39" t="s">
        <v>321</v>
      </c>
      <c r="M162" s="39" t="s">
        <v>312</v>
      </c>
      <c r="N162">
        <v>0</v>
      </c>
      <c r="O162">
        <v>0</v>
      </c>
      <c r="P162">
        <v>0</v>
      </c>
      <c r="Q162">
        <v>0</v>
      </c>
    </row>
    <row r="163" spans="1:17" x14ac:dyDescent="0.25">
      <c r="A163" t="s">
        <v>16</v>
      </c>
      <c r="D163" s="39" t="s">
        <v>512</v>
      </c>
      <c r="E163" s="39" t="s">
        <v>690</v>
      </c>
      <c r="F163" s="39" t="s">
        <v>691</v>
      </c>
      <c r="G163" s="39" t="s">
        <v>311</v>
      </c>
      <c r="H163" t="b">
        <v>0</v>
      </c>
      <c r="I163" s="39" t="s">
        <v>309</v>
      </c>
      <c r="J163" t="b">
        <v>0</v>
      </c>
      <c r="K163">
        <v>3</v>
      </c>
      <c r="L163" s="39" t="s">
        <v>321</v>
      </c>
      <c r="M163" s="39" t="s">
        <v>312</v>
      </c>
      <c r="N163">
        <v>0</v>
      </c>
      <c r="O163">
        <v>0</v>
      </c>
      <c r="P163">
        <v>0</v>
      </c>
      <c r="Q163">
        <v>0</v>
      </c>
    </row>
    <row r="164" spans="1:17" x14ac:dyDescent="0.25">
      <c r="A164" t="s">
        <v>16</v>
      </c>
      <c r="D164" s="39" t="s">
        <v>692</v>
      </c>
      <c r="E164" s="39" t="s">
        <v>693</v>
      </c>
      <c r="F164" s="39" t="s">
        <v>694</v>
      </c>
      <c r="G164" s="39" t="s">
        <v>311</v>
      </c>
      <c r="H164" t="b">
        <v>0</v>
      </c>
      <c r="I164" s="39" t="s">
        <v>309</v>
      </c>
      <c r="J164" t="b">
        <v>0</v>
      </c>
      <c r="K164">
        <v>3</v>
      </c>
      <c r="L164" s="39" t="s">
        <v>321</v>
      </c>
      <c r="M164" s="39" t="s">
        <v>312</v>
      </c>
      <c r="N164">
        <v>17915.23</v>
      </c>
      <c r="O164">
        <v>17915.23</v>
      </c>
      <c r="P164">
        <v>8255.5</v>
      </c>
      <c r="Q164">
        <v>8255.5</v>
      </c>
    </row>
    <row r="165" spans="1:17" x14ac:dyDescent="0.25">
      <c r="A165" t="s">
        <v>16</v>
      </c>
      <c r="D165" s="39" t="s">
        <v>513</v>
      </c>
      <c r="E165" s="39" t="s">
        <v>154</v>
      </c>
      <c r="F165" s="39" t="s">
        <v>155</v>
      </c>
      <c r="G165" s="39" t="s">
        <v>78</v>
      </c>
      <c r="H165" t="b">
        <v>0</v>
      </c>
      <c r="I165" s="39" t="s">
        <v>309</v>
      </c>
      <c r="J165" t="b">
        <v>0</v>
      </c>
      <c r="K165">
        <v>2</v>
      </c>
      <c r="L165" s="39" t="s">
        <v>514</v>
      </c>
      <c r="M165" s="39" t="s">
        <v>312</v>
      </c>
      <c r="N165">
        <v>53523.73</v>
      </c>
      <c r="O165">
        <v>53523.73</v>
      </c>
      <c r="P165">
        <v>40498.21</v>
      </c>
      <c r="Q165">
        <v>40498.21</v>
      </c>
    </row>
    <row r="166" spans="1:17" x14ac:dyDescent="0.25">
      <c r="A166" t="s">
        <v>16</v>
      </c>
      <c r="D166" s="39" t="s">
        <v>515</v>
      </c>
      <c r="E166" s="39" t="s">
        <v>156</v>
      </c>
      <c r="F166" s="39" t="s">
        <v>157</v>
      </c>
      <c r="G166" s="39" t="s">
        <v>18</v>
      </c>
      <c r="H166" t="b">
        <v>0</v>
      </c>
      <c r="I166" s="39" t="s">
        <v>309</v>
      </c>
      <c r="J166" t="b">
        <v>0</v>
      </c>
      <c r="K166">
        <v>2</v>
      </c>
      <c r="L166" s="39" t="s">
        <v>321</v>
      </c>
      <c r="M166" s="39" t="s">
        <v>312</v>
      </c>
      <c r="N166">
        <v>0</v>
      </c>
      <c r="O166">
        <v>0</v>
      </c>
      <c r="P166">
        <v>0</v>
      </c>
      <c r="Q166">
        <v>0</v>
      </c>
    </row>
    <row r="167" spans="1:17" x14ac:dyDescent="0.25">
      <c r="A167" t="s">
        <v>16</v>
      </c>
      <c r="D167" s="39" t="s">
        <v>516</v>
      </c>
      <c r="E167" s="39" t="s">
        <v>158</v>
      </c>
      <c r="F167" s="39" t="s">
        <v>159</v>
      </c>
      <c r="G167" s="39" t="s">
        <v>311</v>
      </c>
      <c r="H167" t="b">
        <v>0</v>
      </c>
      <c r="I167" s="39" t="s">
        <v>309</v>
      </c>
      <c r="J167" t="b">
        <v>0</v>
      </c>
      <c r="K167">
        <v>3</v>
      </c>
      <c r="L167" s="39" t="s">
        <v>321</v>
      </c>
      <c r="M167" s="39" t="s">
        <v>312</v>
      </c>
      <c r="N167">
        <v>102784.39</v>
      </c>
      <c r="O167">
        <v>102784.39</v>
      </c>
      <c r="P167">
        <v>101132.48</v>
      </c>
      <c r="Q167">
        <v>101132.48</v>
      </c>
    </row>
    <row r="168" spans="1:17" x14ac:dyDescent="0.25">
      <c r="A168" t="s">
        <v>16</v>
      </c>
      <c r="D168" s="39" t="s">
        <v>517</v>
      </c>
      <c r="E168" s="39" t="s">
        <v>160</v>
      </c>
      <c r="F168" s="39" t="s">
        <v>161</v>
      </c>
      <c r="G168" s="39" t="s">
        <v>311</v>
      </c>
      <c r="H168" t="b">
        <v>0</v>
      </c>
      <c r="I168" s="39" t="s">
        <v>309</v>
      </c>
      <c r="J168" t="b">
        <v>0</v>
      </c>
      <c r="K168">
        <v>3</v>
      </c>
      <c r="L168" s="39" t="s">
        <v>321</v>
      </c>
      <c r="M168" s="39" t="s">
        <v>312</v>
      </c>
      <c r="N168">
        <v>325483.89</v>
      </c>
      <c r="O168">
        <v>325483.89</v>
      </c>
      <c r="P168">
        <v>260054.94</v>
      </c>
      <c r="Q168">
        <v>260054.94</v>
      </c>
    </row>
    <row r="169" spans="1:17" x14ac:dyDescent="0.25">
      <c r="A169" t="s">
        <v>16</v>
      </c>
      <c r="D169" s="39" t="s">
        <v>518</v>
      </c>
      <c r="E169" s="39" t="s">
        <v>162</v>
      </c>
      <c r="F169" s="39" t="s">
        <v>163</v>
      </c>
      <c r="G169" s="39" t="s">
        <v>311</v>
      </c>
      <c r="H169" t="b">
        <v>0</v>
      </c>
      <c r="I169" s="39" t="s">
        <v>309</v>
      </c>
      <c r="J169" t="b">
        <v>0</v>
      </c>
      <c r="K169">
        <v>3</v>
      </c>
      <c r="L169" s="39" t="s">
        <v>321</v>
      </c>
      <c r="M169" s="39" t="s">
        <v>312</v>
      </c>
      <c r="N169">
        <v>0</v>
      </c>
      <c r="O169">
        <v>0</v>
      </c>
      <c r="P169">
        <v>0</v>
      </c>
      <c r="Q169">
        <v>0</v>
      </c>
    </row>
    <row r="170" spans="1:17" x14ac:dyDescent="0.25">
      <c r="A170" t="s">
        <v>16</v>
      </c>
      <c r="D170" s="39" t="s">
        <v>519</v>
      </c>
      <c r="E170" s="39" t="s">
        <v>164</v>
      </c>
      <c r="F170" s="39" t="s">
        <v>165</v>
      </c>
      <c r="G170" s="39" t="s">
        <v>311</v>
      </c>
      <c r="H170" t="b">
        <v>0</v>
      </c>
      <c r="I170" s="39" t="s">
        <v>309</v>
      </c>
      <c r="J170" t="b">
        <v>0</v>
      </c>
      <c r="K170">
        <v>3</v>
      </c>
      <c r="L170" s="39" t="s">
        <v>321</v>
      </c>
      <c r="M170" s="39" t="s">
        <v>312</v>
      </c>
      <c r="N170">
        <v>6852.3</v>
      </c>
      <c r="O170">
        <v>6852.3</v>
      </c>
      <c r="P170">
        <v>5779</v>
      </c>
      <c r="Q170">
        <v>5779</v>
      </c>
    </row>
    <row r="171" spans="1:17" x14ac:dyDescent="0.25">
      <c r="A171" t="s">
        <v>16</v>
      </c>
      <c r="D171" s="39" t="s">
        <v>520</v>
      </c>
      <c r="E171" s="39" t="s">
        <v>166</v>
      </c>
      <c r="F171" s="39" t="s">
        <v>167</v>
      </c>
      <c r="G171" s="39" t="s">
        <v>311</v>
      </c>
      <c r="H171" t="b">
        <v>0</v>
      </c>
      <c r="I171" s="39" t="s">
        <v>309</v>
      </c>
      <c r="J171" t="b">
        <v>0</v>
      </c>
      <c r="K171">
        <v>3</v>
      </c>
      <c r="L171" s="39" t="s">
        <v>321</v>
      </c>
      <c r="M171" s="39" t="s">
        <v>312</v>
      </c>
      <c r="N171">
        <v>34261.46</v>
      </c>
      <c r="O171">
        <v>34261.46</v>
      </c>
      <c r="P171">
        <v>28894.999999999996</v>
      </c>
      <c r="Q171">
        <v>28894.999999999996</v>
      </c>
    </row>
    <row r="172" spans="1:17" x14ac:dyDescent="0.25">
      <c r="A172" t="s">
        <v>16</v>
      </c>
      <c r="D172" s="39" t="s">
        <v>521</v>
      </c>
      <c r="E172" s="39" t="s">
        <v>522</v>
      </c>
      <c r="F172" s="39" t="s">
        <v>523</v>
      </c>
      <c r="G172" s="39" t="s">
        <v>311</v>
      </c>
      <c r="H172" t="b">
        <v>0</v>
      </c>
      <c r="I172" s="39" t="s">
        <v>309</v>
      </c>
      <c r="J172" t="b">
        <v>0</v>
      </c>
      <c r="K172">
        <v>3</v>
      </c>
      <c r="L172" s="39" t="s">
        <v>321</v>
      </c>
      <c r="M172" s="39" t="s">
        <v>312</v>
      </c>
      <c r="N172">
        <v>5139.22</v>
      </c>
      <c r="O172">
        <v>5139.22</v>
      </c>
      <c r="P172">
        <v>4334.26</v>
      </c>
      <c r="Q172">
        <v>4334.26</v>
      </c>
    </row>
    <row r="173" spans="1:17" x14ac:dyDescent="0.25">
      <c r="A173" t="s">
        <v>16</v>
      </c>
      <c r="D173" s="39" t="s">
        <v>524</v>
      </c>
      <c r="E173" s="39" t="s">
        <v>525</v>
      </c>
      <c r="F173" s="39" t="s">
        <v>526</v>
      </c>
      <c r="G173" s="39" t="s">
        <v>311</v>
      </c>
      <c r="H173" t="b">
        <v>0</v>
      </c>
      <c r="I173" s="39" t="s">
        <v>309</v>
      </c>
      <c r="J173" t="b">
        <v>0</v>
      </c>
      <c r="K173">
        <v>3</v>
      </c>
      <c r="L173" s="39" t="s">
        <v>321</v>
      </c>
      <c r="M173" s="39" t="s">
        <v>312</v>
      </c>
      <c r="N173">
        <v>34.26</v>
      </c>
      <c r="O173">
        <v>34.26</v>
      </c>
      <c r="P173">
        <v>28.9</v>
      </c>
      <c r="Q173">
        <v>28.9</v>
      </c>
    </row>
    <row r="174" spans="1:17" x14ac:dyDescent="0.25">
      <c r="A174" t="s">
        <v>16</v>
      </c>
      <c r="D174" s="39" t="s">
        <v>527</v>
      </c>
      <c r="E174" s="39" t="s">
        <v>528</v>
      </c>
      <c r="F174" s="39" t="s">
        <v>529</v>
      </c>
      <c r="G174" s="39" t="s">
        <v>311</v>
      </c>
      <c r="H174" t="b">
        <v>0</v>
      </c>
      <c r="I174" s="39" t="s">
        <v>309</v>
      </c>
      <c r="J174" t="b">
        <v>0</v>
      </c>
      <c r="K174">
        <v>3</v>
      </c>
      <c r="L174" s="39" t="s">
        <v>321</v>
      </c>
      <c r="M174" s="39" t="s">
        <v>312</v>
      </c>
      <c r="N174">
        <v>34.26</v>
      </c>
      <c r="O174">
        <v>34.26</v>
      </c>
      <c r="P174">
        <v>28.9</v>
      </c>
      <c r="Q174">
        <v>28.9</v>
      </c>
    </row>
    <row r="175" spans="1:17" x14ac:dyDescent="0.25">
      <c r="A175" t="s">
        <v>16</v>
      </c>
      <c r="D175" s="39" t="s">
        <v>530</v>
      </c>
      <c r="E175" s="39" t="s">
        <v>531</v>
      </c>
      <c r="F175" s="39" t="s">
        <v>532</v>
      </c>
      <c r="G175" s="39" t="s">
        <v>311</v>
      </c>
      <c r="H175" t="b">
        <v>0</v>
      </c>
      <c r="I175" s="39" t="s">
        <v>309</v>
      </c>
      <c r="J175" t="b">
        <v>0</v>
      </c>
      <c r="K175">
        <v>3</v>
      </c>
      <c r="L175" s="39" t="s">
        <v>321</v>
      </c>
      <c r="M175" s="39" t="s">
        <v>312</v>
      </c>
      <c r="N175">
        <v>6852.3</v>
      </c>
      <c r="O175">
        <v>6852.3</v>
      </c>
      <c r="P175">
        <v>5779</v>
      </c>
      <c r="Q175">
        <v>5779</v>
      </c>
    </row>
    <row r="176" spans="1:17" x14ac:dyDescent="0.25">
      <c r="A176" t="s">
        <v>16</v>
      </c>
      <c r="D176" s="39" t="s">
        <v>533</v>
      </c>
      <c r="E176" s="39" t="s">
        <v>168</v>
      </c>
      <c r="F176" s="39" t="s">
        <v>169</v>
      </c>
      <c r="G176" s="39" t="s">
        <v>78</v>
      </c>
      <c r="H176" t="b">
        <v>0</v>
      </c>
      <c r="I176" s="39" t="s">
        <v>309</v>
      </c>
      <c r="J176" t="b">
        <v>0</v>
      </c>
      <c r="K176">
        <v>2</v>
      </c>
      <c r="L176" s="39" t="s">
        <v>534</v>
      </c>
      <c r="M176" s="39" t="s">
        <v>312</v>
      </c>
      <c r="N176">
        <v>481442.08</v>
      </c>
      <c r="O176">
        <v>481442.08</v>
      </c>
      <c r="P176">
        <v>406032.48</v>
      </c>
      <c r="Q176">
        <v>406032.48</v>
      </c>
    </row>
    <row r="177" spans="1:17" x14ac:dyDescent="0.25">
      <c r="A177" t="s">
        <v>16</v>
      </c>
      <c r="D177" s="39" t="s">
        <v>535</v>
      </c>
      <c r="E177" s="39" t="s">
        <v>172</v>
      </c>
      <c r="F177" s="39" t="s">
        <v>173</v>
      </c>
      <c r="G177" s="39" t="s">
        <v>18</v>
      </c>
      <c r="H177" t="b">
        <v>0</v>
      </c>
      <c r="I177" s="39" t="s">
        <v>309</v>
      </c>
      <c r="J177" t="b">
        <v>0</v>
      </c>
      <c r="K177">
        <v>2</v>
      </c>
      <c r="L177" s="39" t="s">
        <v>321</v>
      </c>
      <c r="M177" s="39" t="s">
        <v>312</v>
      </c>
      <c r="N177">
        <v>0</v>
      </c>
      <c r="O177">
        <v>0</v>
      </c>
      <c r="P177">
        <v>0</v>
      </c>
      <c r="Q177">
        <v>0</v>
      </c>
    </row>
    <row r="178" spans="1:17" x14ac:dyDescent="0.25">
      <c r="A178" t="s">
        <v>16</v>
      </c>
      <c r="D178" s="39" t="s">
        <v>536</v>
      </c>
      <c r="E178" s="39" t="s">
        <v>174</v>
      </c>
      <c r="F178" s="39" t="s">
        <v>175</v>
      </c>
      <c r="G178" s="39" t="s">
        <v>311</v>
      </c>
      <c r="H178" t="b">
        <v>0</v>
      </c>
      <c r="I178" s="39" t="s">
        <v>309</v>
      </c>
      <c r="J178" t="b">
        <v>0</v>
      </c>
      <c r="K178">
        <v>3</v>
      </c>
      <c r="L178" s="39" t="s">
        <v>321</v>
      </c>
      <c r="M178" s="39" t="s">
        <v>312</v>
      </c>
      <c r="N178">
        <v>0</v>
      </c>
      <c r="O178">
        <v>0</v>
      </c>
      <c r="P178">
        <v>1985.53</v>
      </c>
      <c r="Q178">
        <v>1985.53</v>
      </c>
    </row>
    <row r="179" spans="1:17" x14ac:dyDescent="0.25">
      <c r="A179" t="s">
        <v>16</v>
      </c>
      <c r="D179" s="39" t="s">
        <v>537</v>
      </c>
      <c r="E179" s="39" t="s">
        <v>176</v>
      </c>
      <c r="F179" s="39" t="s">
        <v>177</v>
      </c>
      <c r="G179" s="39" t="s">
        <v>311</v>
      </c>
      <c r="H179" t="b">
        <v>0</v>
      </c>
      <c r="I179" s="39" t="s">
        <v>309</v>
      </c>
      <c r="J179" t="b">
        <v>0</v>
      </c>
      <c r="K179">
        <v>3</v>
      </c>
      <c r="L179" s="39" t="s">
        <v>321</v>
      </c>
      <c r="M179" s="39" t="s">
        <v>312</v>
      </c>
      <c r="N179">
        <v>4310.0600000000004</v>
      </c>
      <c r="O179">
        <v>4310.0600000000004</v>
      </c>
      <c r="P179">
        <v>0</v>
      </c>
      <c r="Q179">
        <v>0</v>
      </c>
    </row>
    <row r="180" spans="1:17" x14ac:dyDescent="0.25">
      <c r="A180" t="s">
        <v>16</v>
      </c>
      <c r="D180" s="39" t="s">
        <v>538</v>
      </c>
      <c r="E180" s="39" t="s">
        <v>178</v>
      </c>
      <c r="F180" s="39" t="s">
        <v>179</v>
      </c>
      <c r="G180" s="39" t="s">
        <v>311</v>
      </c>
      <c r="H180" t="b">
        <v>0</v>
      </c>
      <c r="I180" s="39" t="s">
        <v>309</v>
      </c>
      <c r="J180" t="b">
        <v>0</v>
      </c>
      <c r="K180">
        <v>3</v>
      </c>
      <c r="L180" s="39" t="s">
        <v>321</v>
      </c>
      <c r="M180" s="39" t="s">
        <v>312</v>
      </c>
      <c r="N180">
        <v>0</v>
      </c>
      <c r="O180">
        <v>0</v>
      </c>
      <c r="P180">
        <v>0</v>
      </c>
      <c r="Q180">
        <v>0</v>
      </c>
    </row>
    <row r="181" spans="1:17" x14ac:dyDescent="0.25">
      <c r="A181" t="s">
        <v>16</v>
      </c>
      <c r="D181" s="39" t="s">
        <v>539</v>
      </c>
      <c r="E181" s="39" t="s">
        <v>180</v>
      </c>
      <c r="F181" s="39" t="s">
        <v>181</v>
      </c>
      <c r="G181" s="39" t="s">
        <v>78</v>
      </c>
      <c r="H181" t="b">
        <v>0</v>
      </c>
      <c r="I181" s="39" t="s">
        <v>309</v>
      </c>
      <c r="J181" t="b">
        <v>0</v>
      </c>
      <c r="K181">
        <v>2</v>
      </c>
      <c r="L181" s="39" t="s">
        <v>540</v>
      </c>
      <c r="M181" s="39" t="s">
        <v>312</v>
      </c>
      <c r="N181">
        <v>4310.0600000000004</v>
      </c>
      <c r="O181">
        <v>4310.0600000000004</v>
      </c>
      <c r="P181">
        <v>1985.53</v>
      </c>
      <c r="Q181">
        <v>1985.53</v>
      </c>
    </row>
    <row r="182" spans="1:17" x14ac:dyDescent="0.25">
      <c r="A182" t="s">
        <v>16</v>
      </c>
      <c r="D182" s="39" t="s">
        <v>541</v>
      </c>
      <c r="E182" s="39" t="s">
        <v>182</v>
      </c>
      <c r="F182" s="39" t="s">
        <v>183</v>
      </c>
      <c r="G182" s="39" t="s">
        <v>18</v>
      </c>
      <c r="H182" t="b">
        <v>0</v>
      </c>
      <c r="I182" s="39" t="s">
        <v>309</v>
      </c>
      <c r="J182" t="b">
        <v>0</v>
      </c>
      <c r="K182">
        <v>2</v>
      </c>
      <c r="L182" s="39" t="s">
        <v>321</v>
      </c>
      <c r="M182" s="39" t="s">
        <v>312</v>
      </c>
      <c r="N182">
        <v>0</v>
      </c>
      <c r="O182">
        <v>0</v>
      </c>
      <c r="P182">
        <v>0</v>
      </c>
      <c r="Q182">
        <v>0</v>
      </c>
    </row>
    <row r="183" spans="1:17" x14ac:dyDescent="0.25">
      <c r="A183" t="s">
        <v>16</v>
      </c>
      <c r="D183" s="39" t="s">
        <v>542</v>
      </c>
      <c r="E183" s="39" t="s">
        <v>184</v>
      </c>
      <c r="F183" s="39" t="s">
        <v>185</v>
      </c>
      <c r="G183" s="39" t="s">
        <v>311</v>
      </c>
      <c r="H183" t="b">
        <v>0</v>
      </c>
      <c r="I183" s="39" t="s">
        <v>309</v>
      </c>
      <c r="J183" t="b">
        <v>0</v>
      </c>
      <c r="K183">
        <v>3</v>
      </c>
      <c r="L183" s="39" t="s">
        <v>321</v>
      </c>
      <c r="M183" s="39" t="s">
        <v>312</v>
      </c>
      <c r="N183">
        <v>895.20999999999992</v>
      </c>
      <c r="O183">
        <v>895.20999999999992</v>
      </c>
      <c r="P183">
        <v>2038.11</v>
      </c>
      <c r="Q183">
        <v>2038.11</v>
      </c>
    </row>
    <row r="184" spans="1:17" x14ac:dyDescent="0.25">
      <c r="A184" t="s">
        <v>16</v>
      </c>
      <c r="D184" s="39" t="s">
        <v>543</v>
      </c>
      <c r="E184" s="39" t="s">
        <v>186</v>
      </c>
      <c r="F184" s="39" t="s">
        <v>187</v>
      </c>
      <c r="G184" s="39" t="s">
        <v>311</v>
      </c>
      <c r="H184" t="b">
        <v>0</v>
      </c>
      <c r="I184" s="39" t="s">
        <v>309</v>
      </c>
      <c r="J184" t="b">
        <v>0</v>
      </c>
      <c r="K184">
        <v>3</v>
      </c>
      <c r="L184" s="39" t="s">
        <v>321</v>
      </c>
      <c r="M184" s="39" t="s">
        <v>312</v>
      </c>
      <c r="N184">
        <v>0</v>
      </c>
      <c r="O184">
        <v>0</v>
      </c>
      <c r="P184">
        <v>5019.29</v>
      </c>
      <c r="Q184">
        <v>5019.29</v>
      </c>
    </row>
    <row r="185" spans="1:17" x14ac:dyDescent="0.25">
      <c r="A185" t="s">
        <v>16</v>
      </c>
      <c r="D185" s="39" t="s">
        <v>544</v>
      </c>
      <c r="E185" s="39" t="s">
        <v>170</v>
      </c>
      <c r="F185" s="39" t="s">
        <v>171</v>
      </c>
      <c r="G185" s="39" t="s">
        <v>311</v>
      </c>
      <c r="H185" t="b">
        <v>0</v>
      </c>
      <c r="I185" s="39" t="s">
        <v>309</v>
      </c>
      <c r="J185" t="b">
        <v>0</v>
      </c>
      <c r="K185">
        <v>3</v>
      </c>
      <c r="L185" s="39" t="s">
        <v>321</v>
      </c>
      <c r="M185" s="39" t="s">
        <v>312</v>
      </c>
      <c r="N185">
        <v>2203.5299999999997</v>
      </c>
      <c r="O185">
        <v>2203.5299999999997</v>
      </c>
      <c r="P185">
        <v>0</v>
      </c>
      <c r="Q185">
        <v>0</v>
      </c>
    </row>
    <row r="186" spans="1:17" x14ac:dyDescent="0.25">
      <c r="A186" t="s">
        <v>16</v>
      </c>
      <c r="D186" s="39" t="s">
        <v>545</v>
      </c>
      <c r="E186" s="39" t="s">
        <v>188</v>
      </c>
      <c r="F186" s="39" t="s">
        <v>189</v>
      </c>
      <c r="G186" s="39" t="s">
        <v>78</v>
      </c>
      <c r="H186" t="b">
        <v>0</v>
      </c>
      <c r="I186" s="39" t="s">
        <v>309</v>
      </c>
      <c r="J186" t="b">
        <v>0</v>
      </c>
      <c r="K186">
        <v>2</v>
      </c>
      <c r="L186" s="39" t="s">
        <v>546</v>
      </c>
      <c r="M186" s="39" t="s">
        <v>312</v>
      </c>
      <c r="N186">
        <v>3098.7400000000002</v>
      </c>
      <c r="O186">
        <v>3098.7400000000002</v>
      </c>
      <c r="P186">
        <v>7057.4</v>
      </c>
      <c r="Q186">
        <v>7057.4</v>
      </c>
    </row>
    <row r="187" spans="1:17" x14ac:dyDescent="0.25">
      <c r="A187" t="s">
        <v>16</v>
      </c>
      <c r="D187" s="39" t="s">
        <v>547</v>
      </c>
      <c r="E187" s="39" t="s">
        <v>190</v>
      </c>
      <c r="F187" s="39" t="s">
        <v>191</v>
      </c>
      <c r="G187" s="39" t="s">
        <v>18</v>
      </c>
      <c r="H187" t="b">
        <v>0</v>
      </c>
      <c r="I187" s="39" t="s">
        <v>309</v>
      </c>
      <c r="J187" t="b">
        <v>0</v>
      </c>
      <c r="K187">
        <v>2</v>
      </c>
      <c r="L187" s="39" t="s">
        <v>321</v>
      </c>
      <c r="M187" s="39" t="s">
        <v>312</v>
      </c>
      <c r="N187">
        <v>0</v>
      </c>
      <c r="O187">
        <v>0</v>
      </c>
      <c r="P187">
        <v>0</v>
      </c>
      <c r="Q187">
        <v>0</v>
      </c>
    </row>
    <row r="188" spans="1:17" x14ac:dyDescent="0.25">
      <c r="A188" t="s">
        <v>16</v>
      </c>
      <c r="D188" s="39" t="s">
        <v>548</v>
      </c>
      <c r="E188" s="39" t="s">
        <v>192</v>
      </c>
      <c r="F188" s="39" t="s">
        <v>193</v>
      </c>
      <c r="G188" s="39" t="s">
        <v>311</v>
      </c>
      <c r="H188" t="b">
        <v>0</v>
      </c>
      <c r="I188" s="39" t="s">
        <v>309</v>
      </c>
      <c r="J188" t="b">
        <v>0</v>
      </c>
      <c r="K188">
        <v>3</v>
      </c>
      <c r="L188" s="39" t="s">
        <v>321</v>
      </c>
      <c r="M188" s="39" t="s">
        <v>312</v>
      </c>
      <c r="N188">
        <v>78.62</v>
      </c>
      <c r="O188">
        <v>78.62</v>
      </c>
      <c r="P188">
        <v>0</v>
      </c>
      <c r="Q188">
        <v>0</v>
      </c>
    </row>
    <row r="189" spans="1:17" x14ac:dyDescent="0.25">
      <c r="A189" t="s">
        <v>16</v>
      </c>
      <c r="D189" s="39" t="s">
        <v>549</v>
      </c>
      <c r="E189" s="39" t="s">
        <v>194</v>
      </c>
      <c r="F189" s="39" t="s">
        <v>195</v>
      </c>
      <c r="G189" s="39" t="s">
        <v>311</v>
      </c>
      <c r="H189" t="b">
        <v>0</v>
      </c>
      <c r="I189" s="39" t="s">
        <v>309</v>
      </c>
      <c r="J189" t="b">
        <v>0</v>
      </c>
      <c r="K189">
        <v>3</v>
      </c>
      <c r="L189" s="39" t="s">
        <v>321</v>
      </c>
      <c r="M189" s="39" t="s">
        <v>312</v>
      </c>
      <c r="N189">
        <v>0</v>
      </c>
      <c r="O189">
        <v>0</v>
      </c>
      <c r="P189">
        <v>0</v>
      </c>
      <c r="Q189">
        <v>0</v>
      </c>
    </row>
    <row r="190" spans="1:17" x14ac:dyDescent="0.25">
      <c r="A190" t="s">
        <v>16</v>
      </c>
      <c r="D190" s="39" t="s">
        <v>550</v>
      </c>
      <c r="E190" s="39" t="s">
        <v>196</v>
      </c>
      <c r="F190" s="39" t="s">
        <v>197</v>
      </c>
      <c r="G190" s="39" t="s">
        <v>311</v>
      </c>
      <c r="H190" t="b">
        <v>0</v>
      </c>
      <c r="I190" s="39" t="s">
        <v>309</v>
      </c>
      <c r="J190" t="b">
        <v>0</v>
      </c>
      <c r="K190">
        <v>3</v>
      </c>
      <c r="L190" s="39" t="s">
        <v>321</v>
      </c>
      <c r="M190" s="39" t="s">
        <v>312</v>
      </c>
      <c r="N190">
        <v>412.11</v>
      </c>
      <c r="O190">
        <v>412.11</v>
      </c>
      <c r="P190">
        <v>0</v>
      </c>
      <c r="Q190">
        <v>0</v>
      </c>
    </row>
    <row r="191" spans="1:17" x14ac:dyDescent="0.25">
      <c r="A191" t="s">
        <v>16</v>
      </c>
      <c r="D191" s="39" t="s">
        <v>551</v>
      </c>
      <c r="E191" s="39" t="s">
        <v>198</v>
      </c>
      <c r="F191" s="39" t="s">
        <v>199</v>
      </c>
      <c r="G191" s="39" t="s">
        <v>78</v>
      </c>
      <c r="H191" t="b">
        <v>0</v>
      </c>
      <c r="I191" s="39" t="s">
        <v>309</v>
      </c>
      <c r="J191" t="b">
        <v>0</v>
      </c>
      <c r="K191">
        <v>2</v>
      </c>
      <c r="L191" s="39" t="s">
        <v>552</v>
      </c>
      <c r="M191" s="39" t="s">
        <v>312</v>
      </c>
      <c r="N191">
        <v>490.72999999999996</v>
      </c>
      <c r="O191">
        <v>490.72999999999996</v>
      </c>
      <c r="P191">
        <v>0</v>
      </c>
      <c r="Q191">
        <v>0</v>
      </c>
    </row>
    <row r="192" spans="1:17" x14ac:dyDescent="0.25">
      <c r="A192" t="s">
        <v>16</v>
      </c>
      <c r="D192" s="39" t="s">
        <v>553</v>
      </c>
      <c r="E192" s="39" t="s">
        <v>200</v>
      </c>
      <c r="F192" s="39" t="s">
        <v>201</v>
      </c>
      <c r="G192" s="39" t="s">
        <v>18</v>
      </c>
      <c r="H192" t="b">
        <v>0</v>
      </c>
      <c r="I192" s="39" t="s">
        <v>309</v>
      </c>
      <c r="J192" t="b">
        <v>0</v>
      </c>
      <c r="K192">
        <v>2</v>
      </c>
      <c r="L192" s="39" t="s">
        <v>321</v>
      </c>
      <c r="M192" s="39" t="s">
        <v>312</v>
      </c>
      <c r="N192">
        <v>0</v>
      </c>
      <c r="O192">
        <v>0</v>
      </c>
      <c r="P192">
        <v>0</v>
      </c>
      <c r="Q192">
        <v>0</v>
      </c>
    </row>
    <row r="193" spans="1:17" x14ac:dyDescent="0.25">
      <c r="A193" t="s">
        <v>16</v>
      </c>
      <c r="D193" s="39" t="s">
        <v>554</v>
      </c>
      <c r="E193" s="39" t="s">
        <v>202</v>
      </c>
      <c r="F193" s="39" t="s">
        <v>750</v>
      </c>
      <c r="G193" s="39" t="s">
        <v>311</v>
      </c>
      <c r="H193" t="b">
        <v>0</v>
      </c>
      <c r="I193" s="39" t="s">
        <v>309</v>
      </c>
      <c r="J193" t="b">
        <v>0</v>
      </c>
      <c r="K193">
        <v>3</v>
      </c>
      <c r="L193" s="39" t="s">
        <v>321</v>
      </c>
      <c r="M193" s="39" t="s">
        <v>312</v>
      </c>
      <c r="N193">
        <v>0</v>
      </c>
      <c r="O193">
        <v>0</v>
      </c>
      <c r="P193">
        <v>0</v>
      </c>
      <c r="Q193">
        <v>0</v>
      </c>
    </row>
    <row r="194" spans="1:17" x14ac:dyDescent="0.25">
      <c r="A194" t="s">
        <v>16</v>
      </c>
      <c r="D194" s="39" t="s">
        <v>555</v>
      </c>
      <c r="E194" s="39" t="s">
        <v>203</v>
      </c>
      <c r="F194" s="39" t="s">
        <v>751</v>
      </c>
      <c r="G194" s="39" t="s">
        <v>311</v>
      </c>
      <c r="H194" t="b">
        <v>0</v>
      </c>
      <c r="I194" s="39" t="s">
        <v>309</v>
      </c>
      <c r="J194" t="b">
        <v>0</v>
      </c>
      <c r="K194">
        <v>3</v>
      </c>
      <c r="L194" s="39" t="s">
        <v>321</v>
      </c>
      <c r="M194" s="39" t="s">
        <v>312</v>
      </c>
      <c r="N194">
        <v>0</v>
      </c>
      <c r="O194">
        <v>0</v>
      </c>
      <c r="P194">
        <v>0</v>
      </c>
      <c r="Q194">
        <v>0</v>
      </c>
    </row>
    <row r="195" spans="1:17" x14ac:dyDescent="0.25">
      <c r="A195" t="s">
        <v>16</v>
      </c>
      <c r="D195" s="39" t="s">
        <v>556</v>
      </c>
      <c r="E195" s="39" t="s">
        <v>204</v>
      </c>
      <c r="F195" s="39" t="s">
        <v>752</v>
      </c>
      <c r="G195" s="39" t="s">
        <v>311</v>
      </c>
      <c r="H195" t="b">
        <v>0</v>
      </c>
      <c r="I195" s="39" t="s">
        <v>309</v>
      </c>
      <c r="J195" t="b">
        <v>0</v>
      </c>
      <c r="K195">
        <v>3</v>
      </c>
      <c r="L195" s="39" t="s">
        <v>321</v>
      </c>
      <c r="M195" s="39" t="s">
        <v>312</v>
      </c>
      <c r="N195">
        <v>0</v>
      </c>
      <c r="O195">
        <v>0</v>
      </c>
      <c r="P195">
        <v>0</v>
      </c>
      <c r="Q195">
        <v>0</v>
      </c>
    </row>
    <row r="196" spans="1:17" x14ac:dyDescent="0.25">
      <c r="A196" t="s">
        <v>16</v>
      </c>
      <c r="D196" s="39" t="s">
        <v>557</v>
      </c>
      <c r="E196" s="39" t="s">
        <v>205</v>
      </c>
      <c r="F196" s="39" t="s">
        <v>206</v>
      </c>
      <c r="G196" s="39" t="s">
        <v>78</v>
      </c>
      <c r="H196" t="b">
        <v>0</v>
      </c>
      <c r="I196" s="39" t="s">
        <v>309</v>
      </c>
      <c r="J196" t="b">
        <v>0</v>
      </c>
      <c r="K196">
        <v>2</v>
      </c>
      <c r="L196" s="39" t="s">
        <v>558</v>
      </c>
      <c r="M196" s="39" t="s">
        <v>312</v>
      </c>
      <c r="N196">
        <v>0</v>
      </c>
      <c r="O196">
        <v>0</v>
      </c>
      <c r="P196">
        <v>0</v>
      </c>
      <c r="Q196">
        <v>0</v>
      </c>
    </row>
    <row r="197" spans="1:17" x14ac:dyDescent="0.25">
      <c r="A197" t="s">
        <v>16</v>
      </c>
      <c r="D197" s="39" t="s">
        <v>559</v>
      </c>
      <c r="E197" s="39" t="s">
        <v>207</v>
      </c>
      <c r="F197" s="39" t="s">
        <v>208</v>
      </c>
      <c r="G197" s="39" t="s">
        <v>18</v>
      </c>
      <c r="H197" t="b">
        <v>0</v>
      </c>
      <c r="I197" s="39" t="s">
        <v>309</v>
      </c>
      <c r="J197" t="b">
        <v>0</v>
      </c>
      <c r="K197">
        <v>2</v>
      </c>
      <c r="L197" s="39" t="s">
        <v>321</v>
      </c>
      <c r="M197" s="39" t="s">
        <v>312</v>
      </c>
      <c r="N197">
        <v>0</v>
      </c>
      <c r="O197">
        <v>0</v>
      </c>
      <c r="P197">
        <v>0</v>
      </c>
      <c r="Q197">
        <v>0</v>
      </c>
    </row>
    <row r="198" spans="1:17" x14ac:dyDescent="0.25">
      <c r="A198" t="s">
        <v>16</v>
      </c>
      <c r="D198" s="39" t="s">
        <v>560</v>
      </c>
      <c r="E198" s="39" t="s">
        <v>209</v>
      </c>
      <c r="F198" s="39" t="s">
        <v>210</v>
      </c>
      <c r="G198" s="39" t="s">
        <v>311</v>
      </c>
      <c r="H198" t="b">
        <v>0</v>
      </c>
      <c r="I198" s="39" t="s">
        <v>309</v>
      </c>
      <c r="J198" t="b">
        <v>0</v>
      </c>
      <c r="K198">
        <v>3</v>
      </c>
      <c r="L198" s="39" t="s">
        <v>321</v>
      </c>
      <c r="M198" s="39" t="s">
        <v>312</v>
      </c>
      <c r="N198">
        <v>0</v>
      </c>
      <c r="O198">
        <v>0</v>
      </c>
      <c r="P198">
        <v>0</v>
      </c>
      <c r="Q198">
        <v>0</v>
      </c>
    </row>
    <row r="199" spans="1:17" x14ac:dyDescent="0.25">
      <c r="A199" t="s">
        <v>16</v>
      </c>
      <c r="D199" s="39" t="s">
        <v>561</v>
      </c>
      <c r="E199" s="39" t="s">
        <v>211</v>
      </c>
      <c r="F199" s="39" t="s">
        <v>212</v>
      </c>
      <c r="G199" s="39" t="s">
        <v>311</v>
      </c>
      <c r="H199" t="b">
        <v>0</v>
      </c>
      <c r="I199" s="39" t="s">
        <v>309</v>
      </c>
      <c r="J199" t="b">
        <v>0</v>
      </c>
      <c r="K199">
        <v>3</v>
      </c>
      <c r="L199" s="39" t="s">
        <v>321</v>
      </c>
      <c r="M199" s="39" t="s">
        <v>312</v>
      </c>
      <c r="N199">
        <v>0</v>
      </c>
      <c r="O199">
        <v>0</v>
      </c>
      <c r="P199">
        <v>0</v>
      </c>
      <c r="Q199">
        <v>0</v>
      </c>
    </row>
    <row r="200" spans="1:17" x14ac:dyDescent="0.25">
      <c r="A200" t="s">
        <v>16</v>
      </c>
      <c r="D200" s="39" t="s">
        <v>562</v>
      </c>
      <c r="E200" s="39" t="s">
        <v>213</v>
      </c>
      <c r="F200" s="39" t="s">
        <v>214</v>
      </c>
      <c r="G200" s="39" t="s">
        <v>311</v>
      </c>
      <c r="H200" t="b">
        <v>0</v>
      </c>
      <c r="I200" s="39" t="s">
        <v>309</v>
      </c>
      <c r="J200" t="b">
        <v>0</v>
      </c>
      <c r="K200">
        <v>3</v>
      </c>
      <c r="L200" s="39" t="s">
        <v>321</v>
      </c>
      <c r="M200" s="39" t="s">
        <v>312</v>
      </c>
      <c r="N200">
        <v>0</v>
      </c>
      <c r="O200">
        <v>0</v>
      </c>
      <c r="P200">
        <v>0</v>
      </c>
      <c r="Q200">
        <v>0</v>
      </c>
    </row>
    <row r="201" spans="1:17" x14ac:dyDescent="0.25">
      <c r="A201" t="s">
        <v>16</v>
      </c>
      <c r="D201" s="39" t="s">
        <v>563</v>
      </c>
      <c r="E201" s="39" t="s">
        <v>215</v>
      </c>
      <c r="F201" s="39" t="s">
        <v>216</v>
      </c>
      <c r="G201" s="39" t="s">
        <v>311</v>
      </c>
      <c r="H201" t="b">
        <v>0</v>
      </c>
      <c r="I201" s="39" t="s">
        <v>309</v>
      </c>
      <c r="J201" t="b">
        <v>0</v>
      </c>
      <c r="K201">
        <v>3</v>
      </c>
      <c r="L201" s="39" t="s">
        <v>321</v>
      </c>
      <c r="M201" s="39" t="s">
        <v>312</v>
      </c>
      <c r="N201">
        <v>0</v>
      </c>
      <c r="O201">
        <v>0</v>
      </c>
      <c r="P201">
        <v>0</v>
      </c>
      <c r="Q201">
        <v>0</v>
      </c>
    </row>
    <row r="202" spans="1:17" x14ac:dyDescent="0.25">
      <c r="A202" t="s">
        <v>16</v>
      </c>
      <c r="D202" s="39" t="s">
        <v>564</v>
      </c>
      <c r="E202" s="39" t="s">
        <v>217</v>
      </c>
      <c r="F202" s="39" t="s">
        <v>218</v>
      </c>
      <c r="G202" s="39" t="s">
        <v>311</v>
      </c>
      <c r="H202" t="b">
        <v>0</v>
      </c>
      <c r="I202" s="39" t="s">
        <v>309</v>
      </c>
      <c r="J202" t="b">
        <v>0</v>
      </c>
      <c r="K202">
        <v>3</v>
      </c>
      <c r="L202" s="39" t="s">
        <v>321</v>
      </c>
      <c r="M202" s="39" t="s">
        <v>312</v>
      </c>
      <c r="N202">
        <v>0</v>
      </c>
      <c r="O202">
        <v>0</v>
      </c>
      <c r="P202">
        <v>0</v>
      </c>
      <c r="Q202">
        <v>0</v>
      </c>
    </row>
    <row r="203" spans="1:17" x14ac:dyDescent="0.25">
      <c r="A203" t="s">
        <v>16</v>
      </c>
      <c r="D203" s="39" t="s">
        <v>565</v>
      </c>
      <c r="E203" s="39" t="s">
        <v>219</v>
      </c>
      <c r="F203" s="39" t="s">
        <v>753</v>
      </c>
      <c r="G203" s="39" t="s">
        <v>78</v>
      </c>
      <c r="H203" t="b">
        <v>0</v>
      </c>
      <c r="I203" s="39" t="s">
        <v>309</v>
      </c>
      <c r="J203" t="b">
        <v>0</v>
      </c>
      <c r="K203">
        <v>2</v>
      </c>
      <c r="L203" s="39" t="s">
        <v>566</v>
      </c>
      <c r="M203" s="39" t="s">
        <v>312</v>
      </c>
      <c r="N203">
        <v>0</v>
      </c>
      <c r="O203">
        <v>0</v>
      </c>
      <c r="P203">
        <v>0</v>
      </c>
      <c r="Q203">
        <v>0</v>
      </c>
    </row>
    <row r="204" spans="1:17" x14ac:dyDescent="0.25">
      <c r="A204" t="s">
        <v>16</v>
      </c>
      <c r="D204" s="39" t="s">
        <v>567</v>
      </c>
      <c r="E204" s="39" t="s">
        <v>754</v>
      </c>
      <c r="F204" s="39" t="s">
        <v>220</v>
      </c>
      <c r="G204" s="39" t="s">
        <v>78</v>
      </c>
      <c r="H204" t="b">
        <v>0</v>
      </c>
      <c r="I204" s="39" t="s">
        <v>309</v>
      </c>
      <c r="J204" t="b">
        <v>0</v>
      </c>
      <c r="K204">
        <v>1</v>
      </c>
      <c r="L204" s="39" t="s">
        <v>568</v>
      </c>
      <c r="M204" s="39" t="s">
        <v>312</v>
      </c>
      <c r="N204">
        <v>542865.34</v>
      </c>
      <c r="O204">
        <v>542865.34</v>
      </c>
      <c r="P204">
        <v>455573.62000000005</v>
      </c>
      <c r="Q204">
        <v>455573.62000000005</v>
      </c>
    </row>
    <row r="205" spans="1:17" x14ac:dyDescent="0.25">
      <c r="A205" t="s">
        <v>16</v>
      </c>
      <c r="D205" s="39" t="s">
        <v>569</v>
      </c>
      <c r="E205" s="39" t="s">
        <v>755</v>
      </c>
      <c r="F205" s="39" t="s">
        <v>221</v>
      </c>
      <c r="G205" s="39" t="s">
        <v>26</v>
      </c>
      <c r="H205" t="b">
        <v>0</v>
      </c>
      <c r="I205" s="39" t="s">
        <v>309</v>
      </c>
      <c r="J205" t="b">
        <v>0</v>
      </c>
      <c r="K205">
        <v>1</v>
      </c>
      <c r="L205" s="39" t="s">
        <v>756</v>
      </c>
      <c r="M205" s="39" t="s">
        <v>312</v>
      </c>
      <c r="N205">
        <v>237927.6</v>
      </c>
      <c r="O205">
        <v>237927.6</v>
      </c>
      <c r="P205">
        <v>-2687660.2</v>
      </c>
      <c r="Q205">
        <v>-2687660.2</v>
      </c>
    </row>
    <row r="206" spans="1:17" x14ac:dyDescent="0.25">
      <c r="A206" t="s">
        <v>16</v>
      </c>
      <c r="D206" s="39" t="s">
        <v>570</v>
      </c>
      <c r="E206" s="39" t="s">
        <v>222</v>
      </c>
      <c r="F206" s="39" t="s">
        <v>223</v>
      </c>
      <c r="G206" s="39" t="s">
        <v>18</v>
      </c>
      <c r="H206" t="b">
        <v>0</v>
      </c>
      <c r="I206" s="39" t="s">
        <v>309</v>
      </c>
      <c r="J206" t="b">
        <v>0</v>
      </c>
      <c r="K206">
        <v>1</v>
      </c>
      <c r="L206" s="39" t="s">
        <v>321</v>
      </c>
      <c r="M206" s="39" t="s">
        <v>312</v>
      </c>
      <c r="N206">
        <v>0</v>
      </c>
      <c r="O206">
        <v>0</v>
      </c>
      <c r="P206">
        <v>0</v>
      </c>
      <c r="Q206">
        <v>0</v>
      </c>
    </row>
    <row r="207" spans="1:17" x14ac:dyDescent="0.25">
      <c r="A207" t="s">
        <v>16</v>
      </c>
      <c r="D207" s="39" t="s">
        <v>571</v>
      </c>
      <c r="E207" s="39" t="s">
        <v>224</v>
      </c>
      <c r="F207" s="39" t="s">
        <v>225</v>
      </c>
      <c r="G207" s="39" t="s">
        <v>311</v>
      </c>
      <c r="H207" t="b">
        <v>0</v>
      </c>
      <c r="I207" s="39" t="s">
        <v>309</v>
      </c>
      <c r="J207" t="b">
        <v>0</v>
      </c>
      <c r="K207">
        <v>2</v>
      </c>
      <c r="L207" s="39" t="s">
        <v>321</v>
      </c>
      <c r="M207" s="39" t="s">
        <v>312</v>
      </c>
      <c r="N207">
        <v>0</v>
      </c>
      <c r="O207">
        <v>0</v>
      </c>
      <c r="P207">
        <v>0</v>
      </c>
      <c r="Q207">
        <v>0</v>
      </c>
    </row>
    <row r="208" spans="1:17" x14ac:dyDescent="0.25">
      <c r="A208" t="s">
        <v>16</v>
      </c>
      <c r="D208" s="39" t="s">
        <v>572</v>
      </c>
      <c r="E208" s="39" t="s">
        <v>226</v>
      </c>
      <c r="F208" s="39" t="s">
        <v>227</v>
      </c>
      <c r="G208" s="39" t="s">
        <v>311</v>
      </c>
      <c r="H208" t="b">
        <v>0</v>
      </c>
      <c r="I208" s="39" t="s">
        <v>309</v>
      </c>
      <c r="J208" t="b">
        <v>0</v>
      </c>
      <c r="K208">
        <v>2</v>
      </c>
      <c r="L208" s="39" t="s">
        <v>321</v>
      </c>
      <c r="M208" s="39" t="s">
        <v>312</v>
      </c>
      <c r="N208">
        <v>0</v>
      </c>
      <c r="O208">
        <v>0</v>
      </c>
      <c r="P208">
        <v>0</v>
      </c>
      <c r="Q208">
        <v>0</v>
      </c>
    </row>
    <row r="209" spans="1:17" x14ac:dyDescent="0.25">
      <c r="A209" t="s">
        <v>16</v>
      </c>
      <c r="D209" s="39" t="s">
        <v>573</v>
      </c>
      <c r="E209" s="39" t="s">
        <v>228</v>
      </c>
      <c r="F209" s="39" t="s">
        <v>229</v>
      </c>
      <c r="G209" s="39" t="s">
        <v>311</v>
      </c>
      <c r="H209" t="b">
        <v>0</v>
      </c>
      <c r="I209" s="39" t="s">
        <v>309</v>
      </c>
      <c r="J209" t="b">
        <v>0</v>
      </c>
      <c r="K209">
        <v>2</v>
      </c>
      <c r="L209" s="39" t="s">
        <v>321</v>
      </c>
      <c r="M209" s="39" t="s">
        <v>312</v>
      </c>
      <c r="N209">
        <v>0</v>
      </c>
      <c r="O209">
        <v>0</v>
      </c>
      <c r="P209">
        <v>0</v>
      </c>
      <c r="Q209">
        <v>0</v>
      </c>
    </row>
    <row r="210" spans="1:17" x14ac:dyDescent="0.25">
      <c r="A210" t="s">
        <v>16</v>
      </c>
      <c r="D210" s="39" t="s">
        <v>574</v>
      </c>
      <c r="E210" s="39" t="s">
        <v>230</v>
      </c>
      <c r="F210" s="39" t="s">
        <v>231</v>
      </c>
      <c r="G210" s="39" t="s">
        <v>311</v>
      </c>
      <c r="H210" t="b">
        <v>0</v>
      </c>
      <c r="I210" s="39" t="s">
        <v>309</v>
      </c>
      <c r="J210" t="b">
        <v>0</v>
      </c>
      <c r="K210">
        <v>2</v>
      </c>
      <c r="L210" s="39" t="s">
        <v>321</v>
      </c>
      <c r="M210" s="39" t="s">
        <v>312</v>
      </c>
      <c r="N210">
        <v>0</v>
      </c>
      <c r="O210">
        <v>0</v>
      </c>
      <c r="P210">
        <v>0</v>
      </c>
      <c r="Q210">
        <v>0</v>
      </c>
    </row>
    <row r="211" spans="1:17" x14ac:dyDescent="0.25">
      <c r="A211" t="s">
        <v>16</v>
      </c>
      <c r="D211" s="39" t="s">
        <v>575</v>
      </c>
      <c r="E211" s="39" t="s">
        <v>232</v>
      </c>
      <c r="F211" s="39" t="s">
        <v>233</v>
      </c>
      <c r="G211" s="39" t="s">
        <v>311</v>
      </c>
      <c r="H211" t="b">
        <v>0</v>
      </c>
      <c r="I211" s="39" t="s">
        <v>309</v>
      </c>
      <c r="J211" t="b">
        <v>0</v>
      </c>
      <c r="K211">
        <v>2</v>
      </c>
      <c r="L211" s="39" t="s">
        <v>321</v>
      </c>
      <c r="M211" s="39" t="s">
        <v>312</v>
      </c>
      <c r="N211">
        <v>0</v>
      </c>
      <c r="O211">
        <v>0</v>
      </c>
      <c r="P211">
        <v>0</v>
      </c>
      <c r="Q211">
        <v>0</v>
      </c>
    </row>
    <row r="212" spans="1:17" x14ac:dyDescent="0.25">
      <c r="A212" t="s">
        <v>16</v>
      </c>
      <c r="D212" s="39" t="s">
        <v>576</v>
      </c>
      <c r="E212" s="39" t="s">
        <v>234</v>
      </c>
      <c r="F212" s="39" t="s">
        <v>235</v>
      </c>
      <c r="G212" s="39" t="s">
        <v>311</v>
      </c>
      <c r="H212" t="b">
        <v>0</v>
      </c>
      <c r="I212" s="39" t="s">
        <v>309</v>
      </c>
      <c r="J212" t="b">
        <v>0</v>
      </c>
      <c r="K212">
        <v>2</v>
      </c>
      <c r="L212" s="39" t="s">
        <v>321</v>
      </c>
      <c r="M212" s="39" t="s">
        <v>312</v>
      </c>
      <c r="N212">
        <v>-0.01</v>
      </c>
      <c r="O212">
        <v>-0.01</v>
      </c>
      <c r="P212">
        <v>0.02</v>
      </c>
      <c r="Q212">
        <v>0.02</v>
      </c>
    </row>
    <row r="213" spans="1:17" x14ac:dyDescent="0.25">
      <c r="A213" t="s">
        <v>16</v>
      </c>
      <c r="D213" s="39" t="s">
        <v>577</v>
      </c>
      <c r="E213" s="39" t="s">
        <v>236</v>
      </c>
      <c r="F213" s="39" t="s">
        <v>237</v>
      </c>
      <c r="G213" s="39" t="s">
        <v>311</v>
      </c>
      <c r="H213" t="b">
        <v>0</v>
      </c>
      <c r="I213" s="39" t="s">
        <v>309</v>
      </c>
      <c r="J213" t="b">
        <v>0</v>
      </c>
      <c r="K213">
        <v>2</v>
      </c>
      <c r="L213" s="39" t="s">
        <v>321</v>
      </c>
      <c r="M213" s="39" t="s">
        <v>312</v>
      </c>
      <c r="N213">
        <v>0</v>
      </c>
      <c r="O213">
        <v>0</v>
      </c>
      <c r="P213">
        <v>0</v>
      </c>
      <c r="Q213">
        <v>0</v>
      </c>
    </row>
    <row r="214" spans="1:17" x14ac:dyDescent="0.25">
      <c r="A214" t="s">
        <v>16</v>
      </c>
      <c r="D214" s="39" t="s">
        <v>578</v>
      </c>
      <c r="E214" s="39" t="s">
        <v>238</v>
      </c>
      <c r="F214" s="39" t="s">
        <v>239</v>
      </c>
      <c r="G214" s="39" t="s">
        <v>311</v>
      </c>
      <c r="H214" t="b">
        <v>0</v>
      </c>
      <c r="I214" s="39" t="s">
        <v>309</v>
      </c>
      <c r="J214" t="b">
        <v>0</v>
      </c>
      <c r="K214">
        <v>2</v>
      </c>
      <c r="L214" s="39" t="s">
        <v>321</v>
      </c>
      <c r="M214" s="39" t="s">
        <v>312</v>
      </c>
      <c r="N214">
        <v>0</v>
      </c>
      <c r="O214">
        <v>0</v>
      </c>
      <c r="P214">
        <v>0</v>
      </c>
      <c r="Q214">
        <v>0</v>
      </c>
    </row>
    <row r="215" spans="1:17" x14ac:dyDescent="0.25">
      <c r="A215" t="s">
        <v>16</v>
      </c>
      <c r="D215" s="39" t="s">
        <v>579</v>
      </c>
      <c r="E215" s="39" t="s">
        <v>240</v>
      </c>
      <c r="F215" s="39" t="s">
        <v>241</v>
      </c>
      <c r="G215" s="39" t="s">
        <v>78</v>
      </c>
      <c r="H215" t="b">
        <v>0</v>
      </c>
      <c r="I215" s="39" t="s">
        <v>309</v>
      </c>
      <c r="J215" t="b">
        <v>0</v>
      </c>
      <c r="K215">
        <v>1</v>
      </c>
      <c r="L215" s="39" t="s">
        <v>580</v>
      </c>
      <c r="M215" s="39" t="s">
        <v>312</v>
      </c>
      <c r="N215">
        <v>-0.01</v>
      </c>
      <c r="O215">
        <v>-0.01</v>
      </c>
      <c r="P215">
        <v>0.02</v>
      </c>
      <c r="Q215">
        <v>0.02</v>
      </c>
    </row>
    <row r="216" spans="1:17" x14ac:dyDescent="0.25">
      <c r="A216" t="s">
        <v>16</v>
      </c>
      <c r="D216" s="39" t="s">
        <v>581</v>
      </c>
      <c r="E216" s="39" t="s">
        <v>242</v>
      </c>
      <c r="F216" s="39" t="s">
        <v>243</v>
      </c>
      <c r="G216" s="39" t="s">
        <v>18</v>
      </c>
      <c r="H216" t="b">
        <v>0</v>
      </c>
      <c r="I216" s="39" t="s">
        <v>309</v>
      </c>
      <c r="J216" t="b">
        <v>0</v>
      </c>
      <c r="K216">
        <v>1</v>
      </c>
      <c r="L216" s="39" t="s">
        <v>321</v>
      </c>
      <c r="M216" s="39" t="s">
        <v>312</v>
      </c>
      <c r="N216">
        <v>0</v>
      </c>
      <c r="O216">
        <v>0</v>
      </c>
      <c r="P216">
        <v>0</v>
      </c>
      <c r="Q216">
        <v>0</v>
      </c>
    </row>
    <row r="217" spans="1:17" x14ac:dyDescent="0.25">
      <c r="A217" t="s">
        <v>16</v>
      </c>
      <c r="D217" s="39" t="s">
        <v>582</v>
      </c>
      <c r="E217" s="39" t="s">
        <v>244</v>
      </c>
      <c r="F217" s="39" t="s">
        <v>245</v>
      </c>
      <c r="G217" s="39" t="s">
        <v>311</v>
      </c>
      <c r="H217" t="b">
        <v>0</v>
      </c>
      <c r="I217" s="39" t="s">
        <v>309</v>
      </c>
      <c r="J217" t="b">
        <v>0</v>
      </c>
      <c r="K217">
        <v>2</v>
      </c>
      <c r="L217" s="39" t="s">
        <v>321</v>
      </c>
      <c r="M217" s="39" t="s">
        <v>312</v>
      </c>
      <c r="N217">
        <v>0</v>
      </c>
      <c r="O217">
        <v>0</v>
      </c>
      <c r="P217">
        <v>0</v>
      </c>
      <c r="Q217">
        <v>0</v>
      </c>
    </row>
    <row r="218" spans="1:17" x14ac:dyDescent="0.25">
      <c r="A218" t="s">
        <v>16</v>
      </c>
      <c r="D218" s="39" t="s">
        <v>583</v>
      </c>
      <c r="E218" s="39" t="s">
        <v>246</v>
      </c>
      <c r="F218" s="39" t="s">
        <v>247</v>
      </c>
      <c r="G218" s="39" t="s">
        <v>311</v>
      </c>
      <c r="H218" t="b">
        <v>0</v>
      </c>
      <c r="I218" s="39" t="s">
        <v>309</v>
      </c>
      <c r="J218" t="b">
        <v>0</v>
      </c>
      <c r="K218">
        <v>2</v>
      </c>
      <c r="L218" s="39" t="s">
        <v>321</v>
      </c>
      <c r="M218" s="39" t="s">
        <v>312</v>
      </c>
      <c r="N218">
        <v>0</v>
      </c>
      <c r="O218">
        <v>0</v>
      </c>
      <c r="P218">
        <v>0</v>
      </c>
      <c r="Q218">
        <v>0</v>
      </c>
    </row>
    <row r="219" spans="1:17" x14ac:dyDescent="0.25">
      <c r="A219" t="s">
        <v>16</v>
      </c>
      <c r="D219" s="39" t="s">
        <v>584</v>
      </c>
      <c r="E219" s="39" t="s">
        <v>248</v>
      </c>
      <c r="F219" s="39" t="s">
        <v>249</v>
      </c>
      <c r="G219" s="39" t="s">
        <v>311</v>
      </c>
      <c r="H219" t="b">
        <v>0</v>
      </c>
      <c r="I219" s="39" t="s">
        <v>309</v>
      </c>
      <c r="J219" t="b">
        <v>0</v>
      </c>
      <c r="K219">
        <v>2</v>
      </c>
      <c r="L219" s="39" t="s">
        <v>321</v>
      </c>
      <c r="M219" s="39" t="s">
        <v>312</v>
      </c>
      <c r="N219">
        <v>0</v>
      </c>
      <c r="O219">
        <v>0</v>
      </c>
      <c r="P219">
        <v>0</v>
      </c>
      <c r="Q219">
        <v>0</v>
      </c>
    </row>
    <row r="220" spans="1:17" x14ac:dyDescent="0.25">
      <c r="A220" t="s">
        <v>16</v>
      </c>
      <c r="D220" s="39" t="s">
        <v>585</v>
      </c>
      <c r="E220" s="39" t="s">
        <v>250</v>
      </c>
      <c r="F220" s="39" t="s">
        <v>251</v>
      </c>
      <c r="G220" s="39" t="s">
        <v>311</v>
      </c>
      <c r="H220" t="b">
        <v>0</v>
      </c>
      <c r="I220" s="39" t="s">
        <v>309</v>
      </c>
      <c r="J220" t="b">
        <v>0</v>
      </c>
      <c r="K220">
        <v>2</v>
      </c>
      <c r="L220" s="39" t="s">
        <v>321</v>
      </c>
      <c r="M220" s="39" t="s">
        <v>312</v>
      </c>
      <c r="N220">
        <v>0</v>
      </c>
      <c r="O220">
        <v>0</v>
      </c>
      <c r="P220">
        <v>0</v>
      </c>
      <c r="Q220">
        <v>0</v>
      </c>
    </row>
    <row r="221" spans="1:17" x14ac:dyDescent="0.25">
      <c r="A221" t="s">
        <v>16</v>
      </c>
      <c r="D221" s="39" t="s">
        <v>586</v>
      </c>
      <c r="E221" s="39" t="s">
        <v>252</v>
      </c>
      <c r="F221" s="39" t="s">
        <v>253</v>
      </c>
      <c r="G221" s="39" t="s">
        <v>311</v>
      </c>
      <c r="H221" t="b">
        <v>0</v>
      </c>
      <c r="I221" s="39" t="s">
        <v>309</v>
      </c>
      <c r="J221" t="b">
        <v>0</v>
      </c>
      <c r="K221">
        <v>2</v>
      </c>
      <c r="L221" s="39" t="s">
        <v>321</v>
      </c>
      <c r="M221" s="39" t="s">
        <v>312</v>
      </c>
      <c r="N221">
        <v>0</v>
      </c>
      <c r="O221">
        <v>0</v>
      </c>
      <c r="P221">
        <v>0</v>
      </c>
      <c r="Q221">
        <v>0</v>
      </c>
    </row>
    <row r="222" spans="1:17" x14ac:dyDescent="0.25">
      <c r="A222" t="s">
        <v>16</v>
      </c>
      <c r="D222" s="39" t="s">
        <v>587</v>
      </c>
      <c r="E222" s="39" t="s">
        <v>254</v>
      </c>
      <c r="F222" s="39" t="s">
        <v>255</v>
      </c>
      <c r="G222" s="39" t="s">
        <v>311</v>
      </c>
      <c r="H222" t="b">
        <v>0</v>
      </c>
      <c r="I222" s="39" t="s">
        <v>309</v>
      </c>
      <c r="J222" t="b">
        <v>0</v>
      </c>
      <c r="K222">
        <v>2</v>
      </c>
      <c r="L222" s="39" t="s">
        <v>321</v>
      </c>
      <c r="M222" s="39" t="s">
        <v>312</v>
      </c>
      <c r="N222">
        <v>0</v>
      </c>
      <c r="O222">
        <v>0</v>
      </c>
      <c r="P222">
        <v>0</v>
      </c>
      <c r="Q222">
        <v>0</v>
      </c>
    </row>
    <row r="223" spans="1:17" x14ac:dyDescent="0.25">
      <c r="A223" t="s">
        <v>16</v>
      </c>
      <c r="D223" s="39" t="s">
        <v>588</v>
      </c>
      <c r="E223" s="39" t="s">
        <v>256</v>
      </c>
      <c r="F223" s="39" t="s">
        <v>257</v>
      </c>
      <c r="G223" s="39" t="s">
        <v>311</v>
      </c>
      <c r="H223" t="b">
        <v>0</v>
      </c>
      <c r="I223" s="39" t="s">
        <v>309</v>
      </c>
      <c r="J223" t="b">
        <v>0</v>
      </c>
      <c r="K223">
        <v>2</v>
      </c>
      <c r="L223" s="39" t="s">
        <v>321</v>
      </c>
      <c r="M223" s="39" t="s">
        <v>312</v>
      </c>
      <c r="N223">
        <v>0</v>
      </c>
      <c r="O223">
        <v>0</v>
      </c>
      <c r="P223">
        <v>0</v>
      </c>
      <c r="Q223">
        <v>0</v>
      </c>
    </row>
    <row r="224" spans="1:17" x14ac:dyDescent="0.25">
      <c r="A224" t="s">
        <v>16</v>
      </c>
      <c r="D224" s="39" t="s">
        <v>589</v>
      </c>
      <c r="E224" s="39" t="s">
        <v>258</v>
      </c>
      <c r="F224" s="39" t="s">
        <v>259</v>
      </c>
      <c r="G224" s="39" t="s">
        <v>78</v>
      </c>
      <c r="H224" t="b">
        <v>0</v>
      </c>
      <c r="I224" s="39" t="s">
        <v>309</v>
      </c>
      <c r="J224" t="b">
        <v>0</v>
      </c>
      <c r="K224">
        <v>1</v>
      </c>
      <c r="L224" s="39" t="s">
        <v>590</v>
      </c>
      <c r="M224" s="39" t="s">
        <v>312</v>
      </c>
      <c r="N224">
        <v>0</v>
      </c>
      <c r="O224">
        <v>0</v>
      </c>
      <c r="P224">
        <v>0</v>
      </c>
      <c r="Q224">
        <v>0</v>
      </c>
    </row>
    <row r="225" spans="1:17" x14ac:dyDescent="0.25">
      <c r="A225" t="s">
        <v>16</v>
      </c>
      <c r="D225" s="39" t="s">
        <v>591</v>
      </c>
      <c r="E225" s="39" t="s">
        <v>695</v>
      </c>
      <c r="F225" s="39" t="s">
        <v>696</v>
      </c>
      <c r="G225" s="39" t="s">
        <v>18</v>
      </c>
      <c r="H225" t="b">
        <v>0</v>
      </c>
      <c r="I225" s="39" t="s">
        <v>309</v>
      </c>
      <c r="J225" t="b">
        <v>0</v>
      </c>
      <c r="K225">
        <v>1</v>
      </c>
      <c r="L225" s="39" t="s">
        <v>321</v>
      </c>
      <c r="M225" s="39" t="s">
        <v>312</v>
      </c>
      <c r="N225">
        <v>0</v>
      </c>
      <c r="O225">
        <v>0</v>
      </c>
      <c r="P225">
        <v>0</v>
      </c>
      <c r="Q225">
        <v>0</v>
      </c>
    </row>
    <row r="226" spans="1:17" x14ac:dyDescent="0.25">
      <c r="A226" t="s">
        <v>16</v>
      </c>
      <c r="D226" s="39" t="s">
        <v>592</v>
      </c>
      <c r="E226" s="39" t="s">
        <v>261</v>
      </c>
      <c r="F226" s="39" t="s">
        <v>262</v>
      </c>
      <c r="G226" s="39" t="s">
        <v>311</v>
      </c>
      <c r="H226" t="b">
        <v>0</v>
      </c>
      <c r="I226" s="39" t="s">
        <v>309</v>
      </c>
      <c r="J226" t="b">
        <v>0</v>
      </c>
      <c r="K226">
        <v>2</v>
      </c>
      <c r="L226" s="39" t="s">
        <v>321</v>
      </c>
      <c r="M226" s="39" t="s">
        <v>312</v>
      </c>
      <c r="N226">
        <v>0</v>
      </c>
      <c r="O226">
        <v>0</v>
      </c>
      <c r="P226">
        <v>0</v>
      </c>
      <c r="Q226">
        <v>0</v>
      </c>
    </row>
    <row r="227" spans="1:17" x14ac:dyDescent="0.25">
      <c r="A227" t="s">
        <v>16</v>
      </c>
      <c r="D227" s="39" t="s">
        <v>593</v>
      </c>
      <c r="E227" s="39" t="s">
        <v>263</v>
      </c>
      <c r="F227" s="39" t="s">
        <v>264</v>
      </c>
      <c r="G227" s="39" t="s">
        <v>311</v>
      </c>
      <c r="H227" t="b">
        <v>0</v>
      </c>
      <c r="I227" s="39" t="s">
        <v>309</v>
      </c>
      <c r="J227" t="b">
        <v>0</v>
      </c>
      <c r="K227">
        <v>2</v>
      </c>
      <c r="L227" s="39" t="s">
        <v>321</v>
      </c>
      <c r="M227" s="39" t="s">
        <v>312</v>
      </c>
      <c r="N227">
        <v>0</v>
      </c>
      <c r="O227">
        <v>0</v>
      </c>
      <c r="P227">
        <v>0</v>
      </c>
      <c r="Q227">
        <v>0</v>
      </c>
    </row>
    <row r="228" spans="1:17" x14ac:dyDescent="0.25">
      <c r="A228" t="s">
        <v>16</v>
      </c>
      <c r="D228" s="39" t="s">
        <v>594</v>
      </c>
      <c r="E228" s="39" t="s">
        <v>265</v>
      </c>
      <c r="F228" s="39" t="s">
        <v>266</v>
      </c>
      <c r="G228" s="39" t="s">
        <v>311</v>
      </c>
      <c r="H228" t="b">
        <v>0</v>
      </c>
      <c r="I228" s="39" t="s">
        <v>309</v>
      </c>
      <c r="J228" t="b">
        <v>0</v>
      </c>
      <c r="K228">
        <v>2</v>
      </c>
      <c r="L228" s="39" t="s">
        <v>321</v>
      </c>
      <c r="M228" s="39" t="s">
        <v>312</v>
      </c>
      <c r="N228">
        <v>0</v>
      </c>
      <c r="O228">
        <v>0</v>
      </c>
      <c r="P228">
        <v>0</v>
      </c>
      <c r="Q228">
        <v>0</v>
      </c>
    </row>
    <row r="229" spans="1:17" x14ac:dyDescent="0.25">
      <c r="A229" t="s">
        <v>16</v>
      </c>
      <c r="D229" s="39" t="s">
        <v>595</v>
      </c>
      <c r="E229" s="39" t="s">
        <v>267</v>
      </c>
      <c r="F229" s="39" t="s">
        <v>268</v>
      </c>
      <c r="G229" s="39" t="s">
        <v>311</v>
      </c>
      <c r="H229" t="b">
        <v>0</v>
      </c>
      <c r="I229" s="39" t="s">
        <v>309</v>
      </c>
      <c r="J229" t="b">
        <v>0</v>
      </c>
      <c r="K229">
        <v>2</v>
      </c>
      <c r="L229" s="39" t="s">
        <v>321</v>
      </c>
      <c r="M229" s="39" t="s">
        <v>312</v>
      </c>
      <c r="N229">
        <v>0</v>
      </c>
      <c r="O229">
        <v>0</v>
      </c>
      <c r="P229">
        <v>0</v>
      </c>
      <c r="Q229">
        <v>0</v>
      </c>
    </row>
    <row r="230" spans="1:17" x14ac:dyDescent="0.25">
      <c r="A230" t="s">
        <v>16</v>
      </c>
      <c r="D230" s="39" t="s">
        <v>596</v>
      </c>
      <c r="E230" s="39" t="s">
        <v>269</v>
      </c>
      <c r="F230" s="39" t="s">
        <v>260</v>
      </c>
      <c r="G230" s="39" t="s">
        <v>311</v>
      </c>
      <c r="H230" t="b">
        <v>0</v>
      </c>
      <c r="I230" s="39" t="s">
        <v>309</v>
      </c>
      <c r="J230" t="b">
        <v>0</v>
      </c>
      <c r="K230">
        <v>2</v>
      </c>
      <c r="L230" s="39" t="s">
        <v>321</v>
      </c>
      <c r="M230" s="39" t="s">
        <v>312</v>
      </c>
      <c r="N230">
        <v>0</v>
      </c>
      <c r="O230">
        <v>0</v>
      </c>
      <c r="P230">
        <v>0</v>
      </c>
      <c r="Q230">
        <v>0</v>
      </c>
    </row>
    <row r="231" spans="1:17" x14ac:dyDescent="0.25">
      <c r="A231" t="s">
        <v>16</v>
      </c>
      <c r="D231" s="39" t="s">
        <v>597</v>
      </c>
      <c r="E231" s="39" t="s">
        <v>757</v>
      </c>
      <c r="F231" s="39" t="s">
        <v>758</v>
      </c>
      <c r="G231" s="39" t="s">
        <v>78</v>
      </c>
      <c r="H231" t="b">
        <v>0</v>
      </c>
      <c r="I231" s="39" t="s">
        <v>309</v>
      </c>
      <c r="J231" t="b">
        <v>0</v>
      </c>
      <c r="K231">
        <v>1</v>
      </c>
      <c r="L231" s="39" t="s">
        <v>598</v>
      </c>
      <c r="M231" s="39" t="s">
        <v>312</v>
      </c>
      <c r="N231">
        <v>0</v>
      </c>
      <c r="O231">
        <v>0</v>
      </c>
      <c r="P231">
        <v>0</v>
      </c>
      <c r="Q231">
        <v>0</v>
      </c>
    </row>
    <row r="232" spans="1:17" x14ac:dyDescent="0.25">
      <c r="A232" t="s">
        <v>16</v>
      </c>
      <c r="D232" s="39" t="s">
        <v>599</v>
      </c>
      <c r="E232" s="39" t="s">
        <v>600</v>
      </c>
      <c r="F232" s="39" t="s">
        <v>601</v>
      </c>
      <c r="G232" s="39" t="s">
        <v>18</v>
      </c>
      <c r="H232" t="b">
        <v>0</v>
      </c>
      <c r="I232" s="39" t="s">
        <v>309</v>
      </c>
      <c r="J232" t="b">
        <v>0</v>
      </c>
      <c r="K232">
        <v>1</v>
      </c>
      <c r="L232" s="39" t="s">
        <v>321</v>
      </c>
      <c r="M232" s="39" t="s">
        <v>312</v>
      </c>
      <c r="N232">
        <v>0</v>
      </c>
      <c r="O232">
        <v>0</v>
      </c>
      <c r="P232">
        <v>0</v>
      </c>
      <c r="Q232">
        <v>0</v>
      </c>
    </row>
    <row r="233" spans="1:17" x14ac:dyDescent="0.25">
      <c r="A233" t="s">
        <v>16</v>
      </c>
      <c r="D233" s="39" t="s">
        <v>602</v>
      </c>
      <c r="E233" s="39" t="s">
        <v>270</v>
      </c>
      <c r="F233" s="39" t="s">
        <v>271</v>
      </c>
      <c r="G233" s="39" t="s">
        <v>311</v>
      </c>
      <c r="H233" t="b">
        <v>0</v>
      </c>
      <c r="I233" s="39" t="s">
        <v>309</v>
      </c>
      <c r="J233" t="b">
        <v>0</v>
      </c>
      <c r="K233">
        <v>2</v>
      </c>
      <c r="L233" s="39" t="s">
        <v>321</v>
      </c>
      <c r="M233" s="39" t="s">
        <v>312</v>
      </c>
      <c r="N233">
        <v>0</v>
      </c>
      <c r="O233">
        <v>0</v>
      </c>
      <c r="P233">
        <v>0</v>
      </c>
      <c r="Q233">
        <v>0</v>
      </c>
    </row>
    <row r="234" spans="1:17" x14ac:dyDescent="0.25">
      <c r="A234" t="s">
        <v>16</v>
      </c>
      <c r="D234" s="39" t="s">
        <v>603</v>
      </c>
      <c r="E234" s="39" t="s">
        <v>604</v>
      </c>
      <c r="F234" s="39" t="s">
        <v>605</v>
      </c>
      <c r="G234" s="39" t="s">
        <v>311</v>
      </c>
      <c r="H234" t="b">
        <v>0</v>
      </c>
      <c r="I234" s="39" t="s">
        <v>309</v>
      </c>
      <c r="J234" t="b">
        <v>0</v>
      </c>
      <c r="K234">
        <v>2</v>
      </c>
      <c r="L234" s="39" t="s">
        <v>321</v>
      </c>
      <c r="M234" s="39" t="s">
        <v>312</v>
      </c>
      <c r="N234">
        <v>0</v>
      </c>
      <c r="O234">
        <v>0</v>
      </c>
      <c r="P234">
        <v>0</v>
      </c>
      <c r="Q234">
        <v>0</v>
      </c>
    </row>
    <row r="235" spans="1:17" x14ac:dyDescent="0.25">
      <c r="A235" t="s">
        <v>16</v>
      </c>
      <c r="D235" s="39" t="s">
        <v>606</v>
      </c>
      <c r="E235" s="39" t="s">
        <v>607</v>
      </c>
      <c r="F235" s="39" t="s">
        <v>608</v>
      </c>
      <c r="G235" s="39" t="s">
        <v>78</v>
      </c>
      <c r="H235" t="b">
        <v>0</v>
      </c>
      <c r="I235" s="39" t="s">
        <v>309</v>
      </c>
      <c r="J235" t="b">
        <v>0</v>
      </c>
      <c r="K235">
        <v>1</v>
      </c>
      <c r="L235" s="39" t="s">
        <v>609</v>
      </c>
      <c r="M235" s="39" t="s">
        <v>312</v>
      </c>
      <c r="N235">
        <v>0</v>
      </c>
      <c r="O235">
        <v>0</v>
      </c>
      <c r="P235">
        <v>0</v>
      </c>
      <c r="Q235">
        <v>0</v>
      </c>
    </row>
    <row r="236" spans="1:17" x14ac:dyDescent="0.25">
      <c r="A236" t="s">
        <v>16</v>
      </c>
      <c r="D236" s="39" t="s">
        <v>610</v>
      </c>
      <c r="E236" s="39" t="s">
        <v>759</v>
      </c>
      <c r="F236" s="39" t="s">
        <v>272</v>
      </c>
      <c r="G236" s="39" t="s">
        <v>26</v>
      </c>
      <c r="H236" t="b">
        <v>0</v>
      </c>
      <c r="I236" s="39" t="s">
        <v>309</v>
      </c>
      <c r="J236" t="b">
        <v>0</v>
      </c>
      <c r="K236">
        <v>1</v>
      </c>
      <c r="L236" s="39" t="s">
        <v>697</v>
      </c>
      <c r="M236" s="39" t="s">
        <v>312</v>
      </c>
      <c r="N236">
        <v>237927.58999999997</v>
      </c>
      <c r="O236">
        <v>237927.58999999997</v>
      </c>
      <c r="P236">
        <v>-2687660.18</v>
      </c>
      <c r="Q236">
        <v>-2687660.18</v>
      </c>
    </row>
    <row r="237" spans="1:17" x14ac:dyDescent="0.25">
      <c r="A237" t="s">
        <v>16</v>
      </c>
      <c r="D237" s="39" t="s">
        <v>611</v>
      </c>
      <c r="E237" s="39" t="s">
        <v>760</v>
      </c>
      <c r="F237" s="39" t="s">
        <v>273</v>
      </c>
      <c r="G237" s="39" t="s">
        <v>26</v>
      </c>
      <c r="H237" t="b">
        <v>0</v>
      </c>
      <c r="I237" s="39" t="s">
        <v>309</v>
      </c>
      <c r="J237" t="b">
        <v>0</v>
      </c>
      <c r="K237">
        <v>1</v>
      </c>
      <c r="L237" s="39" t="s">
        <v>475</v>
      </c>
      <c r="M237" s="39" t="s">
        <v>312</v>
      </c>
      <c r="N237">
        <v>237927.58999999997</v>
      </c>
      <c r="O237">
        <v>237927.58999999997</v>
      </c>
      <c r="P237">
        <v>-2687660.18</v>
      </c>
      <c r="Q237">
        <v>-2687660.18</v>
      </c>
    </row>
    <row r="238" spans="1:17" x14ac:dyDescent="0.25">
      <c r="A238" t="s">
        <v>16</v>
      </c>
      <c r="D238" s="39" t="s">
        <v>761</v>
      </c>
      <c r="E238" s="39" t="s">
        <v>321</v>
      </c>
      <c r="F238" s="39" t="s">
        <v>321</v>
      </c>
      <c r="G238" s="39" t="s">
        <v>311</v>
      </c>
      <c r="H238" t="b">
        <v>0</v>
      </c>
      <c r="I238" s="39" t="s">
        <v>309</v>
      </c>
      <c r="J238" t="b">
        <v>0</v>
      </c>
      <c r="K238">
        <v>1</v>
      </c>
      <c r="L238" s="39" t="s">
        <v>321</v>
      </c>
      <c r="M238" s="39" t="s">
        <v>312</v>
      </c>
      <c r="N238">
        <v>0</v>
      </c>
      <c r="O238">
        <v>0</v>
      </c>
      <c r="P238">
        <v>0</v>
      </c>
      <c r="Q238">
        <v>0</v>
      </c>
    </row>
    <row r="239" spans="1:17" x14ac:dyDescent="0.25">
      <c r="A239" t="s">
        <v>16</v>
      </c>
      <c r="D239" t="s">
        <v>26</v>
      </c>
      <c r="K239">
        <f>SUBTOTAL(109,GLAccount[Indentation])</f>
        <v>520</v>
      </c>
      <c r="N239">
        <f>SUBTOTAL(109,GLAccount[Net Change])</f>
        <v>408845.04999999987</v>
      </c>
      <c r="O239">
        <f>SUBTOTAL(109,GLAccount[Balance at End Date])</f>
        <v>8867146.4399999902</v>
      </c>
      <c r="P239">
        <f>SUBTOTAL(109,GLAccount[Net Change (Prior Year)])</f>
        <v>-11206214.400000002</v>
      </c>
      <c r="Q239">
        <f>SUBTOTAL(109,GLAccount[Balance at End date (prior year)])</f>
        <v>-9073897.7599999923</v>
      </c>
    </row>
  </sheetData>
  <pageMargins left="0.7" right="0.7" top="0.75" bottom="0.75" header="0.3" footer="0.3"/>
  <pageSetup orientation="portrait"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9"/>
  <sheetViews>
    <sheetView workbookViewId="0"/>
  </sheetViews>
  <sheetFormatPr defaultRowHeight="15" x14ac:dyDescent="0.25"/>
  <sheetData>
    <row r="1" spans="1:5" x14ac:dyDescent="0.25">
      <c r="A1" s="3" t="s">
        <v>701</v>
      </c>
      <c r="C1" s="3" t="s">
        <v>283</v>
      </c>
      <c r="D1" s="3" t="s">
        <v>0</v>
      </c>
      <c r="E1" s="3" t="s">
        <v>700</v>
      </c>
    </row>
    <row r="3" spans="1:5" x14ac:dyDescent="0.25">
      <c r="C3" s="3" t="s">
        <v>284</v>
      </c>
      <c r="D3" s="3" t="s">
        <v>285</v>
      </c>
    </row>
    <row r="4" spans="1:5" x14ac:dyDescent="0.25">
      <c r="C4" s="3" t="s">
        <v>8</v>
      </c>
    </row>
    <row r="5" spans="1:5" x14ac:dyDescent="0.25">
      <c r="A5" s="3" t="s">
        <v>1</v>
      </c>
      <c r="C5" s="3" t="s">
        <v>4</v>
      </c>
      <c r="D5" s="3" t="s">
        <v>702</v>
      </c>
      <c r="E5" s="3" t="s">
        <v>699</v>
      </c>
    </row>
    <row r="6" spans="1:5" x14ac:dyDescent="0.25">
      <c r="A6" s="3" t="s">
        <v>1</v>
      </c>
      <c r="C6" s="3" t="s">
        <v>5</v>
      </c>
      <c r="D6" s="3" t="s">
        <v>703</v>
      </c>
      <c r="E6" s="3" t="s">
        <v>699</v>
      </c>
    </row>
    <row r="7" spans="1:5" x14ac:dyDescent="0.25">
      <c r="A7" s="3" t="s">
        <v>1</v>
      </c>
      <c r="C7" s="3" t="s">
        <v>287</v>
      </c>
      <c r="D7" s="3" t="s">
        <v>288</v>
      </c>
    </row>
    <row r="8" spans="1:5" x14ac:dyDescent="0.25">
      <c r="A8" s="3" t="s">
        <v>1</v>
      </c>
      <c r="C8" s="3" t="s">
        <v>289</v>
      </c>
      <c r="D8" s="3" t="s">
        <v>288</v>
      </c>
    </row>
    <row r="10" spans="1:5" x14ac:dyDescent="0.25">
      <c r="A10" s="3" t="s">
        <v>290</v>
      </c>
      <c r="C10" s="3" t="s">
        <v>295</v>
      </c>
      <c r="D10" s="3" t="s">
        <v>296</v>
      </c>
    </row>
    <row r="11" spans="1:5" x14ac:dyDescent="0.25">
      <c r="A11" s="3" t="s">
        <v>290</v>
      </c>
      <c r="C11" s="3" t="s">
        <v>286</v>
      </c>
      <c r="D11" s="3" t="s">
        <v>313</v>
      </c>
    </row>
    <row r="13" spans="1:5" x14ac:dyDescent="0.25">
      <c r="A13" s="3" t="s">
        <v>290</v>
      </c>
      <c r="C13" s="3" t="s">
        <v>274</v>
      </c>
      <c r="D13" s="3" t="s">
        <v>297</v>
      </c>
    </row>
    <row r="14" spans="1:5" x14ac:dyDescent="0.25">
      <c r="A14" s="3" t="s">
        <v>290</v>
      </c>
      <c r="C14" s="3" t="s">
        <v>275</v>
      </c>
      <c r="D14" s="3" t="s">
        <v>298</v>
      </c>
    </row>
    <row r="15" spans="1:5" x14ac:dyDescent="0.25">
      <c r="A15" s="3" t="s">
        <v>290</v>
      </c>
      <c r="C15" s="3" t="s">
        <v>286</v>
      </c>
      <c r="D15" s="3" t="s">
        <v>299</v>
      </c>
    </row>
    <row r="16" spans="1:5" x14ac:dyDescent="0.25">
      <c r="A16" s="3" t="s">
        <v>290</v>
      </c>
      <c r="D16" s="3" t="s">
        <v>314</v>
      </c>
    </row>
    <row r="17" spans="1:18" x14ac:dyDescent="0.25">
      <c r="A17" s="3" t="s">
        <v>290</v>
      </c>
      <c r="D17" s="3" t="s">
        <v>291</v>
      </c>
      <c r="E17" s="3" t="s">
        <v>3</v>
      </c>
      <c r="F17" s="3" t="s">
        <v>6</v>
      </c>
      <c r="G17" s="3" t="s">
        <v>15</v>
      </c>
      <c r="H17" s="3" t="s">
        <v>9</v>
      </c>
      <c r="I17" s="3" t="s">
        <v>10</v>
      </c>
      <c r="J17" s="3" t="s">
        <v>11</v>
      </c>
      <c r="K17" s="3" t="s">
        <v>14</v>
      </c>
      <c r="L17" s="3" t="s">
        <v>292</v>
      </c>
      <c r="M17" s="3" t="s">
        <v>293</v>
      </c>
      <c r="N17" s="3" t="s">
        <v>12</v>
      </c>
      <c r="O17" s="3" t="s">
        <v>13</v>
      </c>
      <c r="P17" s="3" t="s">
        <v>130</v>
      </c>
      <c r="Q17" s="3" t="s">
        <v>276</v>
      </c>
      <c r="R17" s="3" t="s">
        <v>277</v>
      </c>
    </row>
    <row r="18" spans="1:18" x14ac:dyDescent="0.25">
      <c r="A18" s="3" t="s">
        <v>290</v>
      </c>
      <c r="D18" s="3" t="s">
        <v>294</v>
      </c>
      <c r="E18" s="3" t="s">
        <v>3</v>
      </c>
      <c r="F18" s="3" t="s">
        <v>6</v>
      </c>
      <c r="G18" s="3" t="s">
        <v>15</v>
      </c>
      <c r="H18" s="3" t="s">
        <v>9</v>
      </c>
      <c r="I18" s="3" t="s">
        <v>10</v>
      </c>
      <c r="J18" s="3" t="s">
        <v>11</v>
      </c>
      <c r="K18" s="3" t="s">
        <v>14</v>
      </c>
      <c r="L18" s="3" t="s">
        <v>292</v>
      </c>
      <c r="M18" s="3" t="s">
        <v>293</v>
      </c>
      <c r="N18" s="3" t="s">
        <v>12</v>
      </c>
      <c r="O18" s="3" t="s">
        <v>306</v>
      </c>
      <c r="P18" s="3" t="s">
        <v>307</v>
      </c>
      <c r="Q18" s="3" t="s">
        <v>315</v>
      </c>
      <c r="R18" s="3" t="s">
        <v>316</v>
      </c>
    </row>
    <row r="19" spans="1:18" x14ac:dyDescent="0.25">
      <c r="D19" s="3" t="s">
        <v>698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9"/>
  <sheetViews>
    <sheetView workbookViewId="0"/>
  </sheetViews>
  <sheetFormatPr defaultRowHeight="15" x14ac:dyDescent="0.25"/>
  <sheetData>
    <row r="1" spans="1:5" x14ac:dyDescent="0.25">
      <c r="A1" s="3" t="s">
        <v>701</v>
      </c>
      <c r="C1" s="3" t="s">
        <v>283</v>
      </c>
      <c r="D1" s="3" t="s">
        <v>0</v>
      </c>
      <c r="E1" s="3" t="s">
        <v>700</v>
      </c>
    </row>
    <row r="3" spans="1:5" x14ac:dyDescent="0.25">
      <c r="C3" s="3" t="s">
        <v>284</v>
      </c>
      <c r="D3" s="3" t="s">
        <v>285</v>
      </c>
    </row>
    <row r="4" spans="1:5" x14ac:dyDescent="0.25">
      <c r="C4" s="3" t="s">
        <v>8</v>
      </c>
    </row>
    <row r="5" spans="1:5" x14ac:dyDescent="0.25">
      <c r="A5" s="3" t="s">
        <v>1</v>
      </c>
      <c r="C5" s="3" t="s">
        <v>4</v>
      </c>
      <c r="D5" s="3" t="s">
        <v>702</v>
      </c>
      <c r="E5" s="3" t="s">
        <v>699</v>
      </c>
    </row>
    <row r="6" spans="1:5" x14ac:dyDescent="0.25">
      <c r="A6" s="3" t="s">
        <v>1</v>
      </c>
      <c r="C6" s="3" t="s">
        <v>5</v>
      </c>
      <c r="D6" s="3" t="s">
        <v>703</v>
      </c>
      <c r="E6" s="3" t="s">
        <v>699</v>
      </c>
    </row>
    <row r="7" spans="1:5" x14ac:dyDescent="0.25">
      <c r="A7" s="3" t="s">
        <v>1</v>
      </c>
      <c r="C7" s="3" t="s">
        <v>287</v>
      </c>
      <c r="D7" s="3" t="s">
        <v>288</v>
      </c>
    </row>
    <row r="8" spans="1:5" x14ac:dyDescent="0.25">
      <c r="A8" s="3" t="s">
        <v>1</v>
      </c>
      <c r="C8" s="3" t="s">
        <v>289</v>
      </c>
      <c r="D8" s="3" t="s">
        <v>288</v>
      </c>
    </row>
    <row r="10" spans="1:5" x14ac:dyDescent="0.25">
      <c r="A10" s="3" t="s">
        <v>290</v>
      </c>
      <c r="C10" s="3" t="s">
        <v>295</v>
      </c>
      <c r="D10" s="3" t="s">
        <v>296</v>
      </c>
    </row>
    <row r="11" spans="1:5" x14ac:dyDescent="0.25">
      <c r="A11" s="3" t="s">
        <v>290</v>
      </c>
      <c r="C11" s="3" t="s">
        <v>286</v>
      </c>
      <c r="D11" s="3" t="s">
        <v>313</v>
      </c>
    </row>
    <row r="13" spans="1:5" x14ac:dyDescent="0.25">
      <c r="A13" s="3" t="s">
        <v>290</v>
      </c>
      <c r="C13" s="3" t="s">
        <v>274</v>
      </c>
      <c r="D13" s="3" t="s">
        <v>297</v>
      </c>
    </row>
    <row r="14" spans="1:5" x14ac:dyDescent="0.25">
      <c r="A14" s="3" t="s">
        <v>290</v>
      </c>
      <c r="C14" s="3" t="s">
        <v>275</v>
      </c>
      <c r="D14" s="3" t="s">
        <v>298</v>
      </c>
    </row>
    <row r="15" spans="1:5" x14ac:dyDescent="0.25">
      <c r="A15" s="3" t="s">
        <v>290</v>
      </c>
      <c r="C15" s="3" t="s">
        <v>286</v>
      </c>
      <c r="D15" s="3" t="s">
        <v>299</v>
      </c>
    </row>
    <row r="16" spans="1:5" x14ac:dyDescent="0.25">
      <c r="A16" s="3" t="s">
        <v>290</v>
      </c>
      <c r="D16" s="3" t="s">
        <v>314</v>
      </c>
    </row>
    <row r="17" spans="1:18" x14ac:dyDescent="0.25">
      <c r="A17" s="3" t="s">
        <v>290</v>
      </c>
      <c r="D17" s="3" t="s">
        <v>291</v>
      </c>
      <c r="E17" s="3" t="s">
        <v>3</v>
      </c>
      <c r="F17" s="3" t="s">
        <v>6</v>
      </c>
      <c r="G17" s="3" t="s">
        <v>15</v>
      </c>
      <c r="H17" s="3" t="s">
        <v>9</v>
      </c>
      <c r="I17" s="3" t="s">
        <v>10</v>
      </c>
      <c r="J17" s="3" t="s">
        <v>11</v>
      </c>
      <c r="K17" s="3" t="s">
        <v>14</v>
      </c>
      <c r="L17" s="3" t="s">
        <v>292</v>
      </c>
      <c r="M17" s="3" t="s">
        <v>293</v>
      </c>
      <c r="N17" s="3" t="s">
        <v>12</v>
      </c>
      <c r="O17" s="3" t="s">
        <v>13</v>
      </c>
      <c r="P17" s="3" t="s">
        <v>130</v>
      </c>
      <c r="Q17" s="3" t="s">
        <v>276</v>
      </c>
      <c r="R17" s="3" t="s">
        <v>277</v>
      </c>
    </row>
    <row r="18" spans="1:18" x14ac:dyDescent="0.25">
      <c r="A18" s="3" t="s">
        <v>290</v>
      </c>
      <c r="D18" s="3" t="s">
        <v>294</v>
      </c>
      <c r="E18" s="3" t="s">
        <v>3</v>
      </c>
      <c r="F18" s="3" t="s">
        <v>6</v>
      </c>
      <c r="G18" s="3" t="s">
        <v>15</v>
      </c>
      <c r="H18" s="3" t="s">
        <v>9</v>
      </c>
      <c r="I18" s="3" t="s">
        <v>10</v>
      </c>
      <c r="J18" s="3" t="s">
        <v>11</v>
      </c>
      <c r="K18" s="3" t="s">
        <v>14</v>
      </c>
      <c r="L18" s="3" t="s">
        <v>292</v>
      </c>
      <c r="M18" s="3" t="s">
        <v>293</v>
      </c>
      <c r="N18" s="3" t="s">
        <v>12</v>
      </c>
      <c r="O18" s="3" t="s">
        <v>306</v>
      </c>
      <c r="P18" s="3" t="s">
        <v>307</v>
      </c>
      <c r="Q18" s="3" t="s">
        <v>315</v>
      </c>
      <c r="R18" s="3" t="s">
        <v>316</v>
      </c>
    </row>
    <row r="19" spans="1:18" x14ac:dyDescent="0.25">
      <c r="D19" s="3" t="s">
        <v>698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239"/>
  <sheetViews>
    <sheetView workbookViewId="0"/>
  </sheetViews>
  <sheetFormatPr defaultRowHeight="15" x14ac:dyDescent="0.25"/>
  <sheetData>
    <row r="1" spans="1:18" x14ac:dyDescent="0.25">
      <c r="A1" s="3" t="s">
        <v>894</v>
      </c>
      <c r="C1" s="3" t="s">
        <v>283</v>
      </c>
      <c r="D1" s="3" t="s">
        <v>300</v>
      </c>
      <c r="E1" s="3" t="s">
        <v>17</v>
      </c>
      <c r="F1" s="3" t="s">
        <v>17</v>
      </c>
      <c r="G1" s="3" t="s">
        <v>17</v>
      </c>
      <c r="H1" s="3" t="s">
        <v>17</v>
      </c>
      <c r="I1" s="3" t="s">
        <v>17</v>
      </c>
      <c r="J1" s="3" t="s">
        <v>17</v>
      </c>
      <c r="K1" s="3" t="s">
        <v>17</v>
      </c>
      <c r="L1" s="3" t="s">
        <v>17</v>
      </c>
      <c r="M1" s="3" t="s">
        <v>17</v>
      </c>
      <c r="N1" s="3" t="s">
        <v>17</v>
      </c>
      <c r="O1" s="3" t="s">
        <v>17</v>
      </c>
      <c r="P1" s="3" t="s">
        <v>17</v>
      </c>
      <c r="Q1" s="3" t="s">
        <v>17</v>
      </c>
      <c r="R1" s="3" t="s">
        <v>700</v>
      </c>
    </row>
    <row r="3" spans="1:18" x14ac:dyDescent="0.25">
      <c r="C3" s="3" t="s">
        <v>284</v>
      </c>
      <c r="D3" s="3" t="s">
        <v>285</v>
      </c>
    </row>
    <row r="4" spans="1:18" x14ac:dyDescent="0.25">
      <c r="C4" s="3" t="s">
        <v>8</v>
      </c>
    </row>
    <row r="5" spans="1:18" x14ac:dyDescent="0.25">
      <c r="A5" s="3" t="s">
        <v>1</v>
      </c>
      <c r="C5" s="3" t="s">
        <v>4</v>
      </c>
      <c r="D5" s="3" t="s">
        <v>702</v>
      </c>
      <c r="R5" s="3" t="s">
        <v>699</v>
      </c>
    </row>
    <row r="6" spans="1:18" x14ac:dyDescent="0.25">
      <c r="A6" s="3" t="s">
        <v>1</v>
      </c>
      <c r="C6" s="3" t="s">
        <v>5</v>
      </c>
      <c r="D6" s="3" t="s">
        <v>703</v>
      </c>
      <c r="R6" s="3" t="s">
        <v>699</v>
      </c>
    </row>
    <row r="7" spans="1:18" x14ac:dyDescent="0.25">
      <c r="A7" s="3" t="s">
        <v>1</v>
      </c>
      <c r="C7" s="3" t="s">
        <v>287</v>
      </c>
      <c r="D7" s="3" t="s">
        <v>288</v>
      </c>
    </row>
    <row r="8" spans="1:18" x14ac:dyDescent="0.25">
      <c r="A8" s="3" t="s">
        <v>1</v>
      </c>
      <c r="C8" s="3" t="s">
        <v>289</v>
      </c>
      <c r="D8" s="3" t="s">
        <v>288</v>
      </c>
    </row>
    <row r="10" spans="1:18" x14ac:dyDescent="0.25">
      <c r="A10" s="3" t="s">
        <v>290</v>
      </c>
      <c r="C10" s="3" t="s">
        <v>295</v>
      </c>
      <c r="D10" s="3" t="s">
        <v>296</v>
      </c>
    </row>
    <row r="11" spans="1:18" x14ac:dyDescent="0.25">
      <c r="A11" s="3" t="s">
        <v>290</v>
      </c>
      <c r="C11" s="3" t="s">
        <v>286</v>
      </c>
      <c r="D11" s="3" t="s">
        <v>313</v>
      </c>
    </row>
    <row r="13" spans="1:18" x14ac:dyDescent="0.25">
      <c r="A13" s="3" t="s">
        <v>290</v>
      </c>
      <c r="C13" s="3" t="s">
        <v>274</v>
      </c>
      <c r="D13" s="3" t="s">
        <v>297</v>
      </c>
    </row>
    <row r="14" spans="1:18" x14ac:dyDescent="0.25">
      <c r="A14" s="3" t="s">
        <v>290</v>
      </c>
      <c r="C14" s="3" t="s">
        <v>275</v>
      </c>
      <c r="D14" s="3" t="s">
        <v>298</v>
      </c>
    </row>
    <row r="15" spans="1:18" x14ac:dyDescent="0.25">
      <c r="A15" s="3" t="s">
        <v>290</v>
      </c>
      <c r="C15" s="3" t="s">
        <v>286</v>
      </c>
      <c r="D15" s="3" t="s">
        <v>299</v>
      </c>
    </row>
    <row r="16" spans="1:18" x14ac:dyDescent="0.25">
      <c r="A16" s="3" t="s">
        <v>290</v>
      </c>
      <c r="D16" s="3" t="s">
        <v>314</v>
      </c>
    </row>
    <row r="17" spans="1:31" x14ac:dyDescent="0.25">
      <c r="A17" s="3" t="s">
        <v>290</v>
      </c>
      <c r="D17" s="3" t="s">
        <v>291</v>
      </c>
      <c r="R17" s="3" t="s">
        <v>3</v>
      </c>
      <c r="S17" s="3" t="s">
        <v>6</v>
      </c>
      <c r="T17" s="3" t="s">
        <v>15</v>
      </c>
      <c r="U17" s="3" t="s">
        <v>9</v>
      </c>
      <c r="V17" s="3" t="s">
        <v>10</v>
      </c>
      <c r="W17" s="3" t="s">
        <v>11</v>
      </c>
      <c r="X17" s="3" t="s">
        <v>14</v>
      </c>
      <c r="Y17" s="3" t="s">
        <v>292</v>
      </c>
      <c r="Z17" s="3" t="s">
        <v>293</v>
      </c>
      <c r="AA17" s="3" t="s">
        <v>12</v>
      </c>
      <c r="AB17" s="3" t="s">
        <v>13</v>
      </c>
      <c r="AC17" s="3" t="s">
        <v>130</v>
      </c>
      <c r="AD17" s="3" t="s">
        <v>276</v>
      </c>
      <c r="AE17" s="3" t="s">
        <v>277</v>
      </c>
    </row>
    <row r="18" spans="1:31" x14ac:dyDescent="0.25">
      <c r="A18" s="3" t="s">
        <v>290</v>
      </c>
      <c r="D18" s="3" t="s">
        <v>294</v>
      </c>
      <c r="R18" s="3" t="s">
        <v>3</v>
      </c>
      <c r="S18" s="3" t="s">
        <v>6</v>
      </c>
      <c r="T18" s="3" t="s">
        <v>15</v>
      </c>
      <c r="U18" s="3" t="s">
        <v>9</v>
      </c>
      <c r="V18" s="3" t="s">
        <v>10</v>
      </c>
      <c r="W18" s="3" t="s">
        <v>11</v>
      </c>
      <c r="X18" s="3" t="s">
        <v>14</v>
      </c>
      <c r="Y18" s="3" t="s">
        <v>292</v>
      </c>
      <c r="Z18" s="3" t="s">
        <v>293</v>
      </c>
      <c r="AA18" s="3" t="s">
        <v>12</v>
      </c>
      <c r="AB18" s="3" t="s">
        <v>306</v>
      </c>
      <c r="AC18" s="3" t="s">
        <v>307</v>
      </c>
      <c r="AD18" s="3" t="s">
        <v>315</v>
      </c>
      <c r="AE18" s="3" t="s">
        <v>316</v>
      </c>
    </row>
    <row r="19" spans="1:31" x14ac:dyDescent="0.25">
      <c r="D19" s="3" t="s">
        <v>3</v>
      </c>
      <c r="E19" s="3" t="s">
        <v>6</v>
      </c>
      <c r="F19" s="3" t="s">
        <v>15</v>
      </c>
      <c r="G19" s="3" t="s">
        <v>9</v>
      </c>
      <c r="H19" s="3" t="s">
        <v>10</v>
      </c>
      <c r="I19" s="3" t="s">
        <v>11</v>
      </c>
      <c r="J19" s="3" t="s">
        <v>14</v>
      </c>
      <c r="K19" s="3" t="s">
        <v>292</v>
      </c>
      <c r="L19" s="3" t="s">
        <v>293</v>
      </c>
      <c r="M19" s="3" t="s">
        <v>12</v>
      </c>
      <c r="N19" s="3" t="s">
        <v>13</v>
      </c>
      <c r="O19" s="3" t="s">
        <v>130</v>
      </c>
      <c r="P19" s="3" t="s">
        <v>276</v>
      </c>
      <c r="Q19" s="3" t="s">
        <v>277</v>
      </c>
    </row>
    <row r="20" spans="1:31" x14ac:dyDescent="0.25">
      <c r="A20" s="3" t="s">
        <v>16</v>
      </c>
      <c r="G20" s="3" t="s">
        <v>26</v>
      </c>
      <c r="H20" s="3" t="s">
        <v>42</v>
      </c>
      <c r="I20" s="3" t="s">
        <v>309</v>
      </c>
      <c r="J20" s="3" t="s">
        <v>42</v>
      </c>
      <c r="K20" s="3" t="s">
        <v>131</v>
      </c>
      <c r="M20" s="3" t="s">
        <v>312</v>
      </c>
      <c r="N20" s="3" t="s">
        <v>131</v>
      </c>
      <c r="O20" s="3" t="s">
        <v>131</v>
      </c>
      <c r="P20" s="3" t="s">
        <v>131</v>
      </c>
      <c r="Q20" s="3" t="s">
        <v>131</v>
      </c>
    </row>
    <row r="21" spans="1:31" x14ac:dyDescent="0.25">
      <c r="A21" s="3" t="s">
        <v>16</v>
      </c>
      <c r="D21" s="3" t="s">
        <v>327</v>
      </c>
      <c r="E21" s="3" t="s">
        <v>704</v>
      </c>
      <c r="F21" s="3" t="s">
        <v>19</v>
      </c>
      <c r="G21" s="3" t="s">
        <v>18</v>
      </c>
      <c r="H21" s="3" t="s">
        <v>42</v>
      </c>
      <c r="I21" s="3" t="s">
        <v>309</v>
      </c>
      <c r="J21" s="3" t="s">
        <v>42</v>
      </c>
      <c r="K21" s="3" t="s">
        <v>131</v>
      </c>
      <c r="M21" s="3" t="s">
        <v>310</v>
      </c>
      <c r="N21" s="3" t="s">
        <v>131</v>
      </c>
      <c r="O21" s="3" t="s">
        <v>131</v>
      </c>
      <c r="P21" s="3" t="s">
        <v>131</v>
      </c>
      <c r="Q21" s="3" t="s">
        <v>131</v>
      </c>
    </row>
    <row r="22" spans="1:31" x14ac:dyDescent="0.25">
      <c r="A22" s="3" t="s">
        <v>16</v>
      </c>
      <c r="D22" s="3" t="s">
        <v>328</v>
      </c>
      <c r="E22" s="3" t="s">
        <v>20</v>
      </c>
      <c r="F22" s="3" t="s">
        <v>21</v>
      </c>
      <c r="G22" s="3" t="s">
        <v>18</v>
      </c>
      <c r="H22" s="3" t="s">
        <v>42</v>
      </c>
      <c r="I22" s="3" t="s">
        <v>309</v>
      </c>
      <c r="J22" s="3" t="s">
        <v>42</v>
      </c>
      <c r="K22" s="3" t="s">
        <v>132</v>
      </c>
      <c r="M22" s="3" t="s">
        <v>310</v>
      </c>
      <c r="N22" s="3" t="s">
        <v>131</v>
      </c>
      <c r="O22" s="3" t="s">
        <v>131</v>
      </c>
      <c r="P22" s="3" t="s">
        <v>131</v>
      </c>
      <c r="Q22" s="3" t="s">
        <v>131</v>
      </c>
    </row>
    <row r="23" spans="1:31" x14ac:dyDescent="0.25">
      <c r="A23" s="3" t="s">
        <v>16</v>
      </c>
      <c r="D23" s="3" t="s">
        <v>329</v>
      </c>
      <c r="E23" s="3" t="s">
        <v>22</v>
      </c>
      <c r="F23" s="3" t="s">
        <v>23</v>
      </c>
      <c r="G23" s="3" t="s">
        <v>18</v>
      </c>
      <c r="H23" s="3" t="s">
        <v>42</v>
      </c>
      <c r="I23" s="3" t="s">
        <v>309</v>
      </c>
      <c r="J23" s="3" t="s">
        <v>42</v>
      </c>
      <c r="K23" s="3" t="s">
        <v>301</v>
      </c>
      <c r="M23" s="3" t="s">
        <v>310</v>
      </c>
      <c r="N23" s="3" t="s">
        <v>131</v>
      </c>
      <c r="O23" s="3" t="s">
        <v>131</v>
      </c>
      <c r="P23" s="3" t="s">
        <v>131</v>
      </c>
      <c r="Q23" s="3" t="s">
        <v>131</v>
      </c>
    </row>
    <row r="24" spans="1:31" x14ac:dyDescent="0.25">
      <c r="A24" s="3" t="s">
        <v>16</v>
      </c>
      <c r="D24" s="3" t="s">
        <v>330</v>
      </c>
      <c r="E24" s="3" t="s">
        <v>24</v>
      </c>
      <c r="F24" s="3" t="s">
        <v>25</v>
      </c>
      <c r="G24" s="3" t="s">
        <v>311</v>
      </c>
      <c r="H24" s="3" t="s">
        <v>42</v>
      </c>
      <c r="I24" s="3" t="s">
        <v>309</v>
      </c>
      <c r="J24" s="3" t="s">
        <v>133</v>
      </c>
      <c r="K24" s="3" t="s">
        <v>302</v>
      </c>
      <c r="M24" s="3" t="s">
        <v>310</v>
      </c>
      <c r="N24" s="3" t="s">
        <v>762</v>
      </c>
      <c r="O24" s="3" t="s">
        <v>763</v>
      </c>
      <c r="P24" s="3" t="s">
        <v>764</v>
      </c>
      <c r="Q24" s="3" t="s">
        <v>765</v>
      </c>
    </row>
    <row r="25" spans="1:31" x14ac:dyDescent="0.25">
      <c r="A25" s="3" t="s">
        <v>16</v>
      </c>
      <c r="D25" s="3" t="s">
        <v>331</v>
      </c>
      <c r="E25" s="3" t="s">
        <v>332</v>
      </c>
      <c r="F25" s="3" t="s">
        <v>612</v>
      </c>
      <c r="G25" s="3" t="s">
        <v>311</v>
      </c>
      <c r="H25" s="3" t="s">
        <v>42</v>
      </c>
      <c r="I25" s="3" t="s">
        <v>309</v>
      </c>
      <c r="J25" s="3" t="s">
        <v>133</v>
      </c>
      <c r="K25" s="3" t="s">
        <v>302</v>
      </c>
      <c r="M25" s="3" t="s">
        <v>310</v>
      </c>
      <c r="N25" s="3" t="s">
        <v>131</v>
      </c>
      <c r="O25" s="3" t="s">
        <v>131</v>
      </c>
      <c r="P25" s="3" t="s">
        <v>131</v>
      </c>
      <c r="Q25" s="3" t="s">
        <v>131</v>
      </c>
    </row>
    <row r="26" spans="1:31" x14ac:dyDescent="0.25">
      <c r="A26" s="3" t="s">
        <v>16</v>
      </c>
      <c r="D26" s="3" t="s">
        <v>333</v>
      </c>
      <c r="E26" s="3" t="s">
        <v>43</v>
      </c>
      <c r="F26" s="3" t="s">
        <v>44</v>
      </c>
      <c r="G26" s="3" t="s">
        <v>311</v>
      </c>
      <c r="H26" s="3" t="s">
        <v>42</v>
      </c>
      <c r="I26" s="3" t="s">
        <v>309</v>
      </c>
      <c r="J26" s="3" t="s">
        <v>133</v>
      </c>
      <c r="K26" s="3" t="s">
        <v>302</v>
      </c>
      <c r="M26" s="3" t="s">
        <v>310</v>
      </c>
      <c r="N26" s="3" t="s">
        <v>131</v>
      </c>
      <c r="O26" s="3" t="s">
        <v>131</v>
      </c>
      <c r="P26" s="3" t="s">
        <v>131</v>
      </c>
      <c r="Q26" s="3" t="s">
        <v>131</v>
      </c>
    </row>
    <row r="27" spans="1:31" x14ac:dyDescent="0.25">
      <c r="A27" s="3" t="s">
        <v>16</v>
      </c>
      <c r="D27" s="3" t="s">
        <v>334</v>
      </c>
      <c r="E27" s="3" t="s">
        <v>335</v>
      </c>
      <c r="F27" s="3" t="s">
        <v>336</v>
      </c>
      <c r="G27" s="3" t="s">
        <v>311</v>
      </c>
      <c r="H27" s="3" t="s">
        <v>42</v>
      </c>
      <c r="I27" s="3" t="s">
        <v>309</v>
      </c>
      <c r="J27" s="3" t="s">
        <v>133</v>
      </c>
      <c r="K27" s="3" t="s">
        <v>302</v>
      </c>
      <c r="M27" s="3" t="s">
        <v>310</v>
      </c>
      <c r="N27" s="3" t="s">
        <v>131</v>
      </c>
      <c r="O27" s="3" t="s">
        <v>131</v>
      </c>
      <c r="P27" s="3" t="s">
        <v>131</v>
      </c>
      <c r="Q27" s="3" t="s">
        <v>131</v>
      </c>
    </row>
    <row r="28" spans="1:31" x14ac:dyDescent="0.25">
      <c r="A28" s="3" t="s">
        <v>16</v>
      </c>
      <c r="D28" s="3" t="s">
        <v>337</v>
      </c>
      <c r="E28" s="3" t="s">
        <v>77</v>
      </c>
      <c r="F28" s="3" t="s">
        <v>613</v>
      </c>
      <c r="G28" s="3" t="s">
        <v>78</v>
      </c>
      <c r="H28" s="3" t="s">
        <v>42</v>
      </c>
      <c r="I28" s="3" t="s">
        <v>309</v>
      </c>
      <c r="J28" s="3" t="s">
        <v>42</v>
      </c>
      <c r="K28" s="3" t="s">
        <v>301</v>
      </c>
      <c r="L28" s="3" t="s">
        <v>338</v>
      </c>
      <c r="M28" s="3" t="s">
        <v>310</v>
      </c>
      <c r="N28" s="3" t="s">
        <v>762</v>
      </c>
      <c r="O28" s="3" t="s">
        <v>763</v>
      </c>
      <c r="P28" s="3" t="s">
        <v>764</v>
      </c>
      <c r="Q28" s="3" t="s">
        <v>765</v>
      </c>
    </row>
    <row r="29" spans="1:31" x14ac:dyDescent="0.25">
      <c r="A29" s="3" t="s">
        <v>16</v>
      </c>
      <c r="D29" s="3" t="s">
        <v>339</v>
      </c>
      <c r="E29" s="3" t="s">
        <v>79</v>
      </c>
      <c r="F29" s="3" t="s">
        <v>80</v>
      </c>
      <c r="G29" s="3" t="s">
        <v>18</v>
      </c>
      <c r="H29" s="3" t="s">
        <v>42</v>
      </c>
      <c r="I29" s="3" t="s">
        <v>309</v>
      </c>
      <c r="J29" s="3" t="s">
        <v>42</v>
      </c>
      <c r="K29" s="3" t="s">
        <v>301</v>
      </c>
      <c r="M29" s="3" t="s">
        <v>310</v>
      </c>
      <c r="N29" s="3" t="s">
        <v>131</v>
      </c>
      <c r="O29" s="3" t="s">
        <v>131</v>
      </c>
      <c r="P29" s="3" t="s">
        <v>131</v>
      </c>
      <c r="Q29" s="3" t="s">
        <v>131</v>
      </c>
    </row>
    <row r="30" spans="1:31" x14ac:dyDescent="0.25">
      <c r="A30" s="3" t="s">
        <v>16</v>
      </c>
      <c r="D30" s="3" t="s">
        <v>340</v>
      </c>
      <c r="E30" s="3" t="s">
        <v>45</v>
      </c>
      <c r="F30" s="3" t="s">
        <v>46</v>
      </c>
      <c r="G30" s="3" t="s">
        <v>311</v>
      </c>
      <c r="H30" s="3" t="s">
        <v>42</v>
      </c>
      <c r="I30" s="3" t="s">
        <v>309</v>
      </c>
      <c r="J30" s="3" t="s">
        <v>42</v>
      </c>
      <c r="K30" s="3" t="s">
        <v>302</v>
      </c>
      <c r="M30" s="3" t="s">
        <v>310</v>
      </c>
      <c r="N30" s="3" t="s">
        <v>131</v>
      </c>
      <c r="O30" s="3" t="s">
        <v>131</v>
      </c>
      <c r="P30" s="3" t="s">
        <v>131</v>
      </c>
      <c r="Q30" s="3" t="s">
        <v>131</v>
      </c>
    </row>
    <row r="31" spans="1:31" x14ac:dyDescent="0.25">
      <c r="A31" s="3" t="s">
        <v>16</v>
      </c>
      <c r="D31" s="3" t="s">
        <v>341</v>
      </c>
      <c r="E31" s="3" t="s">
        <v>342</v>
      </c>
      <c r="F31" s="3" t="s">
        <v>343</v>
      </c>
      <c r="G31" s="3" t="s">
        <v>311</v>
      </c>
      <c r="H31" s="3" t="s">
        <v>42</v>
      </c>
      <c r="I31" s="3" t="s">
        <v>309</v>
      </c>
      <c r="J31" s="3" t="s">
        <v>42</v>
      </c>
      <c r="K31" s="3" t="s">
        <v>302</v>
      </c>
      <c r="M31" s="3" t="s">
        <v>310</v>
      </c>
      <c r="N31" s="3" t="s">
        <v>131</v>
      </c>
      <c r="O31" s="3" t="s">
        <v>131</v>
      </c>
      <c r="P31" s="3" t="s">
        <v>131</v>
      </c>
      <c r="Q31" s="3" t="s">
        <v>131</v>
      </c>
    </row>
    <row r="32" spans="1:31" x14ac:dyDescent="0.25">
      <c r="A32" s="3" t="s">
        <v>16</v>
      </c>
      <c r="D32" s="3" t="s">
        <v>344</v>
      </c>
      <c r="E32" s="3" t="s">
        <v>81</v>
      </c>
      <c r="F32" s="3" t="s">
        <v>614</v>
      </c>
      <c r="G32" s="3" t="s">
        <v>78</v>
      </c>
      <c r="H32" s="3" t="s">
        <v>42</v>
      </c>
      <c r="I32" s="3" t="s">
        <v>309</v>
      </c>
      <c r="J32" s="3" t="s">
        <v>42</v>
      </c>
      <c r="K32" s="3" t="s">
        <v>301</v>
      </c>
      <c r="L32" s="3" t="s">
        <v>345</v>
      </c>
      <c r="M32" s="3" t="s">
        <v>310</v>
      </c>
      <c r="N32" s="3" t="s">
        <v>131</v>
      </c>
      <c r="O32" s="3" t="s">
        <v>131</v>
      </c>
      <c r="P32" s="3" t="s">
        <v>131</v>
      </c>
      <c r="Q32" s="3" t="s">
        <v>131</v>
      </c>
    </row>
    <row r="33" spans="1:17" x14ac:dyDescent="0.25">
      <c r="A33" s="3" t="s">
        <v>16</v>
      </c>
      <c r="D33" s="3" t="s">
        <v>346</v>
      </c>
      <c r="E33" s="3" t="s">
        <v>82</v>
      </c>
      <c r="F33" s="3" t="s">
        <v>83</v>
      </c>
      <c r="G33" s="3" t="s">
        <v>18</v>
      </c>
      <c r="H33" s="3" t="s">
        <v>42</v>
      </c>
      <c r="I33" s="3" t="s">
        <v>309</v>
      </c>
      <c r="J33" s="3" t="s">
        <v>42</v>
      </c>
      <c r="K33" s="3" t="s">
        <v>301</v>
      </c>
      <c r="M33" s="3" t="s">
        <v>310</v>
      </c>
      <c r="N33" s="3" t="s">
        <v>131</v>
      </c>
      <c r="O33" s="3" t="s">
        <v>131</v>
      </c>
      <c r="P33" s="3" t="s">
        <v>131</v>
      </c>
      <c r="Q33" s="3" t="s">
        <v>131</v>
      </c>
    </row>
    <row r="34" spans="1:17" x14ac:dyDescent="0.25">
      <c r="A34" s="3" t="s">
        <v>16</v>
      </c>
      <c r="D34" s="3" t="s">
        <v>347</v>
      </c>
      <c r="E34" s="3" t="s">
        <v>615</v>
      </c>
      <c r="F34" s="3" t="s">
        <v>616</v>
      </c>
      <c r="G34" s="3" t="s">
        <v>311</v>
      </c>
      <c r="H34" s="3" t="s">
        <v>42</v>
      </c>
      <c r="I34" s="3" t="s">
        <v>309</v>
      </c>
      <c r="J34" s="3" t="s">
        <v>42</v>
      </c>
      <c r="K34" s="3" t="s">
        <v>302</v>
      </c>
      <c r="M34" s="3" t="s">
        <v>310</v>
      </c>
      <c r="N34" s="3" t="s">
        <v>766</v>
      </c>
      <c r="O34" s="3" t="s">
        <v>767</v>
      </c>
      <c r="P34" s="3" t="s">
        <v>768</v>
      </c>
      <c r="Q34" s="3" t="s">
        <v>769</v>
      </c>
    </row>
    <row r="35" spans="1:17" x14ac:dyDescent="0.25">
      <c r="A35" s="3" t="s">
        <v>16</v>
      </c>
      <c r="D35" s="3" t="s">
        <v>348</v>
      </c>
      <c r="E35" s="3" t="s">
        <v>617</v>
      </c>
      <c r="F35" s="3" t="s">
        <v>618</v>
      </c>
      <c r="G35" s="3" t="s">
        <v>311</v>
      </c>
      <c r="H35" s="3" t="s">
        <v>42</v>
      </c>
      <c r="I35" s="3" t="s">
        <v>309</v>
      </c>
      <c r="J35" s="3" t="s">
        <v>42</v>
      </c>
      <c r="K35" s="3" t="s">
        <v>302</v>
      </c>
      <c r="M35" s="3" t="s">
        <v>310</v>
      </c>
      <c r="N35" s="3" t="s">
        <v>770</v>
      </c>
      <c r="O35" s="3" t="s">
        <v>771</v>
      </c>
      <c r="P35" s="3" t="s">
        <v>772</v>
      </c>
      <c r="Q35" s="3" t="s">
        <v>773</v>
      </c>
    </row>
    <row r="36" spans="1:17" x14ac:dyDescent="0.25">
      <c r="A36" s="3" t="s">
        <v>16</v>
      </c>
      <c r="D36" s="3" t="s">
        <v>349</v>
      </c>
      <c r="E36" s="3" t="s">
        <v>47</v>
      </c>
      <c r="F36" s="3" t="s">
        <v>48</v>
      </c>
      <c r="G36" s="3" t="s">
        <v>311</v>
      </c>
      <c r="H36" s="3" t="s">
        <v>42</v>
      </c>
      <c r="I36" s="3" t="s">
        <v>309</v>
      </c>
      <c r="J36" s="3" t="s">
        <v>42</v>
      </c>
      <c r="K36" s="3" t="s">
        <v>302</v>
      </c>
      <c r="M36" s="3" t="s">
        <v>310</v>
      </c>
      <c r="N36" s="3" t="s">
        <v>131</v>
      </c>
      <c r="O36" s="3" t="s">
        <v>131</v>
      </c>
      <c r="P36" s="3" t="s">
        <v>131</v>
      </c>
      <c r="Q36" s="3" t="s">
        <v>131</v>
      </c>
    </row>
    <row r="37" spans="1:17" x14ac:dyDescent="0.25">
      <c r="A37" s="3" t="s">
        <v>16</v>
      </c>
      <c r="D37" s="3" t="s">
        <v>319</v>
      </c>
      <c r="E37" s="3" t="s">
        <v>49</v>
      </c>
      <c r="F37" s="3" t="s">
        <v>50</v>
      </c>
      <c r="G37" s="3" t="s">
        <v>311</v>
      </c>
      <c r="H37" s="3" t="s">
        <v>42</v>
      </c>
      <c r="I37" s="3" t="s">
        <v>309</v>
      </c>
      <c r="J37" s="3" t="s">
        <v>42</v>
      </c>
      <c r="K37" s="3" t="s">
        <v>302</v>
      </c>
      <c r="M37" s="3" t="s">
        <v>310</v>
      </c>
      <c r="N37" s="3" t="s">
        <v>131</v>
      </c>
      <c r="O37" s="3" t="s">
        <v>131</v>
      </c>
      <c r="P37" s="3" t="s">
        <v>131</v>
      </c>
      <c r="Q37" s="3" t="s">
        <v>131</v>
      </c>
    </row>
    <row r="38" spans="1:17" x14ac:dyDescent="0.25">
      <c r="A38" s="3" t="s">
        <v>16</v>
      </c>
      <c r="D38" s="3" t="s">
        <v>350</v>
      </c>
      <c r="E38" s="3" t="s">
        <v>84</v>
      </c>
      <c r="F38" s="3" t="s">
        <v>619</v>
      </c>
      <c r="G38" s="3" t="s">
        <v>78</v>
      </c>
      <c r="H38" s="3" t="s">
        <v>42</v>
      </c>
      <c r="I38" s="3" t="s">
        <v>309</v>
      </c>
      <c r="J38" s="3" t="s">
        <v>42</v>
      </c>
      <c r="K38" s="3" t="s">
        <v>301</v>
      </c>
      <c r="L38" s="3" t="s">
        <v>351</v>
      </c>
      <c r="M38" s="3" t="s">
        <v>310</v>
      </c>
      <c r="N38" s="3" t="s">
        <v>774</v>
      </c>
      <c r="O38" s="3" t="s">
        <v>775</v>
      </c>
      <c r="P38" s="3" t="s">
        <v>776</v>
      </c>
      <c r="Q38" s="3" t="s">
        <v>777</v>
      </c>
    </row>
    <row r="39" spans="1:17" x14ac:dyDescent="0.25">
      <c r="A39" s="3" t="s">
        <v>16</v>
      </c>
      <c r="D39" s="3" t="s">
        <v>352</v>
      </c>
      <c r="E39" s="3" t="s">
        <v>85</v>
      </c>
      <c r="F39" s="3" t="s">
        <v>86</v>
      </c>
      <c r="G39" s="3" t="s">
        <v>18</v>
      </c>
      <c r="H39" s="3" t="s">
        <v>42</v>
      </c>
      <c r="I39" s="3" t="s">
        <v>309</v>
      </c>
      <c r="J39" s="3" t="s">
        <v>42</v>
      </c>
      <c r="K39" s="3" t="s">
        <v>301</v>
      </c>
      <c r="M39" s="3" t="s">
        <v>310</v>
      </c>
      <c r="N39" s="3" t="s">
        <v>131</v>
      </c>
      <c r="O39" s="3" t="s">
        <v>131</v>
      </c>
      <c r="P39" s="3" t="s">
        <v>131</v>
      </c>
      <c r="Q39" s="3" t="s">
        <v>131</v>
      </c>
    </row>
    <row r="40" spans="1:17" x14ac:dyDescent="0.25">
      <c r="A40" s="3" t="s">
        <v>16</v>
      </c>
      <c r="D40" s="3" t="s">
        <v>353</v>
      </c>
      <c r="E40" s="3" t="s">
        <v>354</v>
      </c>
      <c r="F40" s="3" t="s">
        <v>355</v>
      </c>
      <c r="G40" s="3" t="s">
        <v>311</v>
      </c>
      <c r="H40" s="3" t="s">
        <v>42</v>
      </c>
      <c r="I40" s="3" t="s">
        <v>309</v>
      </c>
      <c r="J40" s="3" t="s">
        <v>42</v>
      </c>
      <c r="K40" s="3" t="s">
        <v>302</v>
      </c>
      <c r="M40" s="3" t="s">
        <v>310</v>
      </c>
      <c r="N40" s="3" t="s">
        <v>131</v>
      </c>
      <c r="O40" s="3" t="s">
        <v>131</v>
      </c>
      <c r="P40" s="3" t="s">
        <v>131</v>
      </c>
      <c r="Q40" s="3" t="s">
        <v>131</v>
      </c>
    </row>
    <row r="41" spans="1:17" x14ac:dyDescent="0.25">
      <c r="A41" s="3" t="s">
        <v>16</v>
      </c>
      <c r="D41" s="3" t="s">
        <v>356</v>
      </c>
      <c r="E41" s="3" t="s">
        <v>87</v>
      </c>
      <c r="F41" s="3" t="s">
        <v>620</v>
      </c>
      <c r="G41" s="3" t="s">
        <v>78</v>
      </c>
      <c r="H41" s="3" t="s">
        <v>42</v>
      </c>
      <c r="I41" s="3" t="s">
        <v>309</v>
      </c>
      <c r="J41" s="3" t="s">
        <v>42</v>
      </c>
      <c r="K41" s="3" t="s">
        <v>301</v>
      </c>
      <c r="L41" s="3" t="s">
        <v>357</v>
      </c>
      <c r="M41" s="3" t="s">
        <v>310</v>
      </c>
      <c r="N41" s="3" t="s">
        <v>131</v>
      </c>
      <c r="O41" s="3" t="s">
        <v>131</v>
      </c>
      <c r="P41" s="3" t="s">
        <v>131</v>
      </c>
      <c r="Q41" s="3" t="s">
        <v>131</v>
      </c>
    </row>
    <row r="42" spans="1:17" x14ac:dyDescent="0.25">
      <c r="A42" s="3" t="s">
        <v>16</v>
      </c>
      <c r="D42" s="3" t="s">
        <v>358</v>
      </c>
      <c r="E42" s="3" t="s">
        <v>88</v>
      </c>
      <c r="F42" s="3" t="s">
        <v>89</v>
      </c>
      <c r="G42" s="3" t="s">
        <v>18</v>
      </c>
      <c r="H42" s="3" t="s">
        <v>42</v>
      </c>
      <c r="I42" s="3" t="s">
        <v>309</v>
      </c>
      <c r="J42" s="3" t="s">
        <v>42</v>
      </c>
      <c r="K42" s="3" t="s">
        <v>301</v>
      </c>
      <c r="M42" s="3" t="s">
        <v>310</v>
      </c>
      <c r="N42" s="3" t="s">
        <v>131</v>
      </c>
      <c r="O42" s="3" t="s">
        <v>131</v>
      </c>
      <c r="P42" s="3" t="s">
        <v>131</v>
      </c>
      <c r="Q42" s="3" t="s">
        <v>131</v>
      </c>
    </row>
    <row r="43" spans="1:17" x14ac:dyDescent="0.25">
      <c r="A43" s="3" t="s">
        <v>16</v>
      </c>
      <c r="D43" s="3" t="s">
        <v>359</v>
      </c>
      <c r="E43" s="3" t="s">
        <v>621</v>
      </c>
      <c r="F43" s="3" t="s">
        <v>622</v>
      </c>
      <c r="G43" s="3" t="s">
        <v>311</v>
      </c>
      <c r="H43" s="3" t="s">
        <v>42</v>
      </c>
      <c r="I43" s="3" t="s">
        <v>309</v>
      </c>
      <c r="J43" s="3" t="s">
        <v>42</v>
      </c>
      <c r="K43" s="3" t="s">
        <v>302</v>
      </c>
      <c r="M43" s="3" t="s">
        <v>310</v>
      </c>
      <c r="N43" s="3" t="s">
        <v>778</v>
      </c>
      <c r="O43" s="3" t="s">
        <v>779</v>
      </c>
      <c r="P43" s="3" t="s">
        <v>780</v>
      </c>
      <c r="Q43" s="3" t="s">
        <v>781</v>
      </c>
    </row>
    <row r="44" spans="1:17" x14ac:dyDescent="0.25">
      <c r="A44" s="3" t="s">
        <v>16</v>
      </c>
      <c r="D44" s="3" t="s">
        <v>360</v>
      </c>
      <c r="E44" s="3" t="s">
        <v>623</v>
      </c>
      <c r="F44" s="3" t="s">
        <v>624</v>
      </c>
      <c r="G44" s="3" t="s">
        <v>311</v>
      </c>
      <c r="H44" s="3" t="s">
        <v>42</v>
      </c>
      <c r="I44" s="3" t="s">
        <v>309</v>
      </c>
      <c r="J44" s="3" t="s">
        <v>42</v>
      </c>
      <c r="K44" s="3" t="s">
        <v>302</v>
      </c>
      <c r="M44" s="3" t="s">
        <v>310</v>
      </c>
      <c r="N44" s="3" t="s">
        <v>782</v>
      </c>
      <c r="O44" s="3" t="s">
        <v>783</v>
      </c>
      <c r="P44" s="3" t="s">
        <v>784</v>
      </c>
      <c r="Q44" s="3" t="s">
        <v>785</v>
      </c>
    </row>
    <row r="45" spans="1:17" x14ac:dyDescent="0.25">
      <c r="A45" s="3" t="s">
        <v>16</v>
      </c>
      <c r="D45" s="3" t="s">
        <v>361</v>
      </c>
      <c r="E45" s="3" t="s">
        <v>625</v>
      </c>
      <c r="F45" s="3" t="s">
        <v>626</v>
      </c>
      <c r="G45" s="3" t="s">
        <v>311</v>
      </c>
      <c r="H45" s="3" t="s">
        <v>42</v>
      </c>
      <c r="I45" s="3" t="s">
        <v>309</v>
      </c>
      <c r="J45" s="3" t="s">
        <v>42</v>
      </c>
      <c r="K45" s="3" t="s">
        <v>302</v>
      </c>
      <c r="M45" s="3" t="s">
        <v>310</v>
      </c>
      <c r="N45" s="3" t="s">
        <v>786</v>
      </c>
      <c r="O45" s="3" t="s">
        <v>787</v>
      </c>
      <c r="P45" s="3" t="s">
        <v>131</v>
      </c>
      <c r="Q45" s="3" t="s">
        <v>788</v>
      </c>
    </row>
    <row r="46" spans="1:17" x14ac:dyDescent="0.25">
      <c r="A46" s="3" t="s">
        <v>16</v>
      </c>
      <c r="D46" s="3" t="s">
        <v>705</v>
      </c>
      <c r="E46" s="3" t="s">
        <v>706</v>
      </c>
      <c r="F46" s="3" t="s">
        <v>707</v>
      </c>
      <c r="G46" s="3" t="s">
        <v>311</v>
      </c>
      <c r="H46" s="3" t="s">
        <v>42</v>
      </c>
      <c r="I46" s="3" t="s">
        <v>309</v>
      </c>
      <c r="J46" s="3" t="s">
        <v>42</v>
      </c>
      <c r="K46" s="3" t="s">
        <v>302</v>
      </c>
      <c r="M46" s="3" t="s">
        <v>310</v>
      </c>
      <c r="N46" s="3" t="s">
        <v>131</v>
      </c>
      <c r="O46" s="3" t="s">
        <v>131</v>
      </c>
      <c r="P46" s="3" t="s">
        <v>131</v>
      </c>
      <c r="Q46" s="3" t="s">
        <v>131</v>
      </c>
    </row>
    <row r="47" spans="1:17" x14ac:dyDescent="0.25">
      <c r="A47" s="3" t="s">
        <v>16</v>
      </c>
      <c r="D47" s="3" t="s">
        <v>708</v>
      </c>
      <c r="E47" s="3" t="s">
        <v>709</v>
      </c>
      <c r="F47" s="3" t="s">
        <v>710</v>
      </c>
      <c r="G47" s="3" t="s">
        <v>311</v>
      </c>
      <c r="H47" s="3" t="s">
        <v>42</v>
      </c>
      <c r="I47" s="3" t="s">
        <v>309</v>
      </c>
      <c r="J47" s="3" t="s">
        <v>42</v>
      </c>
      <c r="K47" s="3" t="s">
        <v>302</v>
      </c>
      <c r="M47" s="3" t="s">
        <v>310</v>
      </c>
      <c r="N47" s="3" t="s">
        <v>789</v>
      </c>
      <c r="O47" s="3" t="s">
        <v>790</v>
      </c>
      <c r="P47" s="3" t="s">
        <v>791</v>
      </c>
      <c r="Q47" s="3" t="s">
        <v>792</v>
      </c>
    </row>
    <row r="48" spans="1:17" x14ac:dyDescent="0.25">
      <c r="A48" s="3" t="s">
        <v>16</v>
      </c>
      <c r="D48" s="3" t="s">
        <v>711</v>
      </c>
      <c r="E48" s="3" t="s">
        <v>712</v>
      </c>
      <c r="F48" s="3" t="s">
        <v>712</v>
      </c>
      <c r="G48" s="3" t="s">
        <v>311</v>
      </c>
      <c r="H48" s="3" t="s">
        <v>42</v>
      </c>
      <c r="I48" s="3" t="s">
        <v>309</v>
      </c>
      <c r="J48" s="3" t="s">
        <v>42</v>
      </c>
      <c r="K48" s="3" t="s">
        <v>302</v>
      </c>
      <c r="M48" s="3" t="s">
        <v>310</v>
      </c>
      <c r="N48" s="3" t="s">
        <v>793</v>
      </c>
      <c r="O48" s="3" t="s">
        <v>794</v>
      </c>
      <c r="P48" s="3" t="s">
        <v>131</v>
      </c>
      <c r="Q48" s="3" t="s">
        <v>795</v>
      </c>
    </row>
    <row r="49" spans="1:17" x14ac:dyDescent="0.25">
      <c r="A49" s="3" t="s">
        <v>16</v>
      </c>
      <c r="D49" s="3" t="s">
        <v>362</v>
      </c>
      <c r="E49" s="3" t="s">
        <v>90</v>
      </c>
      <c r="F49" s="3" t="s">
        <v>627</v>
      </c>
      <c r="G49" s="3" t="s">
        <v>78</v>
      </c>
      <c r="H49" s="3" t="s">
        <v>42</v>
      </c>
      <c r="I49" s="3" t="s">
        <v>309</v>
      </c>
      <c r="J49" s="3" t="s">
        <v>42</v>
      </c>
      <c r="K49" s="3" t="s">
        <v>301</v>
      </c>
      <c r="L49" s="3" t="s">
        <v>363</v>
      </c>
      <c r="M49" s="3" t="s">
        <v>310</v>
      </c>
      <c r="N49" s="3" t="s">
        <v>796</v>
      </c>
      <c r="O49" s="3" t="s">
        <v>797</v>
      </c>
      <c r="P49" s="3" t="s">
        <v>798</v>
      </c>
      <c r="Q49" s="3" t="s">
        <v>799</v>
      </c>
    </row>
    <row r="50" spans="1:17" x14ac:dyDescent="0.25">
      <c r="A50" s="3" t="s">
        <v>16</v>
      </c>
      <c r="D50" s="3" t="s">
        <v>364</v>
      </c>
      <c r="E50" s="3" t="s">
        <v>27</v>
      </c>
      <c r="F50" s="3" t="s">
        <v>628</v>
      </c>
      <c r="G50" s="3" t="s">
        <v>78</v>
      </c>
      <c r="H50" s="3" t="s">
        <v>42</v>
      </c>
      <c r="I50" s="3" t="s">
        <v>309</v>
      </c>
      <c r="J50" s="3" t="s">
        <v>42</v>
      </c>
      <c r="K50" s="3" t="s">
        <v>132</v>
      </c>
      <c r="L50" s="3" t="s">
        <v>365</v>
      </c>
      <c r="M50" s="3" t="s">
        <v>310</v>
      </c>
      <c r="N50" s="3" t="s">
        <v>800</v>
      </c>
      <c r="O50" s="3" t="s">
        <v>801</v>
      </c>
      <c r="P50" s="3" t="s">
        <v>802</v>
      </c>
      <c r="Q50" s="3" t="s">
        <v>803</v>
      </c>
    </row>
    <row r="51" spans="1:17" x14ac:dyDescent="0.25">
      <c r="A51" s="3" t="s">
        <v>16</v>
      </c>
      <c r="D51" s="3" t="s">
        <v>366</v>
      </c>
      <c r="E51" s="3" t="s">
        <v>34</v>
      </c>
      <c r="F51" s="3" t="s">
        <v>91</v>
      </c>
      <c r="G51" s="3" t="s">
        <v>18</v>
      </c>
      <c r="H51" s="3" t="s">
        <v>42</v>
      </c>
      <c r="I51" s="3" t="s">
        <v>309</v>
      </c>
      <c r="J51" s="3" t="s">
        <v>42</v>
      </c>
      <c r="K51" s="3" t="s">
        <v>132</v>
      </c>
      <c r="M51" s="3" t="s">
        <v>310</v>
      </c>
      <c r="N51" s="3" t="s">
        <v>131</v>
      </c>
      <c r="O51" s="3" t="s">
        <v>131</v>
      </c>
      <c r="P51" s="3" t="s">
        <v>131</v>
      </c>
      <c r="Q51" s="3" t="s">
        <v>131</v>
      </c>
    </row>
    <row r="52" spans="1:17" x14ac:dyDescent="0.25">
      <c r="A52" s="3" t="s">
        <v>16</v>
      </c>
      <c r="D52" s="3" t="s">
        <v>367</v>
      </c>
      <c r="E52" s="3" t="s">
        <v>51</v>
      </c>
      <c r="F52" s="3" t="s">
        <v>52</v>
      </c>
      <c r="G52" s="3" t="s">
        <v>18</v>
      </c>
      <c r="H52" s="3" t="s">
        <v>42</v>
      </c>
      <c r="I52" s="3" t="s">
        <v>309</v>
      </c>
      <c r="J52" s="3" t="s">
        <v>42</v>
      </c>
      <c r="K52" s="3" t="s">
        <v>301</v>
      </c>
      <c r="M52" s="3" t="s">
        <v>310</v>
      </c>
      <c r="N52" s="3" t="s">
        <v>131</v>
      </c>
      <c r="O52" s="3" t="s">
        <v>131</v>
      </c>
      <c r="P52" s="3" t="s">
        <v>131</v>
      </c>
      <c r="Q52" s="3" t="s">
        <v>131</v>
      </c>
    </row>
    <row r="53" spans="1:17" x14ac:dyDescent="0.25">
      <c r="A53" s="3" t="s">
        <v>16</v>
      </c>
      <c r="D53" s="3" t="s">
        <v>368</v>
      </c>
      <c r="E53" s="3" t="s">
        <v>51</v>
      </c>
      <c r="F53" s="3" t="s">
        <v>52</v>
      </c>
      <c r="G53" s="3" t="s">
        <v>311</v>
      </c>
      <c r="H53" s="3" t="s">
        <v>42</v>
      </c>
      <c r="I53" s="3" t="s">
        <v>309</v>
      </c>
      <c r="J53" s="3" t="s">
        <v>42</v>
      </c>
      <c r="K53" s="3" t="s">
        <v>302</v>
      </c>
      <c r="M53" s="3" t="s">
        <v>310</v>
      </c>
      <c r="N53" s="3" t="s">
        <v>131</v>
      </c>
      <c r="O53" s="3" t="s">
        <v>131</v>
      </c>
      <c r="P53" s="3" t="s">
        <v>131</v>
      </c>
      <c r="Q53" s="3" t="s">
        <v>131</v>
      </c>
    </row>
    <row r="54" spans="1:17" x14ac:dyDescent="0.25">
      <c r="A54" s="3" t="s">
        <v>16</v>
      </c>
      <c r="D54" s="3" t="s">
        <v>369</v>
      </c>
      <c r="E54" s="3" t="s">
        <v>53</v>
      </c>
      <c r="F54" s="3" t="s">
        <v>54</v>
      </c>
      <c r="G54" s="3" t="s">
        <v>311</v>
      </c>
      <c r="H54" s="3" t="s">
        <v>42</v>
      </c>
      <c r="I54" s="3" t="s">
        <v>309</v>
      </c>
      <c r="J54" s="3" t="s">
        <v>42</v>
      </c>
      <c r="K54" s="3" t="s">
        <v>302</v>
      </c>
      <c r="M54" s="3" t="s">
        <v>310</v>
      </c>
      <c r="N54" s="3" t="s">
        <v>131</v>
      </c>
      <c r="O54" s="3" t="s">
        <v>131</v>
      </c>
      <c r="P54" s="3" t="s">
        <v>131</v>
      </c>
      <c r="Q54" s="3" t="s">
        <v>131</v>
      </c>
    </row>
    <row r="55" spans="1:17" x14ac:dyDescent="0.25">
      <c r="A55" s="3" t="s">
        <v>16</v>
      </c>
      <c r="D55" s="3" t="s">
        <v>370</v>
      </c>
      <c r="E55" s="3" t="s">
        <v>92</v>
      </c>
      <c r="F55" s="3" t="s">
        <v>93</v>
      </c>
      <c r="G55" s="3" t="s">
        <v>311</v>
      </c>
      <c r="H55" s="3" t="s">
        <v>42</v>
      </c>
      <c r="I55" s="3" t="s">
        <v>309</v>
      </c>
      <c r="J55" s="3" t="s">
        <v>42</v>
      </c>
      <c r="K55" s="3" t="s">
        <v>302</v>
      </c>
      <c r="M55" s="3" t="s">
        <v>310</v>
      </c>
      <c r="N55" s="3" t="s">
        <v>131</v>
      </c>
      <c r="O55" s="3" t="s">
        <v>131</v>
      </c>
      <c r="P55" s="3" t="s">
        <v>131</v>
      </c>
      <c r="Q55" s="3" t="s">
        <v>131</v>
      </c>
    </row>
    <row r="56" spans="1:17" x14ac:dyDescent="0.25">
      <c r="A56" s="3" t="s">
        <v>16</v>
      </c>
      <c r="D56" s="3" t="s">
        <v>371</v>
      </c>
      <c r="E56" s="3" t="s">
        <v>55</v>
      </c>
      <c r="F56" s="3" t="s">
        <v>629</v>
      </c>
      <c r="G56" s="3" t="s">
        <v>311</v>
      </c>
      <c r="H56" s="3" t="s">
        <v>42</v>
      </c>
      <c r="I56" s="3" t="s">
        <v>309</v>
      </c>
      <c r="J56" s="3" t="s">
        <v>42</v>
      </c>
      <c r="K56" s="3" t="s">
        <v>302</v>
      </c>
      <c r="M56" s="3" t="s">
        <v>310</v>
      </c>
      <c r="N56" s="3" t="s">
        <v>131</v>
      </c>
      <c r="O56" s="3" t="s">
        <v>131</v>
      </c>
      <c r="P56" s="3" t="s">
        <v>131</v>
      </c>
      <c r="Q56" s="3" t="s">
        <v>131</v>
      </c>
    </row>
    <row r="57" spans="1:17" x14ac:dyDescent="0.25">
      <c r="A57" s="3" t="s">
        <v>16</v>
      </c>
      <c r="D57" s="3" t="s">
        <v>372</v>
      </c>
      <c r="E57" s="3" t="s">
        <v>94</v>
      </c>
      <c r="F57" s="3" t="s">
        <v>630</v>
      </c>
      <c r="G57" s="3" t="s">
        <v>78</v>
      </c>
      <c r="H57" s="3" t="s">
        <v>42</v>
      </c>
      <c r="I57" s="3" t="s">
        <v>309</v>
      </c>
      <c r="J57" s="3" t="s">
        <v>42</v>
      </c>
      <c r="K57" s="3" t="s">
        <v>301</v>
      </c>
      <c r="L57" s="3" t="s">
        <v>373</v>
      </c>
      <c r="M57" s="3" t="s">
        <v>310</v>
      </c>
      <c r="N57" s="3" t="s">
        <v>131</v>
      </c>
      <c r="O57" s="3" t="s">
        <v>131</v>
      </c>
      <c r="P57" s="3" t="s">
        <v>131</v>
      </c>
      <c r="Q57" s="3" t="s">
        <v>131</v>
      </c>
    </row>
    <row r="58" spans="1:17" x14ac:dyDescent="0.25">
      <c r="A58" s="3" t="s">
        <v>16</v>
      </c>
      <c r="D58" s="3" t="s">
        <v>374</v>
      </c>
      <c r="E58" s="3" t="s">
        <v>56</v>
      </c>
      <c r="F58" s="3" t="s">
        <v>57</v>
      </c>
      <c r="G58" s="3" t="s">
        <v>18</v>
      </c>
      <c r="H58" s="3" t="s">
        <v>42</v>
      </c>
      <c r="I58" s="3" t="s">
        <v>309</v>
      </c>
      <c r="J58" s="3" t="s">
        <v>42</v>
      </c>
      <c r="K58" s="3" t="s">
        <v>301</v>
      </c>
      <c r="M58" s="3" t="s">
        <v>310</v>
      </c>
      <c r="N58" s="3" t="s">
        <v>131</v>
      </c>
      <c r="O58" s="3" t="s">
        <v>131</v>
      </c>
      <c r="P58" s="3" t="s">
        <v>131</v>
      </c>
      <c r="Q58" s="3" t="s">
        <v>131</v>
      </c>
    </row>
    <row r="59" spans="1:17" x14ac:dyDescent="0.25">
      <c r="A59" s="3" t="s">
        <v>16</v>
      </c>
      <c r="D59" s="3" t="s">
        <v>375</v>
      </c>
      <c r="E59" s="3" t="s">
        <v>56</v>
      </c>
      <c r="F59" s="3" t="s">
        <v>57</v>
      </c>
      <c r="G59" s="3" t="s">
        <v>311</v>
      </c>
      <c r="H59" s="3" t="s">
        <v>42</v>
      </c>
      <c r="I59" s="3" t="s">
        <v>309</v>
      </c>
      <c r="J59" s="3" t="s">
        <v>42</v>
      </c>
      <c r="K59" s="3" t="s">
        <v>302</v>
      </c>
      <c r="M59" s="3" t="s">
        <v>310</v>
      </c>
      <c r="N59" s="3" t="s">
        <v>131</v>
      </c>
      <c r="O59" s="3" t="s">
        <v>131</v>
      </c>
      <c r="P59" s="3" t="s">
        <v>131</v>
      </c>
      <c r="Q59" s="3" t="s">
        <v>131</v>
      </c>
    </row>
    <row r="60" spans="1:17" x14ac:dyDescent="0.25">
      <c r="A60" s="3" t="s">
        <v>16</v>
      </c>
      <c r="D60" s="3" t="s">
        <v>376</v>
      </c>
      <c r="E60" s="3" t="s">
        <v>53</v>
      </c>
      <c r="F60" s="3" t="s">
        <v>54</v>
      </c>
      <c r="G60" s="3" t="s">
        <v>311</v>
      </c>
      <c r="H60" s="3" t="s">
        <v>42</v>
      </c>
      <c r="I60" s="3" t="s">
        <v>309</v>
      </c>
      <c r="J60" s="3" t="s">
        <v>42</v>
      </c>
      <c r="K60" s="3" t="s">
        <v>302</v>
      </c>
      <c r="M60" s="3" t="s">
        <v>310</v>
      </c>
      <c r="N60" s="3" t="s">
        <v>131</v>
      </c>
      <c r="O60" s="3" t="s">
        <v>131</v>
      </c>
      <c r="P60" s="3" t="s">
        <v>131</v>
      </c>
      <c r="Q60" s="3" t="s">
        <v>131</v>
      </c>
    </row>
    <row r="61" spans="1:17" x14ac:dyDescent="0.25">
      <c r="A61" s="3" t="s">
        <v>16</v>
      </c>
      <c r="D61" s="3" t="s">
        <v>377</v>
      </c>
      <c r="E61" s="3" t="s">
        <v>92</v>
      </c>
      <c r="F61" s="3" t="s">
        <v>93</v>
      </c>
      <c r="G61" s="3" t="s">
        <v>311</v>
      </c>
      <c r="H61" s="3" t="s">
        <v>42</v>
      </c>
      <c r="I61" s="3" t="s">
        <v>309</v>
      </c>
      <c r="J61" s="3" t="s">
        <v>42</v>
      </c>
      <c r="K61" s="3" t="s">
        <v>302</v>
      </c>
      <c r="M61" s="3" t="s">
        <v>310</v>
      </c>
      <c r="N61" s="3" t="s">
        <v>131</v>
      </c>
      <c r="O61" s="3" t="s">
        <v>131</v>
      </c>
      <c r="P61" s="3" t="s">
        <v>131</v>
      </c>
      <c r="Q61" s="3" t="s">
        <v>131</v>
      </c>
    </row>
    <row r="62" spans="1:17" x14ac:dyDescent="0.25">
      <c r="A62" s="3" t="s">
        <v>16</v>
      </c>
      <c r="D62" s="3" t="s">
        <v>378</v>
      </c>
      <c r="E62" s="3" t="s">
        <v>58</v>
      </c>
      <c r="F62" s="3" t="s">
        <v>631</v>
      </c>
      <c r="G62" s="3" t="s">
        <v>311</v>
      </c>
      <c r="H62" s="3" t="s">
        <v>42</v>
      </c>
      <c r="I62" s="3" t="s">
        <v>309</v>
      </c>
      <c r="J62" s="3" t="s">
        <v>42</v>
      </c>
      <c r="K62" s="3" t="s">
        <v>302</v>
      </c>
      <c r="M62" s="3" t="s">
        <v>310</v>
      </c>
      <c r="N62" s="3" t="s">
        <v>131</v>
      </c>
      <c r="O62" s="3" t="s">
        <v>131</v>
      </c>
      <c r="P62" s="3" t="s">
        <v>131</v>
      </c>
      <c r="Q62" s="3" t="s">
        <v>131</v>
      </c>
    </row>
    <row r="63" spans="1:17" x14ac:dyDescent="0.25">
      <c r="A63" s="3" t="s">
        <v>16</v>
      </c>
      <c r="D63" s="3" t="s">
        <v>379</v>
      </c>
      <c r="E63" s="3" t="s">
        <v>95</v>
      </c>
      <c r="F63" s="3" t="s">
        <v>632</v>
      </c>
      <c r="G63" s="3" t="s">
        <v>78</v>
      </c>
      <c r="H63" s="3" t="s">
        <v>42</v>
      </c>
      <c r="I63" s="3" t="s">
        <v>309</v>
      </c>
      <c r="J63" s="3" t="s">
        <v>42</v>
      </c>
      <c r="K63" s="3" t="s">
        <v>301</v>
      </c>
      <c r="L63" s="3" t="s">
        <v>380</v>
      </c>
      <c r="M63" s="3" t="s">
        <v>310</v>
      </c>
      <c r="N63" s="3" t="s">
        <v>131</v>
      </c>
      <c r="O63" s="3" t="s">
        <v>131</v>
      </c>
      <c r="P63" s="3" t="s">
        <v>131</v>
      </c>
      <c r="Q63" s="3" t="s">
        <v>131</v>
      </c>
    </row>
    <row r="64" spans="1:17" x14ac:dyDescent="0.25">
      <c r="A64" s="3" t="s">
        <v>16</v>
      </c>
      <c r="D64" s="3" t="s">
        <v>381</v>
      </c>
      <c r="E64" s="3" t="s">
        <v>59</v>
      </c>
      <c r="F64" s="3" t="s">
        <v>60</v>
      </c>
      <c r="G64" s="3" t="s">
        <v>18</v>
      </c>
      <c r="H64" s="3" t="s">
        <v>42</v>
      </c>
      <c r="I64" s="3" t="s">
        <v>309</v>
      </c>
      <c r="J64" s="3" t="s">
        <v>42</v>
      </c>
      <c r="K64" s="3" t="s">
        <v>301</v>
      </c>
      <c r="M64" s="3" t="s">
        <v>310</v>
      </c>
      <c r="N64" s="3" t="s">
        <v>131</v>
      </c>
      <c r="O64" s="3" t="s">
        <v>131</v>
      </c>
      <c r="P64" s="3" t="s">
        <v>131</v>
      </c>
      <c r="Q64" s="3" t="s">
        <v>131</v>
      </c>
    </row>
    <row r="65" spans="1:17" x14ac:dyDescent="0.25">
      <c r="A65" s="3" t="s">
        <v>16</v>
      </c>
      <c r="D65" s="3" t="s">
        <v>382</v>
      </c>
      <c r="E65" s="3" t="s">
        <v>59</v>
      </c>
      <c r="F65" s="3" t="s">
        <v>60</v>
      </c>
      <c r="G65" s="3" t="s">
        <v>311</v>
      </c>
      <c r="H65" s="3" t="s">
        <v>42</v>
      </c>
      <c r="I65" s="3" t="s">
        <v>309</v>
      </c>
      <c r="J65" s="3" t="s">
        <v>42</v>
      </c>
      <c r="K65" s="3" t="s">
        <v>302</v>
      </c>
      <c r="M65" s="3" t="s">
        <v>310</v>
      </c>
      <c r="N65" s="3" t="s">
        <v>131</v>
      </c>
      <c r="O65" s="3" t="s">
        <v>131</v>
      </c>
      <c r="P65" s="3" t="s">
        <v>131</v>
      </c>
      <c r="Q65" s="3" t="s">
        <v>131</v>
      </c>
    </row>
    <row r="66" spans="1:17" x14ac:dyDescent="0.25">
      <c r="A66" s="3" t="s">
        <v>16</v>
      </c>
      <c r="D66" s="3" t="s">
        <v>383</v>
      </c>
      <c r="E66" s="3" t="s">
        <v>53</v>
      </c>
      <c r="F66" s="3" t="s">
        <v>54</v>
      </c>
      <c r="G66" s="3" t="s">
        <v>311</v>
      </c>
      <c r="H66" s="3" t="s">
        <v>42</v>
      </c>
      <c r="I66" s="3" t="s">
        <v>309</v>
      </c>
      <c r="J66" s="3" t="s">
        <v>42</v>
      </c>
      <c r="K66" s="3" t="s">
        <v>302</v>
      </c>
      <c r="M66" s="3" t="s">
        <v>310</v>
      </c>
      <c r="N66" s="3" t="s">
        <v>131</v>
      </c>
      <c r="O66" s="3" t="s">
        <v>131</v>
      </c>
      <c r="P66" s="3" t="s">
        <v>131</v>
      </c>
      <c r="Q66" s="3" t="s">
        <v>131</v>
      </c>
    </row>
    <row r="67" spans="1:17" x14ac:dyDescent="0.25">
      <c r="A67" s="3" t="s">
        <v>16</v>
      </c>
      <c r="D67" s="3" t="s">
        <v>384</v>
      </c>
      <c r="E67" s="3" t="s">
        <v>92</v>
      </c>
      <c r="F67" s="3" t="s">
        <v>93</v>
      </c>
      <c r="G67" s="3" t="s">
        <v>311</v>
      </c>
      <c r="H67" s="3" t="s">
        <v>42</v>
      </c>
      <c r="I67" s="3" t="s">
        <v>309</v>
      </c>
      <c r="J67" s="3" t="s">
        <v>42</v>
      </c>
      <c r="K67" s="3" t="s">
        <v>302</v>
      </c>
      <c r="M67" s="3" t="s">
        <v>310</v>
      </c>
      <c r="N67" s="3" t="s">
        <v>131</v>
      </c>
      <c r="O67" s="3" t="s">
        <v>131</v>
      </c>
      <c r="P67" s="3" t="s">
        <v>131</v>
      </c>
      <c r="Q67" s="3" t="s">
        <v>131</v>
      </c>
    </row>
    <row r="68" spans="1:17" x14ac:dyDescent="0.25">
      <c r="A68" s="3" t="s">
        <v>16</v>
      </c>
      <c r="D68" s="3" t="s">
        <v>385</v>
      </c>
      <c r="E68" s="3" t="s">
        <v>61</v>
      </c>
      <c r="F68" s="3" t="s">
        <v>633</v>
      </c>
      <c r="G68" s="3" t="s">
        <v>311</v>
      </c>
      <c r="H68" s="3" t="s">
        <v>42</v>
      </c>
      <c r="I68" s="3" t="s">
        <v>309</v>
      </c>
      <c r="J68" s="3" t="s">
        <v>42</v>
      </c>
      <c r="K68" s="3" t="s">
        <v>302</v>
      </c>
      <c r="M68" s="3" t="s">
        <v>310</v>
      </c>
      <c r="N68" s="3" t="s">
        <v>131</v>
      </c>
      <c r="O68" s="3" t="s">
        <v>131</v>
      </c>
      <c r="P68" s="3" t="s">
        <v>131</v>
      </c>
      <c r="Q68" s="3" t="s">
        <v>131</v>
      </c>
    </row>
    <row r="69" spans="1:17" x14ac:dyDescent="0.25">
      <c r="A69" s="3" t="s">
        <v>16</v>
      </c>
      <c r="D69" s="3" t="s">
        <v>386</v>
      </c>
      <c r="E69" s="3" t="s">
        <v>96</v>
      </c>
      <c r="F69" s="3" t="s">
        <v>634</v>
      </c>
      <c r="G69" s="3" t="s">
        <v>78</v>
      </c>
      <c r="H69" s="3" t="s">
        <v>42</v>
      </c>
      <c r="I69" s="3" t="s">
        <v>309</v>
      </c>
      <c r="J69" s="3" t="s">
        <v>42</v>
      </c>
      <c r="K69" s="3" t="s">
        <v>301</v>
      </c>
      <c r="L69" s="3" t="s">
        <v>387</v>
      </c>
      <c r="M69" s="3" t="s">
        <v>310</v>
      </c>
      <c r="N69" s="3" t="s">
        <v>131</v>
      </c>
      <c r="O69" s="3" t="s">
        <v>131</v>
      </c>
      <c r="P69" s="3" t="s">
        <v>131</v>
      </c>
      <c r="Q69" s="3" t="s">
        <v>131</v>
      </c>
    </row>
    <row r="70" spans="1:17" x14ac:dyDescent="0.25">
      <c r="A70" s="3" t="s">
        <v>16</v>
      </c>
      <c r="D70" s="3" t="s">
        <v>388</v>
      </c>
      <c r="E70" s="3" t="s">
        <v>97</v>
      </c>
      <c r="F70" s="3" t="s">
        <v>635</v>
      </c>
      <c r="G70" s="3" t="s">
        <v>78</v>
      </c>
      <c r="H70" s="3" t="s">
        <v>42</v>
      </c>
      <c r="I70" s="3" t="s">
        <v>309</v>
      </c>
      <c r="J70" s="3" t="s">
        <v>42</v>
      </c>
      <c r="K70" s="3" t="s">
        <v>132</v>
      </c>
      <c r="L70" s="3" t="s">
        <v>389</v>
      </c>
      <c r="M70" s="3" t="s">
        <v>310</v>
      </c>
      <c r="N70" s="3" t="s">
        <v>131</v>
      </c>
      <c r="O70" s="3" t="s">
        <v>131</v>
      </c>
      <c r="P70" s="3" t="s">
        <v>131</v>
      </c>
      <c r="Q70" s="3" t="s">
        <v>131</v>
      </c>
    </row>
    <row r="71" spans="1:17" x14ac:dyDescent="0.25">
      <c r="A71" s="3" t="s">
        <v>16</v>
      </c>
      <c r="D71" s="3" t="s">
        <v>390</v>
      </c>
      <c r="E71" s="3" t="s">
        <v>713</v>
      </c>
      <c r="F71" s="3" t="s">
        <v>35</v>
      </c>
      <c r="G71" s="3" t="s">
        <v>78</v>
      </c>
      <c r="H71" s="3" t="s">
        <v>42</v>
      </c>
      <c r="I71" s="3" t="s">
        <v>309</v>
      </c>
      <c r="J71" s="3" t="s">
        <v>42</v>
      </c>
      <c r="K71" s="3" t="s">
        <v>131</v>
      </c>
      <c r="L71" s="3" t="s">
        <v>391</v>
      </c>
      <c r="M71" s="3" t="s">
        <v>310</v>
      </c>
      <c r="N71" s="3" t="s">
        <v>800</v>
      </c>
      <c r="O71" s="3" t="s">
        <v>801</v>
      </c>
      <c r="P71" s="3" t="s">
        <v>802</v>
      </c>
      <c r="Q71" s="3" t="s">
        <v>803</v>
      </c>
    </row>
    <row r="72" spans="1:17" x14ac:dyDescent="0.25">
      <c r="A72" s="3" t="s">
        <v>16</v>
      </c>
      <c r="D72" s="3" t="s">
        <v>317</v>
      </c>
      <c r="E72" s="3" t="s">
        <v>714</v>
      </c>
      <c r="F72" s="3" t="s">
        <v>36</v>
      </c>
      <c r="G72" s="3" t="s">
        <v>308</v>
      </c>
      <c r="H72" s="3" t="s">
        <v>42</v>
      </c>
      <c r="I72" s="3" t="s">
        <v>309</v>
      </c>
      <c r="J72" s="3" t="s">
        <v>42</v>
      </c>
      <c r="K72" s="3" t="s">
        <v>131</v>
      </c>
      <c r="M72" s="3" t="s">
        <v>310</v>
      </c>
      <c r="N72" s="3" t="s">
        <v>131</v>
      </c>
      <c r="O72" s="3" t="s">
        <v>131</v>
      </c>
      <c r="P72" s="3" t="s">
        <v>131</v>
      </c>
      <c r="Q72" s="3" t="s">
        <v>131</v>
      </c>
    </row>
    <row r="73" spans="1:17" x14ac:dyDescent="0.25">
      <c r="A73" s="3" t="s">
        <v>16</v>
      </c>
      <c r="D73" s="3" t="s">
        <v>392</v>
      </c>
      <c r="E73" s="3" t="s">
        <v>715</v>
      </c>
      <c r="F73" s="3" t="s">
        <v>98</v>
      </c>
      <c r="G73" s="3" t="s">
        <v>18</v>
      </c>
      <c r="H73" s="3" t="s">
        <v>42</v>
      </c>
      <c r="I73" s="3" t="s">
        <v>309</v>
      </c>
      <c r="J73" s="3" t="s">
        <v>42</v>
      </c>
      <c r="K73" s="3" t="s">
        <v>131</v>
      </c>
      <c r="M73" s="3" t="s">
        <v>310</v>
      </c>
      <c r="N73" s="3" t="s">
        <v>131</v>
      </c>
      <c r="O73" s="3" t="s">
        <v>131</v>
      </c>
      <c r="P73" s="3" t="s">
        <v>131</v>
      </c>
      <c r="Q73" s="3" t="s">
        <v>131</v>
      </c>
    </row>
    <row r="74" spans="1:17" x14ac:dyDescent="0.25">
      <c r="A74" s="3" t="s">
        <v>16</v>
      </c>
      <c r="D74" s="3" t="s">
        <v>393</v>
      </c>
      <c r="E74" s="3" t="s">
        <v>28</v>
      </c>
      <c r="F74" s="3" t="s">
        <v>99</v>
      </c>
      <c r="G74" s="3" t="s">
        <v>18</v>
      </c>
      <c r="H74" s="3" t="s">
        <v>42</v>
      </c>
      <c r="I74" s="3" t="s">
        <v>309</v>
      </c>
      <c r="J74" s="3" t="s">
        <v>42</v>
      </c>
      <c r="K74" s="3" t="s">
        <v>132</v>
      </c>
      <c r="M74" s="3" t="s">
        <v>310</v>
      </c>
      <c r="N74" s="3" t="s">
        <v>131</v>
      </c>
      <c r="O74" s="3" t="s">
        <v>131</v>
      </c>
      <c r="P74" s="3" t="s">
        <v>131</v>
      </c>
      <c r="Q74" s="3" t="s">
        <v>131</v>
      </c>
    </row>
    <row r="75" spans="1:17" x14ac:dyDescent="0.25">
      <c r="A75" s="3" t="s">
        <v>16</v>
      </c>
      <c r="D75" s="3" t="s">
        <v>394</v>
      </c>
      <c r="E75" s="3" t="s">
        <v>29</v>
      </c>
      <c r="F75" s="3" t="s">
        <v>62</v>
      </c>
      <c r="G75" s="3" t="s">
        <v>311</v>
      </c>
      <c r="H75" s="3" t="s">
        <v>42</v>
      </c>
      <c r="I75" s="3" t="s">
        <v>309</v>
      </c>
      <c r="J75" s="3" t="s">
        <v>133</v>
      </c>
      <c r="K75" s="3" t="s">
        <v>301</v>
      </c>
      <c r="M75" s="3" t="s">
        <v>310</v>
      </c>
      <c r="N75" s="3" t="s">
        <v>131</v>
      </c>
      <c r="O75" s="3" t="s">
        <v>131</v>
      </c>
      <c r="P75" s="3" t="s">
        <v>131</v>
      </c>
      <c r="Q75" s="3" t="s">
        <v>131</v>
      </c>
    </row>
    <row r="76" spans="1:17" x14ac:dyDescent="0.25">
      <c r="A76" s="3" t="s">
        <v>16</v>
      </c>
      <c r="D76" s="3" t="s">
        <v>395</v>
      </c>
      <c r="E76" s="3" t="s">
        <v>100</v>
      </c>
      <c r="F76" s="3" t="s">
        <v>101</v>
      </c>
      <c r="G76" s="3" t="s">
        <v>18</v>
      </c>
      <c r="H76" s="3" t="s">
        <v>42</v>
      </c>
      <c r="I76" s="3" t="s">
        <v>309</v>
      </c>
      <c r="J76" s="3" t="s">
        <v>42</v>
      </c>
      <c r="K76" s="3" t="s">
        <v>301</v>
      </c>
      <c r="M76" s="3" t="s">
        <v>310</v>
      </c>
      <c r="N76" s="3" t="s">
        <v>131</v>
      </c>
      <c r="O76" s="3" t="s">
        <v>131</v>
      </c>
      <c r="P76" s="3" t="s">
        <v>131</v>
      </c>
      <c r="Q76" s="3" t="s">
        <v>131</v>
      </c>
    </row>
    <row r="77" spans="1:17" x14ac:dyDescent="0.25">
      <c r="A77" s="3" t="s">
        <v>16</v>
      </c>
      <c r="D77" s="3" t="s">
        <v>396</v>
      </c>
      <c r="E77" s="3" t="s">
        <v>397</v>
      </c>
      <c r="F77" s="3" t="s">
        <v>398</v>
      </c>
      <c r="G77" s="3" t="s">
        <v>311</v>
      </c>
      <c r="H77" s="3" t="s">
        <v>42</v>
      </c>
      <c r="I77" s="3" t="s">
        <v>309</v>
      </c>
      <c r="J77" s="3" t="s">
        <v>42</v>
      </c>
      <c r="K77" s="3" t="s">
        <v>302</v>
      </c>
      <c r="M77" s="3" t="s">
        <v>310</v>
      </c>
      <c r="N77" s="3" t="s">
        <v>131</v>
      </c>
      <c r="O77" s="3" t="s">
        <v>131</v>
      </c>
      <c r="P77" s="3" t="s">
        <v>131</v>
      </c>
      <c r="Q77" s="3" t="s">
        <v>131</v>
      </c>
    </row>
    <row r="78" spans="1:17" x14ac:dyDescent="0.25">
      <c r="A78" s="3" t="s">
        <v>16</v>
      </c>
      <c r="D78" s="3" t="s">
        <v>399</v>
      </c>
      <c r="E78" s="3" t="s">
        <v>102</v>
      </c>
      <c r="F78" s="3" t="s">
        <v>636</v>
      </c>
      <c r="G78" s="3" t="s">
        <v>78</v>
      </c>
      <c r="H78" s="3" t="s">
        <v>42</v>
      </c>
      <c r="I78" s="3" t="s">
        <v>309</v>
      </c>
      <c r="J78" s="3" t="s">
        <v>42</v>
      </c>
      <c r="K78" s="3" t="s">
        <v>301</v>
      </c>
      <c r="L78" s="3" t="s">
        <v>400</v>
      </c>
      <c r="M78" s="3" t="s">
        <v>310</v>
      </c>
      <c r="N78" s="3" t="s">
        <v>131</v>
      </c>
      <c r="O78" s="3" t="s">
        <v>131</v>
      </c>
      <c r="P78" s="3" t="s">
        <v>131</v>
      </c>
      <c r="Q78" s="3" t="s">
        <v>131</v>
      </c>
    </row>
    <row r="79" spans="1:17" x14ac:dyDescent="0.25">
      <c r="A79" s="3" t="s">
        <v>16</v>
      </c>
      <c r="D79" s="3" t="s">
        <v>401</v>
      </c>
      <c r="E79" s="3" t="s">
        <v>30</v>
      </c>
      <c r="F79" s="3" t="s">
        <v>103</v>
      </c>
      <c r="G79" s="3" t="s">
        <v>18</v>
      </c>
      <c r="H79" s="3" t="s">
        <v>42</v>
      </c>
      <c r="I79" s="3" t="s">
        <v>309</v>
      </c>
      <c r="J79" s="3" t="s">
        <v>42</v>
      </c>
      <c r="K79" s="3" t="s">
        <v>301</v>
      </c>
      <c r="M79" s="3" t="s">
        <v>310</v>
      </c>
      <c r="N79" s="3" t="s">
        <v>131</v>
      </c>
      <c r="O79" s="3" t="s">
        <v>131</v>
      </c>
      <c r="P79" s="3" t="s">
        <v>131</v>
      </c>
      <c r="Q79" s="3" t="s">
        <v>131</v>
      </c>
    </row>
    <row r="80" spans="1:17" x14ac:dyDescent="0.25">
      <c r="A80" s="3" t="s">
        <v>16</v>
      </c>
      <c r="D80" s="3" t="s">
        <v>402</v>
      </c>
      <c r="E80" s="3" t="s">
        <v>38</v>
      </c>
      <c r="F80" s="3" t="s">
        <v>637</v>
      </c>
      <c r="G80" s="3" t="s">
        <v>311</v>
      </c>
      <c r="H80" s="3" t="s">
        <v>42</v>
      </c>
      <c r="I80" s="3" t="s">
        <v>309</v>
      </c>
      <c r="J80" s="3" t="s">
        <v>42</v>
      </c>
      <c r="K80" s="3" t="s">
        <v>302</v>
      </c>
      <c r="M80" s="3" t="s">
        <v>310</v>
      </c>
      <c r="N80" s="3" t="s">
        <v>804</v>
      </c>
      <c r="O80" s="3" t="s">
        <v>805</v>
      </c>
      <c r="P80" s="3" t="s">
        <v>806</v>
      </c>
      <c r="Q80" s="3" t="s">
        <v>807</v>
      </c>
    </row>
    <row r="81" spans="1:17" x14ac:dyDescent="0.25">
      <c r="A81" s="3" t="s">
        <v>16</v>
      </c>
      <c r="D81" s="3" t="s">
        <v>403</v>
      </c>
      <c r="E81" s="3" t="s">
        <v>39</v>
      </c>
      <c r="F81" s="3" t="s">
        <v>638</v>
      </c>
      <c r="G81" s="3" t="s">
        <v>311</v>
      </c>
      <c r="H81" s="3" t="s">
        <v>42</v>
      </c>
      <c r="I81" s="3" t="s">
        <v>309</v>
      </c>
      <c r="J81" s="3" t="s">
        <v>42</v>
      </c>
      <c r="K81" s="3" t="s">
        <v>302</v>
      </c>
      <c r="M81" s="3" t="s">
        <v>310</v>
      </c>
      <c r="N81" s="3" t="s">
        <v>131</v>
      </c>
      <c r="O81" s="3" t="s">
        <v>808</v>
      </c>
      <c r="P81" s="3" t="s">
        <v>809</v>
      </c>
      <c r="Q81" s="3" t="s">
        <v>810</v>
      </c>
    </row>
    <row r="82" spans="1:17" x14ac:dyDescent="0.25">
      <c r="A82" s="3" t="s">
        <v>16</v>
      </c>
      <c r="D82" s="3" t="s">
        <v>404</v>
      </c>
      <c r="E82" s="3" t="s">
        <v>104</v>
      </c>
      <c r="F82" s="3" t="s">
        <v>639</v>
      </c>
      <c r="G82" s="3" t="s">
        <v>311</v>
      </c>
      <c r="H82" s="3" t="s">
        <v>42</v>
      </c>
      <c r="I82" s="3" t="s">
        <v>309</v>
      </c>
      <c r="J82" s="3" t="s">
        <v>42</v>
      </c>
      <c r="K82" s="3" t="s">
        <v>302</v>
      </c>
      <c r="M82" s="3" t="s">
        <v>310</v>
      </c>
      <c r="N82" s="3" t="s">
        <v>131</v>
      </c>
      <c r="O82" s="3" t="s">
        <v>131</v>
      </c>
      <c r="P82" s="3" t="s">
        <v>131</v>
      </c>
      <c r="Q82" s="3" t="s">
        <v>131</v>
      </c>
    </row>
    <row r="83" spans="1:17" x14ac:dyDescent="0.25">
      <c r="A83" s="3" t="s">
        <v>16</v>
      </c>
      <c r="D83" s="3" t="s">
        <v>405</v>
      </c>
      <c r="E83" s="3" t="s">
        <v>105</v>
      </c>
      <c r="F83" s="3" t="s">
        <v>640</v>
      </c>
      <c r="G83" s="3" t="s">
        <v>78</v>
      </c>
      <c r="H83" s="3" t="s">
        <v>42</v>
      </c>
      <c r="I83" s="3" t="s">
        <v>309</v>
      </c>
      <c r="J83" s="3" t="s">
        <v>42</v>
      </c>
      <c r="K83" s="3" t="s">
        <v>301</v>
      </c>
      <c r="L83" s="3" t="s">
        <v>406</v>
      </c>
      <c r="M83" s="3" t="s">
        <v>310</v>
      </c>
      <c r="N83" s="3" t="s">
        <v>804</v>
      </c>
      <c r="O83" s="3" t="s">
        <v>811</v>
      </c>
      <c r="P83" s="3" t="s">
        <v>812</v>
      </c>
      <c r="Q83" s="3" t="s">
        <v>813</v>
      </c>
    </row>
    <row r="84" spans="1:17" x14ac:dyDescent="0.25">
      <c r="A84" s="3" t="s">
        <v>16</v>
      </c>
      <c r="D84" s="3" t="s">
        <v>407</v>
      </c>
      <c r="E84" s="3" t="s">
        <v>106</v>
      </c>
      <c r="F84" s="3" t="s">
        <v>107</v>
      </c>
      <c r="G84" s="3" t="s">
        <v>18</v>
      </c>
      <c r="H84" s="3" t="s">
        <v>42</v>
      </c>
      <c r="I84" s="3" t="s">
        <v>309</v>
      </c>
      <c r="J84" s="3" t="s">
        <v>42</v>
      </c>
      <c r="K84" s="3" t="s">
        <v>301</v>
      </c>
      <c r="M84" s="3" t="s">
        <v>310</v>
      </c>
      <c r="N84" s="3" t="s">
        <v>131</v>
      </c>
      <c r="O84" s="3" t="s">
        <v>131</v>
      </c>
      <c r="P84" s="3" t="s">
        <v>131</v>
      </c>
      <c r="Q84" s="3" t="s">
        <v>131</v>
      </c>
    </row>
    <row r="85" spans="1:17" x14ac:dyDescent="0.25">
      <c r="A85" s="3" t="s">
        <v>16</v>
      </c>
      <c r="D85" s="3" t="s">
        <v>408</v>
      </c>
      <c r="E85" s="3" t="s">
        <v>106</v>
      </c>
      <c r="F85" s="3" t="s">
        <v>107</v>
      </c>
      <c r="G85" s="3" t="s">
        <v>311</v>
      </c>
      <c r="H85" s="3" t="s">
        <v>42</v>
      </c>
      <c r="I85" s="3" t="s">
        <v>309</v>
      </c>
      <c r="J85" s="3" t="s">
        <v>42</v>
      </c>
      <c r="K85" s="3" t="s">
        <v>302</v>
      </c>
      <c r="M85" s="3" t="s">
        <v>310</v>
      </c>
      <c r="N85" s="3" t="s">
        <v>131</v>
      </c>
      <c r="O85" s="3" t="s">
        <v>131</v>
      </c>
      <c r="P85" s="3" t="s">
        <v>131</v>
      </c>
      <c r="Q85" s="3" t="s">
        <v>131</v>
      </c>
    </row>
    <row r="86" spans="1:17" x14ac:dyDescent="0.25">
      <c r="A86" s="3" t="s">
        <v>16</v>
      </c>
      <c r="D86" s="3" t="s">
        <v>409</v>
      </c>
      <c r="E86" s="3" t="s">
        <v>108</v>
      </c>
      <c r="F86" s="3" t="s">
        <v>641</v>
      </c>
      <c r="G86" s="3" t="s">
        <v>78</v>
      </c>
      <c r="H86" s="3" t="s">
        <v>42</v>
      </c>
      <c r="I86" s="3" t="s">
        <v>309</v>
      </c>
      <c r="J86" s="3" t="s">
        <v>42</v>
      </c>
      <c r="K86" s="3" t="s">
        <v>301</v>
      </c>
      <c r="L86" s="3" t="s">
        <v>410</v>
      </c>
      <c r="M86" s="3" t="s">
        <v>310</v>
      </c>
      <c r="N86" s="3" t="s">
        <v>131</v>
      </c>
      <c r="O86" s="3" t="s">
        <v>131</v>
      </c>
      <c r="P86" s="3" t="s">
        <v>131</v>
      </c>
      <c r="Q86" s="3" t="s">
        <v>131</v>
      </c>
    </row>
    <row r="87" spans="1:17" x14ac:dyDescent="0.25">
      <c r="A87" s="3" t="s">
        <v>16</v>
      </c>
      <c r="D87" s="3" t="s">
        <v>411</v>
      </c>
      <c r="E87" s="3" t="s">
        <v>412</v>
      </c>
      <c r="F87" s="3" t="s">
        <v>413</v>
      </c>
      <c r="G87" s="3" t="s">
        <v>18</v>
      </c>
      <c r="H87" s="3" t="s">
        <v>42</v>
      </c>
      <c r="I87" s="3" t="s">
        <v>309</v>
      </c>
      <c r="J87" s="3" t="s">
        <v>42</v>
      </c>
      <c r="K87" s="3" t="s">
        <v>301</v>
      </c>
      <c r="M87" s="3" t="s">
        <v>310</v>
      </c>
      <c r="N87" s="3" t="s">
        <v>131</v>
      </c>
      <c r="O87" s="3" t="s">
        <v>131</v>
      </c>
      <c r="P87" s="3" t="s">
        <v>131</v>
      </c>
      <c r="Q87" s="3" t="s">
        <v>131</v>
      </c>
    </row>
    <row r="88" spans="1:17" x14ac:dyDescent="0.25">
      <c r="A88" s="3" t="s">
        <v>16</v>
      </c>
      <c r="D88" s="3" t="s">
        <v>414</v>
      </c>
      <c r="E88" s="3" t="s">
        <v>415</v>
      </c>
      <c r="F88" s="3" t="s">
        <v>416</v>
      </c>
      <c r="G88" s="3" t="s">
        <v>311</v>
      </c>
      <c r="H88" s="3" t="s">
        <v>42</v>
      </c>
      <c r="I88" s="3" t="s">
        <v>309</v>
      </c>
      <c r="J88" s="3" t="s">
        <v>42</v>
      </c>
      <c r="K88" s="3" t="s">
        <v>302</v>
      </c>
      <c r="M88" s="3" t="s">
        <v>310</v>
      </c>
      <c r="N88" s="3" t="s">
        <v>131</v>
      </c>
      <c r="O88" s="3" t="s">
        <v>131</v>
      </c>
      <c r="P88" s="3" t="s">
        <v>131</v>
      </c>
      <c r="Q88" s="3" t="s">
        <v>131</v>
      </c>
    </row>
    <row r="89" spans="1:17" x14ac:dyDescent="0.25">
      <c r="A89" s="3" t="s">
        <v>16</v>
      </c>
      <c r="D89" s="3" t="s">
        <v>417</v>
      </c>
      <c r="E89" s="3" t="s">
        <v>418</v>
      </c>
      <c r="F89" s="3" t="s">
        <v>419</v>
      </c>
      <c r="G89" s="3" t="s">
        <v>311</v>
      </c>
      <c r="H89" s="3" t="s">
        <v>42</v>
      </c>
      <c r="I89" s="3" t="s">
        <v>309</v>
      </c>
      <c r="J89" s="3" t="s">
        <v>42</v>
      </c>
      <c r="K89" s="3" t="s">
        <v>302</v>
      </c>
      <c r="M89" s="3" t="s">
        <v>310</v>
      </c>
      <c r="N89" s="3" t="s">
        <v>131</v>
      </c>
      <c r="O89" s="3" t="s">
        <v>131</v>
      </c>
      <c r="P89" s="3" t="s">
        <v>131</v>
      </c>
      <c r="Q89" s="3" t="s">
        <v>131</v>
      </c>
    </row>
    <row r="90" spans="1:17" x14ac:dyDescent="0.25">
      <c r="A90" s="3" t="s">
        <v>16</v>
      </c>
      <c r="D90" s="3" t="s">
        <v>420</v>
      </c>
      <c r="E90" s="3" t="s">
        <v>421</v>
      </c>
      <c r="F90" s="3" t="s">
        <v>642</v>
      </c>
      <c r="G90" s="3" t="s">
        <v>78</v>
      </c>
      <c r="H90" s="3" t="s">
        <v>42</v>
      </c>
      <c r="I90" s="3" t="s">
        <v>309</v>
      </c>
      <c r="J90" s="3" t="s">
        <v>42</v>
      </c>
      <c r="K90" s="3" t="s">
        <v>301</v>
      </c>
      <c r="L90" s="3" t="s">
        <v>422</v>
      </c>
      <c r="M90" s="3" t="s">
        <v>310</v>
      </c>
      <c r="N90" s="3" t="s">
        <v>131</v>
      </c>
      <c r="O90" s="3" t="s">
        <v>131</v>
      </c>
      <c r="P90" s="3" t="s">
        <v>131</v>
      </c>
      <c r="Q90" s="3" t="s">
        <v>131</v>
      </c>
    </row>
    <row r="91" spans="1:17" x14ac:dyDescent="0.25">
      <c r="A91" s="3" t="s">
        <v>16</v>
      </c>
      <c r="D91" s="3" t="s">
        <v>423</v>
      </c>
      <c r="E91" s="3" t="s">
        <v>109</v>
      </c>
      <c r="F91" s="3" t="s">
        <v>110</v>
      </c>
      <c r="G91" s="3" t="s">
        <v>18</v>
      </c>
      <c r="H91" s="3" t="s">
        <v>42</v>
      </c>
      <c r="I91" s="3" t="s">
        <v>309</v>
      </c>
      <c r="J91" s="3" t="s">
        <v>42</v>
      </c>
      <c r="K91" s="3" t="s">
        <v>301</v>
      </c>
      <c r="M91" s="3" t="s">
        <v>310</v>
      </c>
      <c r="N91" s="3" t="s">
        <v>131</v>
      </c>
      <c r="O91" s="3" t="s">
        <v>131</v>
      </c>
      <c r="P91" s="3" t="s">
        <v>131</v>
      </c>
      <c r="Q91" s="3" t="s">
        <v>131</v>
      </c>
    </row>
    <row r="92" spans="1:17" x14ac:dyDescent="0.25">
      <c r="A92" s="3" t="s">
        <v>16</v>
      </c>
      <c r="D92" s="3" t="s">
        <v>424</v>
      </c>
      <c r="E92" s="3" t="s">
        <v>111</v>
      </c>
      <c r="F92" s="3" t="s">
        <v>112</v>
      </c>
      <c r="G92" s="3" t="s">
        <v>311</v>
      </c>
      <c r="H92" s="3" t="s">
        <v>42</v>
      </c>
      <c r="I92" s="3" t="s">
        <v>309</v>
      </c>
      <c r="J92" s="3" t="s">
        <v>42</v>
      </c>
      <c r="K92" s="3" t="s">
        <v>302</v>
      </c>
      <c r="M92" s="3" t="s">
        <v>310</v>
      </c>
      <c r="N92" s="3" t="s">
        <v>131</v>
      </c>
      <c r="O92" s="3" t="s">
        <v>131</v>
      </c>
      <c r="P92" s="3" t="s">
        <v>131</v>
      </c>
      <c r="Q92" s="3" t="s">
        <v>131</v>
      </c>
    </row>
    <row r="93" spans="1:17" x14ac:dyDescent="0.25">
      <c r="A93" s="3" t="s">
        <v>16</v>
      </c>
      <c r="D93" s="3" t="s">
        <v>425</v>
      </c>
      <c r="E93" s="3" t="s">
        <v>113</v>
      </c>
      <c r="F93" s="3" t="s">
        <v>114</v>
      </c>
      <c r="G93" s="3" t="s">
        <v>311</v>
      </c>
      <c r="H93" s="3" t="s">
        <v>42</v>
      </c>
      <c r="I93" s="3" t="s">
        <v>309</v>
      </c>
      <c r="J93" s="3" t="s">
        <v>42</v>
      </c>
      <c r="K93" s="3" t="s">
        <v>302</v>
      </c>
      <c r="M93" s="3" t="s">
        <v>310</v>
      </c>
      <c r="N93" s="3" t="s">
        <v>131</v>
      </c>
      <c r="O93" s="3" t="s">
        <v>131</v>
      </c>
      <c r="P93" s="3" t="s">
        <v>131</v>
      </c>
      <c r="Q93" s="3" t="s">
        <v>131</v>
      </c>
    </row>
    <row r="94" spans="1:17" x14ac:dyDescent="0.25">
      <c r="A94" s="3" t="s">
        <v>16</v>
      </c>
      <c r="D94" s="3" t="s">
        <v>426</v>
      </c>
      <c r="E94" s="3" t="s">
        <v>31</v>
      </c>
      <c r="F94" s="3" t="s">
        <v>115</v>
      </c>
      <c r="G94" s="3" t="s">
        <v>18</v>
      </c>
      <c r="H94" s="3" t="s">
        <v>42</v>
      </c>
      <c r="I94" s="3" t="s">
        <v>309</v>
      </c>
      <c r="J94" s="3" t="s">
        <v>42</v>
      </c>
      <c r="K94" s="3" t="s">
        <v>302</v>
      </c>
      <c r="M94" s="3" t="s">
        <v>310</v>
      </c>
      <c r="N94" s="3" t="s">
        <v>131</v>
      </c>
      <c r="O94" s="3" t="s">
        <v>131</v>
      </c>
      <c r="P94" s="3" t="s">
        <v>131</v>
      </c>
      <c r="Q94" s="3" t="s">
        <v>131</v>
      </c>
    </row>
    <row r="95" spans="1:17" x14ac:dyDescent="0.25">
      <c r="A95" s="3" t="s">
        <v>16</v>
      </c>
      <c r="D95" s="3" t="s">
        <v>427</v>
      </c>
      <c r="E95" s="3" t="s">
        <v>428</v>
      </c>
      <c r="F95" s="3" t="s">
        <v>429</v>
      </c>
      <c r="G95" s="3" t="s">
        <v>311</v>
      </c>
      <c r="H95" s="3" t="s">
        <v>42</v>
      </c>
      <c r="I95" s="3" t="s">
        <v>309</v>
      </c>
      <c r="J95" s="3" t="s">
        <v>42</v>
      </c>
      <c r="K95" s="3" t="s">
        <v>303</v>
      </c>
      <c r="M95" s="3" t="s">
        <v>310</v>
      </c>
      <c r="N95" s="3" t="s">
        <v>131</v>
      </c>
      <c r="O95" s="3" t="s">
        <v>131</v>
      </c>
      <c r="P95" s="3" t="s">
        <v>131</v>
      </c>
      <c r="Q95" s="3" t="s">
        <v>131</v>
      </c>
    </row>
    <row r="96" spans="1:17" x14ac:dyDescent="0.25">
      <c r="A96" s="3" t="s">
        <v>16</v>
      </c>
      <c r="D96" s="3" t="s">
        <v>430</v>
      </c>
      <c r="E96" s="3" t="s">
        <v>431</v>
      </c>
      <c r="F96" s="3" t="s">
        <v>432</v>
      </c>
      <c r="G96" s="3" t="s">
        <v>311</v>
      </c>
      <c r="H96" s="3" t="s">
        <v>42</v>
      </c>
      <c r="I96" s="3" t="s">
        <v>309</v>
      </c>
      <c r="J96" s="3" t="s">
        <v>42</v>
      </c>
      <c r="K96" s="3" t="s">
        <v>303</v>
      </c>
      <c r="M96" s="3" t="s">
        <v>310</v>
      </c>
      <c r="N96" s="3" t="s">
        <v>131</v>
      </c>
      <c r="O96" s="3" t="s">
        <v>131</v>
      </c>
      <c r="P96" s="3" t="s">
        <v>131</v>
      </c>
      <c r="Q96" s="3" t="s">
        <v>131</v>
      </c>
    </row>
    <row r="97" spans="1:17" x14ac:dyDescent="0.25">
      <c r="A97" s="3" t="s">
        <v>16</v>
      </c>
      <c r="D97" s="3" t="s">
        <v>433</v>
      </c>
      <c r="E97" s="3" t="s">
        <v>434</v>
      </c>
      <c r="F97" s="3" t="s">
        <v>435</v>
      </c>
      <c r="G97" s="3" t="s">
        <v>311</v>
      </c>
      <c r="H97" s="3" t="s">
        <v>42</v>
      </c>
      <c r="I97" s="3" t="s">
        <v>309</v>
      </c>
      <c r="J97" s="3" t="s">
        <v>42</v>
      </c>
      <c r="K97" s="3" t="s">
        <v>303</v>
      </c>
      <c r="M97" s="3" t="s">
        <v>310</v>
      </c>
      <c r="N97" s="3" t="s">
        <v>131</v>
      </c>
      <c r="O97" s="3" t="s">
        <v>131</v>
      </c>
      <c r="P97" s="3" t="s">
        <v>131</v>
      </c>
      <c r="Q97" s="3" t="s">
        <v>131</v>
      </c>
    </row>
    <row r="98" spans="1:17" x14ac:dyDescent="0.25">
      <c r="A98" s="3" t="s">
        <v>16</v>
      </c>
      <c r="D98" s="3" t="s">
        <v>436</v>
      </c>
      <c r="E98" s="3" t="s">
        <v>63</v>
      </c>
      <c r="F98" s="3" t="s">
        <v>64</v>
      </c>
      <c r="G98" s="3" t="s">
        <v>311</v>
      </c>
      <c r="H98" s="3" t="s">
        <v>42</v>
      </c>
      <c r="I98" s="3" t="s">
        <v>309</v>
      </c>
      <c r="J98" s="3" t="s">
        <v>42</v>
      </c>
      <c r="K98" s="3" t="s">
        <v>303</v>
      </c>
      <c r="M98" s="3" t="s">
        <v>310</v>
      </c>
      <c r="N98" s="3" t="s">
        <v>131</v>
      </c>
      <c r="O98" s="3" t="s">
        <v>131</v>
      </c>
      <c r="P98" s="3" t="s">
        <v>131</v>
      </c>
      <c r="Q98" s="3" t="s">
        <v>131</v>
      </c>
    </row>
    <row r="99" spans="1:17" x14ac:dyDescent="0.25">
      <c r="A99" s="3" t="s">
        <v>16</v>
      </c>
      <c r="D99" s="3" t="s">
        <v>437</v>
      </c>
      <c r="E99" s="3" t="s">
        <v>438</v>
      </c>
      <c r="F99" s="3" t="s">
        <v>439</v>
      </c>
      <c r="G99" s="3" t="s">
        <v>311</v>
      </c>
      <c r="H99" s="3" t="s">
        <v>42</v>
      </c>
      <c r="I99" s="3" t="s">
        <v>309</v>
      </c>
      <c r="J99" s="3" t="s">
        <v>42</v>
      </c>
      <c r="K99" s="3" t="s">
        <v>303</v>
      </c>
      <c r="M99" s="3" t="s">
        <v>310</v>
      </c>
      <c r="N99" s="3" t="s">
        <v>131</v>
      </c>
      <c r="O99" s="3" t="s">
        <v>131</v>
      </c>
      <c r="P99" s="3" t="s">
        <v>131</v>
      </c>
      <c r="Q99" s="3" t="s">
        <v>131</v>
      </c>
    </row>
    <row r="100" spans="1:17" x14ac:dyDescent="0.25">
      <c r="A100" s="3" t="s">
        <v>16</v>
      </c>
      <c r="D100" s="3" t="s">
        <v>440</v>
      </c>
      <c r="E100" s="3" t="s">
        <v>441</v>
      </c>
      <c r="F100" s="3" t="s">
        <v>442</v>
      </c>
      <c r="G100" s="3" t="s">
        <v>311</v>
      </c>
      <c r="H100" s="3" t="s">
        <v>42</v>
      </c>
      <c r="I100" s="3" t="s">
        <v>309</v>
      </c>
      <c r="J100" s="3" t="s">
        <v>42</v>
      </c>
      <c r="K100" s="3" t="s">
        <v>303</v>
      </c>
      <c r="M100" s="3" t="s">
        <v>310</v>
      </c>
      <c r="N100" s="3" t="s">
        <v>131</v>
      </c>
      <c r="O100" s="3" t="s">
        <v>131</v>
      </c>
      <c r="P100" s="3" t="s">
        <v>131</v>
      </c>
      <c r="Q100" s="3" t="s">
        <v>131</v>
      </c>
    </row>
    <row r="101" spans="1:17" x14ac:dyDescent="0.25">
      <c r="A101" s="3" t="s">
        <v>16</v>
      </c>
      <c r="D101" s="3" t="s">
        <v>443</v>
      </c>
      <c r="E101" s="3" t="s">
        <v>444</v>
      </c>
      <c r="F101" s="3" t="s">
        <v>445</v>
      </c>
      <c r="G101" s="3" t="s">
        <v>311</v>
      </c>
      <c r="H101" s="3" t="s">
        <v>42</v>
      </c>
      <c r="I101" s="3" t="s">
        <v>309</v>
      </c>
      <c r="J101" s="3" t="s">
        <v>42</v>
      </c>
      <c r="K101" s="3" t="s">
        <v>303</v>
      </c>
      <c r="M101" s="3" t="s">
        <v>310</v>
      </c>
      <c r="N101" s="3" t="s">
        <v>131</v>
      </c>
      <c r="O101" s="3" t="s">
        <v>131</v>
      </c>
      <c r="P101" s="3" t="s">
        <v>131</v>
      </c>
      <c r="Q101" s="3" t="s">
        <v>131</v>
      </c>
    </row>
    <row r="102" spans="1:17" x14ac:dyDescent="0.25">
      <c r="A102" s="3" t="s">
        <v>16</v>
      </c>
      <c r="D102" s="3" t="s">
        <v>446</v>
      </c>
      <c r="E102" s="3" t="s">
        <v>447</v>
      </c>
      <c r="F102" s="3" t="s">
        <v>448</v>
      </c>
      <c r="G102" s="3" t="s">
        <v>311</v>
      </c>
      <c r="H102" s="3" t="s">
        <v>42</v>
      </c>
      <c r="I102" s="3" t="s">
        <v>309</v>
      </c>
      <c r="J102" s="3" t="s">
        <v>42</v>
      </c>
      <c r="K102" s="3" t="s">
        <v>303</v>
      </c>
      <c r="M102" s="3" t="s">
        <v>310</v>
      </c>
      <c r="N102" s="3" t="s">
        <v>131</v>
      </c>
      <c r="O102" s="3" t="s">
        <v>131</v>
      </c>
      <c r="P102" s="3" t="s">
        <v>131</v>
      </c>
      <c r="Q102" s="3" t="s">
        <v>131</v>
      </c>
    </row>
    <row r="103" spans="1:17" x14ac:dyDescent="0.25">
      <c r="A103" s="3" t="s">
        <v>16</v>
      </c>
      <c r="D103" s="3" t="s">
        <v>449</v>
      </c>
      <c r="E103" s="3" t="s">
        <v>450</v>
      </c>
      <c r="F103" s="3" t="s">
        <v>451</v>
      </c>
      <c r="G103" s="3" t="s">
        <v>311</v>
      </c>
      <c r="H103" s="3" t="s">
        <v>42</v>
      </c>
      <c r="I103" s="3" t="s">
        <v>309</v>
      </c>
      <c r="J103" s="3" t="s">
        <v>42</v>
      </c>
      <c r="K103" s="3" t="s">
        <v>303</v>
      </c>
      <c r="M103" s="3" t="s">
        <v>310</v>
      </c>
      <c r="N103" s="3" t="s">
        <v>131</v>
      </c>
      <c r="O103" s="3" t="s">
        <v>131</v>
      </c>
      <c r="P103" s="3" t="s">
        <v>131</v>
      </c>
      <c r="Q103" s="3" t="s">
        <v>131</v>
      </c>
    </row>
    <row r="104" spans="1:17" x14ac:dyDescent="0.25">
      <c r="A104" s="3" t="s">
        <v>16</v>
      </c>
      <c r="D104" s="3" t="s">
        <v>452</v>
      </c>
      <c r="E104" s="3" t="s">
        <v>453</v>
      </c>
      <c r="F104" s="3" t="s">
        <v>454</v>
      </c>
      <c r="G104" s="3" t="s">
        <v>311</v>
      </c>
      <c r="H104" s="3" t="s">
        <v>42</v>
      </c>
      <c r="I104" s="3" t="s">
        <v>309</v>
      </c>
      <c r="J104" s="3" t="s">
        <v>42</v>
      </c>
      <c r="K104" s="3" t="s">
        <v>303</v>
      </c>
      <c r="M104" s="3" t="s">
        <v>310</v>
      </c>
      <c r="N104" s="3" t="s">
        <v>131</v>
      </c>
      <c r="O104" s="3" t="s">
        <v>131</v>
      </c>
      <c r="P104" s="3" t="s">
        <v>131</v>
      </c>
      <c r="Q104" s="3" t="s">
        <v>131</v>
      </c>
    </row>
    <row r="105" spans="1:17" x14ac:dyDescent="0.25">
      <c r="A105" s="3" t="s">
        <v>16</v>
      </c>
      <c r="D105" s="3" t="s">
        <v>455</v>
      </c>
      <c r="E105" s="3" t="s">
        <v>65</v>
      </c>
      <c r="F105" s="3" t="s">
        <v>66</v>
      </c>
      <c r="G105" s="3" t="s">
        <v>311</v>
      </c>
      <c r="H105" s="3" t="s">
        <v>42</v>
      </c>
      <c r="I105" s="3" t="s">
        <v>309</v>
      </c>
      <c r="J105" s="3" t="s">
        <v>42</v>
      </c>
      <c r="K105" s="3" t="s">
        <v>303</v>
      </c>
      <c r="M105" s="3" t="s">
        <v>310</v>
      </c>
      <c r="N105" s="3" t="s">
        <v>131</v>
      </c>
      <c r="O105" s="3" t="s">
        <v>131</v>
      </c>
      <c r="P105" s="3" t="s">
        <v>131</v>
      </c>
      <c r="Q105" s="3" t="s">
        <v>131</v>
      </c>
    </row>
    <row r="106" spans="1:17" x14ac:dyDescent="0.25">
      <c r="A106" s="3" t="s">
        <v>16</v>
      </c>
      <c r="D106" s="3" t="s">
        <v>456</v>
      </c>
      <c r="E106" s="3" t="s">
        <v>116</v>
      </c>
      <c r="F106" s="3" t="s">
        <v>117</v>
      </c>
      <c r="G106" s="3" t="s">
        <v>78</v>
      </c>
      <c r="H106" s="3" t="s">
        <v>42</v>
      </c>
      <c r="I106" s="3" t="s">
        <v>309</v>
      </c>
      <c r="J106" s="3" t="s">
        <v>42</v>
      </c>
      <c r="K106" s="3" t="s">
        <v>302</v>
      </c>
      <c r="L106" s="3" t="s">
        <v>457</v>
      </c>
      <c r="M106" s="3" t="s">
        <v>310</v>
      </c>
      <c r="N106" s="3" t="s">
        <v>131</v>
      </c>
      <c r="O106" s="3" t="s">
        <v>131</v>
      </c>
      <c r="P106" s="3" t="s">
        <v>131</v>
      </c>
      <c r="Q106" s="3" t="s">
        <v>131</v>
      </c>
    </row>
    <row r="107" spans="1:17" x14ac:dyDescent="0.25">
      <c r="A107" s="3" t="s">
        <v>16</v>
      </c>
      <c r="D107" s="3" t="s">
        <v>458</v>
      </c>
      <c r="E107" s="3" t="s">
        <v>32</v>
      </c>
      <c r="F107" s="3" t="s">
        <v>118</v>
      </c>
      <c r="G107" s="3" t="s">
        <v>18</v>
      </c>
      <c r="H107" s="3" t="s">
        <v>42</v>
      </c>
      <c r="I107" s="3" t="s">
        <v>309</v>
      </c>
      <c r="J107" s="3" t="s">
        <v>42</v>
      </c>
      <c r="K107" s="3" t="s">
        <v>302</v>
      </c>
      <c r="M107" s="3" t="s">
        <v>310</v>
      </c>
      <c r="N107" s="3" t="s">
        <v>131</v>
      </c>
      <c r="O107" s="3" t="s">
        <v>131</v>
      </c>
      <c r="P107" s="3" t="s">
        <v>131</v>
      </c>
      <c r="Q107" s="3" t="s">
        <v>131</v>
      </c>
    </row>
    <row r="108" spans="1:17" x14ac:dyDescent="0.25">
      <c r="A108" s="3" t="s">
        <v>16</v>
      </c>
      <c r="D108" s="3" t="s">
        <v>318</v>
      </c>
      <c r="E108" s="3" t="s">
        <v>119</v>
      </c>
      <c r="F108" s="3" t="s">
        <v>120</v>
      </c>
      <c r="G108" s="3" t="s">
        <v>311</v>
      </c>
      <c r="H108" s="3" t="s">
        <v>42</v>
      </c>
      <c r="I108" s="3" t="s">
        <v>309</v>
      </c>
      <c r="J108" s="3" t="s">
        <v>42</v>
      </c>
      <c r="K108" s="3" t="s">
        <v>303</v>
      </c>
      <c r="M108" s="3" t="s">
        <v>310</v>
      </c>
      <c r="N108" s="3" t="s">
        <v>131</v>
      </c>
      <c r="O108" s="3" t="s">
        <v>131</v>
      </c>
      <c r="P108" s="3" t="s">
        <v>131</v>
      </c>
      <c r="Q108" s="3" t="s">
        <v>131</v>
      </c>
    </row>
    <row r="109" spans="1:17" x14ac:dyDescent="0.25">
      <c r="A109" s="3" t="s">
        <v>16</v>
      </c>
      <c r="D109" s="3" t="s">
        <v>459</v>
      </c>
      <c r="E109" s="3" t="s">
        <v>67</v>
      </c>
      <c r="F109" s="3" t="s">
        <v>68</v>
      </c>
      <c r="G109" s="3" t="s">
        <v>311</v>
      </c>
      <c r="H109" s="3" t="s">
        <v>42</v>
      </c>
      <c r="I109" s="3" t="s">
        <v>309</v>
      </c>
      <c r="J109" s="3" t="s">
        <v>42</v>
      </c>
      <c r="K109" s="3" t="s">
        <v>303</v>
      </c>
      <c r="M109" s="3" t="s">
        <v>310</v>
      </c>
      <c r="N109" s="3" t="s">
        <v>131</v>
      </c>
      <c r="O109" s="3" t="s">
        <v>131</v>
      </c>
      <c r="P109" s="3" t="s">
        <v>131</v>
      </c>
      <c r="Q109" s="3" t="s">
        <v>131</v>
      </c>
    </row>
    <row r="110" spans="1:17" x14ac:dyDescent="0.25">
      <c r="A110" s="3" t="s">
        <v>16</v>
      </c>
      <c r="D110" s="3" t="s">
        <v>460</v>
      </c>
      <c r="E110" s="3" t="s">
        <v>121</v>
      </c>
      <c r="F110" s="3" t="s">
        <v>643</v>
      </c>
      <c r="G110" s="3" t="s">
        <v>78</v>
      </c>
      <c r="H110" s="3" t="s">
        <v>42</v>
      </c>
      <c r="I110" s="3" t="s">
        <v>309</v>
      </c>
      <c r="J110" s="3" t="s">
        <v>42</v>
      </c>
      <c r="K110" s="3" t="s">
        <v>302</v>
      </c>
      <c r="L110" s="3" t="s">
        <v>461</v>
      </c>
      <c r="M110" s="3" t="s">
        <v>310</v>
      </c>
      <c r="N110" s="3" t="s">
        <v>131</v>
      </c>
      <c r="O110" s="3" t="s">
        <v>131</v>
      </c>
      <c r="P110" s="3" t="s">
        <v>131</v>
      </c>
      <c r="Q110" s="3" t="s">
        <v>131</v>
      </c>
    </row>
    <row r="111" spans="1:17" x14ac:dyDescent="0.25">
      <c r="A111" s="3" t="s">
        <v>16</v>
      </c>
      <c r="D111" s="3" t="s">
        <v>462</v>
      </c>
      <c r="E111" s="3" t="s">
        <v>33</v>
      </c>
      <c r="F111" s="3" t="s">
        <v>644</v>
      </c>
      <c r="G111" s="3" t="s">
        <v>78</v>
      </c>
      <c r="H111" s="3" t="s">
        <v>42</v>
      </c>
      <c r="I111" s="3" t="s">
        <v>309</v>
      </c>
      <c r="J111" s="3" t="s">
        <v>42</v>
      </c>
      <c r="K111" s="3" t="s">
        <v>301</v>
      </c>
      <c r="L111" s="3" t="s">
        <v>716</v>
      </c>
      <c r="M111" s="3" t="s">
        <v>310</v>
      </c>
      <c r="N111" s="3" t="s">
        <v>131</v>
      </c>
      <c r="O111" s="3" t="s">
        <v>131</v>
      </c>
      <c r="P111" s="3" t="s">
        <v>131</v>
      </c>
      <c r="Q111" s="3" t="s">
        <v>131</v>
      </c>
    </row>
    <row r="112" spans="1:17" x14ac:dyDescent="0.25">
      <c r="A112" s="3" t="s">
        <v>16</v>
      </c>
      <c r="D112" s="3" t="s">
        <v>463</v>
      </c>
      <c r="E112" s="3" t="s">
        <v>122</v>
      </c>
      <c r="F112" s="3" t="s">
        <v>123</v>
      </c>
      <c r="G112" s="3" t="s">
        <v>18</v>
      </c>
      <c r="H112" s="3" t="s">
        <v>42</v>
      </c>
      <c r="I112" s="3" t="s">
        <v>309</v>
      </c>
      <c r="J112" s="3" t="s">
        <v>42</v>
      </c>
      <c r="K112" s="3" t="s">
        <v>301</v>
      </c>
      <c r="M112" s="3" t="s">
        <v>310</v>
      </c>
      <c r="N112" s="3" t="s">
        <v>131</v>
      </c>
      <c r="O112" s="3" t="s">
        <v>131</v>
      </c>
      <c r="P112" s="3" t="s">
        <v>131</v>
      </c>
      <c r="Q112" s="3" t="s">
        <v>131</v>
      </c>
    </row>
    <row r="113" spans="1:17" x14ac:dyDescent="0.25">
      <c r="A113" s="3" t="s">
        <v>16</v>
      </c>
      <c r="D113" s="3" t="s">
        <v>464</v>
      </c>
      <c r="E113" s="3" t="s">
        <v>69</v>
      </c>
      <c r="F113" s="3" t="s">
        <v>70</v>
      </c>
      <c r="G113" s="3" t="s">
        <v>311</v>
      </c>
      <c r="H113" s="3" t="s">
        <v>42</v>
      </c>
      <c r="I113" s="3" t="s">
        <v>309</v>
      </c>
      <c r="J113" s="3" t="s">
        <v>42</v>
      </c>
      <c r="K113" s="3" t="s">
        <v>302</v>
      </c>
      <c r="M113" s="3" t="s">
        <v>310</v>
      </c>
      <c r="N113" s="3" t="s">
        <v>131</v>
      </c>
      <c r="O113" s="3" t="s">
        <v>131</v>
      </c>
      <c r="P113" s="3" t="s">
        <v>131</v>
      </c>
      <c r="Q113" s="3" t="s">
        <v>131</v>
      </c>
    </row>
    <row r="114" spans="1:17" x14ac:dyDescent="0.25">
      <c r="A114" s="3" t="s">
        <v>16</v>
      </c>
      <c r="D114" s="3" t="s">
        <v>465</v>
      </c>
      <c r="E114" s="3" t="s">
        <v>71</v>
      </c>
      <c r="F114" s="3" t="s">
        <v>72</v>
      </c>
      <c r="G114" s="3" t="s">
        <v>311</v>
      </c>
      <c r="H114" s="3" t="s">
        <v>42</v>
      </c>
      <c r="I114" s="3" t="s">
        <v>309</v>
      </c>
      <c r="J114" s="3" t="s">
        <v>42</v>
      </c>
      <c r="K114" s="3" t="s">
        <v>302</v>
      </c>
      <c r="M114" s="3" t="s">
        <v>310</v>
      </c>
      <c r="N114" s="3" t="s">
        <v>131</v>
      </c>
      <c r="O114" s="3" t="s">
        <v>131</v>
      </c>
      <c r="P114" s="3" t="s">
        <v>131</v>
      </c>
      <c r="Q114" s="3" t="s">
        <v>131</v>
      </c>
    </row>
    <row r="115" spans="1:17" x14ac:dyDescent="0.25">
      <c r="A115" s="3" t="s">
        <v>16</v>
      </c>
      <c r="D115" s="3" t="s">
        <v>466</v>
      </c>
      <c r="E115" s="3" t="s">
        <v>73</v>
      </c>
      <c r="F115" s="3" t="s">
        <v>74</v>
      </c>
      <c r="G115" s="3" t="s">
        <v>311</v>
      </c>
      <c r="H115" s="3" t="s">
        <v>42</v>
      </c>
      <c r="I115" s="3" t="s">
        <v>309</v>
      </c>
      <c r="J115" s="3" t="s">
        <v>42</v>
      </c>
      <c r="K115" s="3" t="s">
        <v>302</v>
      </c>
      <c r="M115" s="3" t="s">
        <v>310</v>
      </c>
      <c r="N115" s="3" t="s">
        <v>131</v>
      </c>
      <c r="O115" s="3" t="s">
        <v>131</v>
      </c>
      <c r="P115" s="3" t="s">
        <v>131</v>
      </c>
      <c r="Q115" s="3" t="s">
        <v>131</v>
      </c>
    </row>
    <row r="116" spans="1:17" x14ac:dyDescent="0.25">
      <c r="A116" s="3" t="s">
        <v>16</v>
      </c>
      <c r="D116" s="3" t="s">
        <v>467</v>
      </c>
      <c r="E116" s="3" t="s">
        <v>124</v>
      </c>
      <c r="F116" s="3" t="s">
        <v>645</v>
      </c>
      <c r="G116" s="3" t="s">
        <v>78</v>
      </c>
      <c r="H116" s="3" t="s">
        <v>42</v>
      </c>
      <c r="I116" s="3" t="s">
        <v>309</v>
      </c>
      <c r="J116" s="3" t="s">
        <v>42</v>
      </c>
      <c r="K116" s="3" t="s">
        <v>301</v>
      </c>
      <c r="L116" s="3" t="s">
        <v>468</v>
      </c>
      <c r="M116" s="3" t="s">
        <v>310</v>
      </c>
      <c r="N116" s="3" t="s">
        <v>131</v>
      </c>
      <c r="O116" s="3" t="s">
        <v>131</v>
      </c>
      <c r="P116" s="3" t="s">
        <v>131</v>
      </c>
      <c r="Q116" s="3" t="s">
        <v>131</v>
      </c>
    </row>
    <row r="117" spans="1:17" x14ac:dyDescent="0.25">
      <c r="A117" s="3" t="s">
        <v>16</v>
      </c>
      <c r="D117" s="3" t="s">
        <v>469</v>
      </c>
      <c r="E117" s="3" t="s">
        <v>717</v>
      </c>
      <c r="F117" s="3" t="s">
        <v>125</v>
      </c>
      <c r="G117" s="3" t="s">
        <v>78</v>
      </c>
      <c r="H117" s="3" t="s">
        <v>42</v>
      </c>
      <c r="I117" s="3" t="s">
        <v>309</v>
      </c>
      <c r="J117" s="3" t="s">
        <v>42</v>
      </c>
      <c r="K117" s="3" t="s">
        <v>132</v>
      </c>
      <c r="L117" s="3" t="s">
        <v>470</v>
      </c>
      <c r="M117" s="3" t="s">
        <v>310</v>
      </c>
      <c r="N117" s="3" t="s">
        <v>804</v>
      </c>
      <c r="O117" s="3" t="s">
        <v>811</v>
      </c>
      <c r="P117" s="3" t="s">
        <v>812</v>
      </c>
      <c r="Q117" s="3" t="s">
        <v>813</v>
      </c>
    </row>
    <row r="118" spans="1:17" x14ac:dyDescent="0.25">
      <c r="A118" s="3" t="s">
        <v>16</v>
      </c>
      <c r="D118" s="3" t="s">
        <v>129</v>
      </c>
      <c r="E118" s="3" t="s">
        <v>718</v>
      </c>
      <c r="F118" s="3" t="s">
        <v>471</v>
      </c>
      <c r="G118" s="3" t="s">
        <v>308</v>
      </c>
      <c r="H118" s="3" t="s">
        <v>42</v>
      </c>
      <c r="I118" s="3" t="s">
        <v>309</v>
      </c>
      <c r="J118" s="3" t="s">
        <v>42</v>
      </c>
      <c r="K118" s="3" t="s">
        <v>132</v>
      </c>
      <c r="M118" s="3" t="s">
        <v>310</v>
      </c>
      <c r="N118" s="3" t="s">
        <v>131</v>
      </c>
      <c r="O118" s="3" t="s">
        <v>131</v>
      </c>
      <c r="P118" s="3" t="s">
        <v>131</v>
      </c>
      <c r="Q118" s="3" t="s">
        <v>131</v>
      </c>
    </row>
    <row r="119" spans="1:17" x14ac:dyDescent="0.25">
      <c r="A119" s="3" t="s">
        <v>16</v>
      </c>
      <c r="D119" s="3" t="s">
        <v>472</v>
      </c>
      <c r="E119" s="3" t="s">
        <v>75</v>
      </c>
      <c r="F119" s="3" t="s">
        <v>76</v>
      </c>
      <c r="G119" s="3" t="s">
        <v>311</v>
      </c>
      <c r="H119" s="3" t="s">
        <v>42</v>
      </c>
      <c r="I119" s="3" t="s">
        <v>309</v>
      </c>
      <c r="J119" s="3" t="s">
        <v>42</v>
      </c>
      <c r="K119" s="3" t="s">
        <v>132</v>
      </c>
      <c r="M119" s="3" t="s">
        <v>310</v>
      </c>
      <c r="N119" s="3" t="s">
        <v>131</v>
      </c>
      <c r="O119" s="3" t="s">
        <v>131</v>
      </c>
      <c r="P119" s="3" t="s">
        <v>131</v>
      </c>
      <c r="Q119" s="3" t="s">
        <v>131</v>
      </c>
    </row>
    <row r="120" spans="1:17" x14ac:dyDescent="0.25">
      <c r="A120" s="3" t="s">
        <v>16</v>
      </c>
      <c r="D120" s="3" t="s">
        <v>473</v>
      </c>
      <c r="E120" s="3" t="s">
        <v>40</v>
      </c>
      <c r="F120" s="3" t="s">
        <v>41</v>
      </c>
      <c r="G120" s="3" t="s">
        <v>311</v>
      </c>
      <c r="H120" s="3" t="s">
        <v>42</v>
      </c>
      <c r="I120" s="3" t="s">
        <v>309</v>
      </c>
      <c r="J120" s="3" t="s">
        <v>42</v>
      </c>
      <c r="K120" s="3" t="s">
        <v>132</v>
      </c>
      <c r="M120" s="3" t="s">
        <v>310</v>
      </c>
      <c r="N120" s="3" t="s">
        <v>131</v>
      </c>
      <c r="O120" s="3" t="s">
        <v>814</v>
      </c>
      <c r="P120" s="3" t="s">
        <v>131</v>
      </c>
      <c r="Q120" s="3" t="s">
        <v>815</v>
      </c>
    </row>
    <row r="121" spans="1:17" x14ac:dyDescent="0.25">
      <c r="A121" s="3" t="s">
        <v>16</v>
      </c>
      <c r="D121" s="3" t="s">
        <v>474</v>
      </c>
      <c r="E121" s="3" t="s">
        <v>126</v>
      </c>
      <c r="F121" s="3" t="s">
        <v>127</v>
      </c>
      <c r="G121" s="3" t="s">
        <v>26</v>
      </c>
      <c r="H121" s="3" t="s">
        <v>42</v>
      </c>
      <c r="I121" s="3" t="s">
        <v>309</v>
      </c>
      <c r="J121" s="3" t="s">
        <v>42</v>
      </c>
      <c r="K121" s="3" t="s">
        <v>132</v>
      </c>
      <c r="L121" s="3" t="s">
        <v>475</v>
      </c>
      <c r="M121" s="3" t="s">
        <v>310</v>
      </c>
      <c r="N121" s="3" t="s">
        <v>816</v>
      </c>
      <c r="O121" s="3" t="s">
        <v>816</v>
      </c>
      <c r="P121" s="3" t="s">
        <v>817</v>
      </c>
      <c r="Q121" s="3" t="s">
        <v>817</v>
      </c>
    </row>
    <row r="122" spans="1:17" x14ac:dyDescent="0.25">
      <c r="A122" s="3" t="s">
        <v>16</v>
      </c>
      <c r="D122" s="3" t="s">
        <v>476</v>
      </c>
      <c r="E122" s="3" t="s">
        <v>719</v>
      </c>
      <c r="F122" s="3" t="s">
        <v>128</v>
      </c>
      <c r="G122" s="3" t="s">
        <v>26</v>
      </c>
      <c r="H122" s="3" t="s">
        <v>42</v>
      </c>
      <c r="I122" s="3" t="s">
        <v>309</v>
      </c>
      <c r="J122" s="3" t="s">
        <v>42</v>
      </c>
      <c r="K122" s="3" t="s">
        <v>132</v>
      </c>
      <c r="L122" s="3" t="s">
        <v>720</v>
      </c>
      <c r="M122" s="3" t="s">
        <v>310</v>
      </c>
      <c r="N122" s="3" t="s">
        <v>131</v>
      </c>
      <c r="O122" s="3" t="s">
        <v>814</v>
      </c>
      <c r="P122" s="3" t="s">
        <v>131</v>
      </c>
      <c r="Q122" s="3" t="s">
        <v>815</v>
      </c>
    </row>
    <row r="123" spans="1:17" x14ac:dyDescent="0.25">
      <c r="A123" s="3" t="s">
        <v>16</v>
      </c>
      <c r="D123" s="3" t="s">
        <v>477</v>
      </c>
      <c r="E123" s="3" t="s">
        <v>721</v>
      </c>
      <c r="F123" s="3" t="s">
        <v>37</v>
      </c>
      <c r="G123" s="3" t="s">
        <v>26</v>
      </c>
      <c r="H123" s="3" t="s">
        <v>42</v>
      </c>
      <c r="I123" s="3" t="s">
        <v>309</v>
      </c>
      <c r="J123" s="3" t="s">
        <v>42</v>
      </c>
      <c r="K123" s="3" t="s">
        <v>132</v>
      </c>
      <c r="L123" s="3" t="s">
        <v>722</v>
      </c>
      <c r="M123" s="3" t="s">
        <v>310</v>
      </c>
      <c r="N123" s="3" t="s">
        <v>804</v>
      </c>
      <c r="O123" s="3" t="s">
        <v>818</v>
      </c>
      <c r="P123" s="3" t="s">
        <v>812</v>
      </c>
      <c r="Q123" s="3" t="s">
        <v>819</v>
      </c>
    </row>
    <row r="124" spans="1:17" x14ac:dyDescent="0.25">
      <c r="A124" s="3" t="s">
        <v>16</v>
      </c>
      <c r="D124" s="3" t="s">
        <v>478</v>
      </c>
      <c r="E124" s="3" t="s">
        <v>723</v>
      </c>
      <c r="F124" s="3" t="s">
        <v>136</v>
      </c>
      <c r="G124" s="3" t="s">
        <v>18</v>
      </c>
      <c r="H124" s="3" t="s">
        <v>42</v>
      </c>
      <c r="I124" s="3" t="s">
        <v>309</v>
      </c>
      <c r="J124" s="3" t="s">
        <v>42</v>
      </c>
      <c r="K124" s="3" t="s">
        <v>132</v>
      </c>
      <c r="M124" s="3" t="s">
        <v>312</v>
      </c>
      <c r="N124" s="3" t="s">
        <v>131</v>
      </c>
      <c r="O124" s="3" t="s">
        <v>131</v>
      </c>
      <c r="P124" s="3" t="s">
        <v>131</v>
      </c>
      <c r="Q124" s="3" t="s">
        <v>131</v>
      </c>
    </row>
    <row r="125" spans="1:17" x14ac:dyDescent="0.25">
      <c r="A125" s="3" t="s">
        <v>16</v>
      </c>
      <c r="D125" s="3" t="s">
        <v>479</v>
      </c>
      <c r="E125" s="3" t="s">
        <v>137</v>
      </c>
      <c r="F125" s="3" t="s">
        <v>138</v>
      </c>
      <c r="G125" s="3" t="s">
        <v>18</v>
      </c>
      <c r="H125" s="3" t="s">
        <v>42</v>
      </c>
      <c r="I125" s="3" t="s">
        <v>309</v>
      </c>
      <c r="J125" s="3" t="s">
        <v>42</v>
      </c>
      <c r="K125" s="3" t="s">
        <v>301</v>
      </c>
      <c r="M125" s="3" t="s">
        <v>312</v>
      </c>
      <c r="N125" s="3" t="s">
        <v>131</v>
      </c>
      <c r="O125" s="3" t="s">
        <v>131</v>
      </c>
      <c r="P125" s="3" t="s">
        <v>131</v>
      </c>
      <c r="Q125" s="3" t="s">
        <v>131</v>
      </c>
    </row>
    <row r="126" spans="1:17" x14ac:dyDescent="0.25">
      <c r="A126" s="3" t="s">
        <v>16</v>
      </c>
      <c r="D126" s="3" t="s">
        <v>480</v>
      </c>
      <c r="E126" s="3" t="s">
        <v>646</v>
      </c>
      <c r="F126" s="3" t="s">
        <v>724</v>
      </c>
      <c r="G126" s="3" t="s">
        <v>311</v>
      </c>
      <c r="H126" s="3" t="s">
        <v>42</v>
      </c>
      <c r="I126" s="3" t="s">
        <v>309</v>
      </c>
      <c r="J126" s="3" t="s">
        <v>42</v>
      </c>
      <c r="K126" s="3" t="s">
        <v>302</v>
      </c>
      <c r="M126" s="3" t="s">
        <v>312</v>
      </c>
      <c r="N126" s="3" t="s">
        <v>820</v>
      </c>
      <c r="O126" s="3" t="s">
        <v>820</v>
      </c>
      <c r="P126" s="3" t="s">
        <v>821</v>
      </c>
      <c r="Q126" s="3" t="s">
        <v>821</v>
      </c>
    </row>
    <row r="127" spans="1:17" x14ac:dyDescent="0.25">
      <c r="A127" s="3" t="s">
        <v>16</v>
      </c>
      <c r="D127" s="3" t="s">
        <v>481</v>
      </c>
      <c r="E127" s="3" t="s">
        <v>139</v>
      </c>
      <c r="F127" s="3" t="s">
        <v>725</v>
      </c>
      <c r="G127" s="3" t="s">
        <v>311</v>
      </c>
      <c r="H127" s="3" t="s">
        <v>42</v>
      </c>
      <c r="I127" s="3" t="s">
        <v>309</v>
      </c>
      <c r="J127" s="3" t="s">
        <v>42</v>
      </c>
      <c r="K127" s="3" t="s">
        <v>302</v>
      </c>
      <c r="M127" s="3" t="s">
        <v>312</v>
      </c>
      <c r="N127" s="3" t="s">
        <v>822</v>
      </c>
      <c r="O127" s="3" t="s">
        <v>822</v>
      </c>
      <c r="P127" s="3" t="s">
        <v>823</v>
      </c>
      <c r="Q127" s="3" t="s">
        <v>823</v>
      </c>
    </row>
    <row r="128" spans="1:17" x14ac:dyDescent="0.25">
      <c r="A128" s="3" t="s">
        <v>16</v>
      </c>
      <c r="D128" s="3" t="s">
        <v>482</v>
      </c>
      <c r="E128" s="3" t="s">
        <v>647</v>
      </c>
      <c r="F128" s="3" t="s">
        <v>726</v>
      </c>
      <c r="G128" s="3" t="s">
        <v>311</v>
      </c>
      <c r="H128" s="3" t="s">
        <v>42</v>
      </c>
      <c r="I128" s="3" t="s">
        <v>309</v>
      </c>
      <c r="J128" s="3" t="s">
        <v>42</v>
      </c>
      <c r="K128" s="3" t="s">
        <v>302</v>
      </c>
      <c r="M128" s="3" t="s">
        <v>312</v>
      </c>
      <c r="N128" s="3" t="s">
        <v>131</v>
      </c>
      <c r="O128" s="3" t="s">
        <v>131</v>
      </c>
      <c r="P128" s="3" t="s">
        <v>131</v>
      </c>
      <c r="Q128" s="3" t="s">
        <v>131</v>
      </c>
    </row>
    <row r="129" spans="1:17" x14ac:dyDescent="0.25">
      <c r="A129" s="3" t="s">
        <v>16</v>
      </c>
      <c r="D129" s="3" t="s">
        <v>483</v>
      </c>
      <c r="E129" s="3" t="s">
        <v>140</v>
      </c>
      <c r="F129" s="3" t="s">
        <v>141</v>
      </c>
      <c r="G129" s="3" t="s">
        <v>78</v>
      </c>
      <c r="H129" s="3" t="s">
        <v>42</v>
      </c>
      <c r="I129" s="3" t="s">
        <v>309</v>
      </c>
      <c r="J129" s="3" t="s">
        <v>42</v>
      </c>
      <c r="K129" s="3" t="s">
        <v>301</v>
      </c>
      <c r="L129" s="3" t="s">
        <v>484</v>
      </c>
      <c r="M129" s="3" t="s">
        <v>312</v>
      </c>
      <c r="N129" s="3" t="s">
        <v>824</v>
      </c>
      <c r="O129" s="3" t="s">
        <v>824</v>
      </c>
      <c r="P129" s="3" t="s">
        <v>825</v>
      </c>
      <c r="Q129" s="3" t="s">
        <v>825</v>
      </c>
    </row>
    <row r="130" spans="1:17" x14ac:dyDescent="0.25">
      <c r="A130" s="3" t="s">
        <v>16</v>
      </c>
      <c r="D130" s="3" t="s">
        <v>485</v>
      </c>
      <c r="E130" s="3" t="s">
        <v>648</v>
      </c>
      <c r="F130" s="3" t="s">
        <v>649</v>
      </c>
      <c r="G130" s="3" t="s">
        <v>18</v>
      </c>
      <c r="H130" s="3" t="s">
        <v>42</v>
      </c>
      <c r="I130" s="3" t="s">
        <v>309</v>
      </c>
      <c r="J130" s="3" t="s">
        <v>42</v>
      </c>
      <c r="K130" s="3" t="s">
        <v>301</v>
      </c>
      <c r="M130" s="3" t="s">
        <v>312</v>
      </c>
      <c r="N130" s="3" t="s">
        <v>131</v>
      </c>
      <c r="O130" s="3" t="s">
        <v>131</v>
      </c>
      <c r="P130" s="3" t="s">
        <v>131</v>
      </c>
      <c r="Q130" s="3" t="s">
        <v>131</v>
      </c>
    </row>
    <row r="131" spans="1:17" x14ac:dyDescent="0.25">
      <c r="A131" s="3" t="s">
        <v>16</v>
      </c>
      <c r="D131" s="3" t="s">
        <v>486</v>
      </c>
      <c r="E131" s="3" t="s">
        <v>650</v>
      </c>
      <c r="F131" s="3" t="s">
        <v>727</v>
      </c>
      <c r="G131" s="3" t="s">
        <v>311</v>
      </c>
      <c r="H131" s="3" t="s">
        <v>42</v>
      </c>
      <c r="I131" s="3" t="s">
        <v>309</v>
      </c>
      <c r="J131" s="3" t="s">
        <v>42</v>
      </c>
      <c r="K131" s="3" t="s">
        <v>302</v>
      </c>
      <c r="M131" s="3" t="s">
        <v>312</v>
      </c>
      <c r="N131" s="3" t="s">
        <v>826</v>
      </c>
      <c r="O131" s="3" t="s">
        <v>826</v>
      </c>
      <c r="P131" s="3" t="s">
        <v>827</v>
      </c>
      <c r="Q131" s="3" t="s">
        <v>827</v>
      </c>
    </row>
    <row r="132" spans="1:17" x14ac:dyDescent="0.25">
      <c r="A132" s="3" t="s">
        <v>16</v>
      </c>
      <c r="D132" s="3" t="s">
        <v>487</v>
      </c>
      <c r="E132" s="3" t="s">
        <v>651</v>
      </c>
      <c r="F132" s="3" t="s">
        <v>728</v>
      </c>
      <c r="G132" s="3" t="s">
        <v>311</v>
      </c>
      <c r="H132" s="3" t="s">
        <v>42</v>
      </c>
      <c r="I132" s="3" t="s">
        <v>309</v>
      </c>
      <c r="J132" s="3" t="s">
        <v>42</v>
      </c>
      <c r="K132" s="3" t="s">
        <v>302</v>
      </c>
      <c r="M132" s="3" t="s">
        <v>312</v>
      </c>
      <c r="N132" s="3" t="s">
        <v>828</v>
      </c>
      <c r="O132" s="3" t="s">
        <v>828</v>
      </c>
      <c r="P132" s="3" t="s">
        <v>829</v>
      </c>
      <c r="Q132" s="3" t="s">
        <v>829</v>
      </c>
    </row>
    <row r="133" spans="1:17" x14ac:dyDescent="0.25">
      <c r="A133" s="3" t="s">
        <v>16</v>
      </c>
      <c r="D133" s="3" t="s">
        <v>652</v>
      </c>
      <c r="E133" s="3" t="s">
        <v>653</v>
      </c>
      <c r="F133" s="3" t="s">
        <v>729</v>
      </c>
      <c r="G133" s="3" t="s">
        <v>311</v>
      </c>
      <c r="H133" s="3" t="s">
        <v>42</v>
      </c>
      <c r="I133" s="3" t="s">
        <v>309</v>
      </c>
      <c r="J133" s="3" t="s">
        <v>42</v>
      </c>
      <c r="K133" s="3" t="s">
        <v>302</v>
      </c>
      <c r="M133" s="3" t="s">
        <v>312</v>
      </c>
      <c r="N133" s="3" t="s">
        <v>131</v>
      </c>
      <c r="O133" s="3" t="s">
        <v>131</v>
      </c>
      <c r="P133" s="3" t="s">
        <v>131</v>
      </c>
      <c r="Q133" s="3" t="s">
        <v>131</v>
      </c>
    </row>
    <row r="134" spans="1:17" x14ac:dyDescent="0.25">
      <c r="A134" s="3" t="s">
        <v>16</v>
      </c>
      <c r="D134" s="3" t="s">
        <v>654</v>
      </c>
      <c r="E134" s="3" t="s">
        <v>655</v>
      </c>
      <c r="F134" s="3" t="s">
        <v>656</v>
      </c>
      <c r="G134" s="3" t="s">
        <v>78</v>
      </c>
      <c r="H134" s="3" t="s">
        <v>42</v>
      </c>
      <c r="I134" s="3" t="s">
        <v>309</v>
      </c>
      <c r="J134" s="3" t="s">
        <v>42</v>
      </c>
      <c r="K134" s="3" t="s">
        <v>301</v>
      </c>
      <c r="L134" s="3" t="s">
        <v>657</v>
      </c>
      <c r="M134" s="3" t="s">
        <v>312</v>
      </c>
      <c r="N134" s="3" t="s">
        <v>830</v>
      </c>
      <c r="O134" s="3" t="s">
        <v>830</v>
      </c>
      <c r="P134" s="3" t="s">
        <v>831</v>
      </c>
      <c r="Q134" s="3" t="s">
        <v>831</v>
      </c>
    </row>
    <row r="135" spans="1:17" x14ac:dyDescent="0.25">
      <c r="A135" s="3" t="s">
        <v>16</v>
      </c>
      <c r="D135" s="3" t="s">
        <v>488</v>
      </c>
      <c r="E135" s="3" t="s">
        <v>730</v>
      </c>
      <c r="F135" s="3" t="s">
        <v>142</v>
      </c>
      <c r="G135" s="3" t="s">
        <v>78</v>
      </c>
      <c r="H135" s="3" t="s">
        <v>42</v>
      </c>
      <c r="I135" s="3" t="s">
        <v>309</v>
      </c>
      <c r="J135" s="3" t="s">
        <v>42</v>
      </c>
      <c r="K135" s="3" t="s">
        <v>132</v>
      </c>
      <c r="L135" s="3" t="s">
        <v>489</v>
      </c>
      <c r="M135" s="3" t="s">
        <v>312</v>
      </c>
      <c r="N135" s="3" t="s">
        <v>832</v>
      </c>
      <c r="O135" s="3" t="s">
        <v>832</v>
      </c>
      <c r="P135" s="3" t="s">
        <v>833</v>
      </c>
      <c r="Q135" s="3" t="s">
        <v>833</v>
      </c>
    </row>
    <row r="136" spans="1:17" x14ac:dyDescent="0.25">
      <c r="A136" s="3" t="s">
        <v>16</v>
      </c>
      <c r="D136" s="3" t="s">
        <v>490</v>
      </c>
      <c r="E136" s="3" t="s">
        <v>658</v>
      </c>
      <c r="F136" s="3" t="s">
        <v>658</v>
      </c>
      <c r="G136" s="3" t="s">
        <v>18</v>
      </c>
      <c r="H136" s="3" t="s">
        <v>42</v>
      </c>
      <c r="I136" s="3" t="s">
        <v>309</v>
      </c>
      <c r="J136" s="3" t="s">
        <v>42</v>
      </c>
      <c r="K136" s="3" t="s">
        <v>132</v>
      </c>
      <c r="M136" s="3" t="s">
        <v>312</v>
      </c>
      <c r="N136" s="3" t="s">
        <v>131</v>
      </c>
      <c r="O136" s="3" t="s">
        <v>131</v>
      </c>
      <c r="P136" s="3" t="s">
        <v>131</v>
      </c>
      <c r="Q136" s="3" t="s">
        <v>131</v>
      </c>
    </row>
    <row r="137" spans="1:17" x14ac:dyDescent="0.25">
      <c r="A137" s="3" t="s">
        <v>16</v>
      </c>
      <c r="D137" s="3" t="s">
        <v>491</v>
      </c>
      <c r="E137" s="3" t="s">
        <v>659</v>
      </c>
      <c r="F137" s="3" t="s">
        <v>660</v>
      </c>
      <c r="G137" s="3" t="s">
        <v>18</v>
      </c>
      <c r="H137" s="3" t="s">
        <v>42</v>
      </c>
      <c r="I137" s="3" t="s">
        <v>309</v>
      </c>
      <c r="J137" s="3" t="s">
        <v>42</v>
      </c>
      <c r="K137" s="3" t="s">
        <v>301</v>
      </c>
      <c r="M137" s="3" t="s">
        <v>312</v>
      </c>
      <c r="N137" s="3" t="s">
        <v>131</v>
      </c>
      <c r="O137" s="3" t="s">
        <v>131</v>
      </c>
      <c r="P137" s="3" t="s">
        <v>131</v>
      </c>
      <c r="Q137" s="3" t="s">
        <v>131</v>
      </c>
    </row>
    <row r="138" spans="1:17" x14ac:dyDescent="0.25">
      <c r="A138" s="3" t="s">
        <v>16</v>
      </c>
      <c r="D138" s="3" t="s">
        <v>661</v>
      </c>
      <c r="E138" s="3" t="s">
        <v>662</v>
      </c>
      <c r="F138" s="3" t="s">
        <v>731</v>
      </c>
      <c r="G138" s="3" t="s">
        <v>311</v>
      </c>
      <c r="H138" s="3" t="s">
        <v>42</v>
      </c>
      <c r="I138" s="3" t="s">
        <v>309</v>
      </c>
      <c r="J138" s="3" t="s">
        <v>42</v>
      </c>
      <c r="K138" s="3" t="s">
        <v>302</v>
      </c>
      <c r="M138" s="3" t="s">
        <v>312</v>
      </c>
      <c r="N138" s="3" t="s">
        <v>834</v>
      </c>
      <c r="O138" s="3" t="s">
        <v>834</v>
      </c>
      <c r="P138" s="3" t="s">
        <v>835</v>
      </c>
      <c r="Q138" s="3" t="s">
        <v>835</v>
      </c>
    </row>
    <row r="139" spans="1:17" x14ac:dyDescent="0.25">
      <c r="A139" s="3" t="s">
        <v>16</v>
      </c>
      <c r="D139" s="3" t="s">
        <v>492</v>
      </c>
      <c r="E139" s="3" t="s">
        <v>663</v>
      </c>
      <c r="F139" s="3" t="s">
        <v>732</v>
      </c>
      <c r="G139" s="3" t="s">
        <v>311</v>
      </c>
      <c r="H139" s="3" t="s">
        <v>42</v>
      </c>
      <c r="I139" s="3" t="s">
        <v>309</v>
      </c>
      <c r="J139" s="3" t="s">
        <v>42</v>
      </c>
      <c r="K139" s="3" t="s">
        <v>302</v>
      </c>
      <c r="M139" s="3" t="s">
        <v>312</v>
      </c>
      <c r="N139" s="3" t="s">
        <v>836</v>
      </c>
      <c r="O139" s="3" t="s">
        <v>836</v>
      </c>
      <c r="P139" s="3" t="s">
        <v>837</v>
      </c>
      <c r="Q139" s="3" t="s">
        <v>837</v>
      </c>
    </row>
    <row r="140" spans="1:17" x14ac:dyDescent="0.25">
      <c r="A140" s="3" t="s">
        <v>16</v>
      </c>
      <c r="D140" s="3" t="s">
        <v>493</v>
      </c>
      <c r="E140" s="3" t="s">
        <v>664</v>
      </c>
      <c r="F140" s="3" t="s">
        <v>733</v>
      </c>
      <c r="G140" s="3" t="s">
        <v>311</v>
      </c>
      <c r="H140" s="3" t="s">
        <v>42</v>
      </c>
      <c r="I140" s="3" t="s">
        <v>309</v>
      </c>
      <c r="J140" s="3" t="s">
        <v>42</v>
      </c>
      <c r="K140" s="3" t="s">
        <v>302</v>
      </c>
      <c r="M140" s="3" t="s">
        <v>312</v>
      </c>
      <c r="N140" s="3" t="s">
        <v>131</v>
      </c>
      <c r="O140" s="3" t="s">
        <v>131</v>
      </c>
      <c r="P140" s="3" t="s">
        <v>131</v>
      </c>
      <c r="Q140" s="3" t="s">
        <v>131</v>
      </c>
    </row>
    <row r="141" spans="1:17" x14ac:dyDescent="0.25">
      <c r="A141" s="3" t="s">
        <v>16</v>
      </c>
      <c r="D141" s="3" t="s">
        <v>665</v>
      </c>
      <c r="E141" s="3" t="s">
        <v>734</v>
      </c>
      <c r="F141" s="3" t="s">
        <v>735</v>
      </c>
      <c r="G141" s="3" t="s">
        <v>78</v>
      </c>
      <c r="H141" s="3" t="s">
        <v>42</v>
      </c>
      <c r="I141" s="3" t="s">
        <v>309</v>
      </c>
      <c r="J141" s="3" t="s">
        <v>42</v>
      </c>
      <c r="K141" s="3" t="s">
        <v>301</v>
      </c>
      <c r="L141" s="3" t="s">
        <v>666</v>
      </c>
      <c r="M141" s="3" t="s">
        <v>312</v>
      </c>
      <c r="N141" s="3" t="s">
        <v>838</v>
      </c>
      <c r="O141" s="3" t="s">
        <v>838</v>
      </c>
      <c r="P141" s="3" t="s">
        <v>839</v>
      </c>
      <c r="Q141" s="3" t="s">
        <v>839</v>
      </c>
    </row>
    <row r="142" spans="1:17" x14ac:dyDescent="0.25">
      <c r="A142" s="3" t="s">
        <v>16</v>
      </c>
      <c r="D142" s="3" t="s">
        <v>494</v>
      </c>
      <c r="E142" s="3" t="s">
        <v>667</v>
      </c>
      <c r="F142" s="3" t="s">
        <v>668</v>
      </c>
      <c r="G142" s="3" t="s">
        <v>18</v>
      </c>
      <c r="H142" s="3" t="s">
        <v>42</v>
      </c>
      <c r="I142" s="3" t="s">
        <v>309</v>
      </c>
      <c r="J142" s="3" t="s">
        <v>42</v>
      </c>
      <c r="K142" s="3" t="s">
        <v>301</v>
      </c>
      <c r="M142" s="3" t="s">
        <v>312</v>
      </c>
      <c r="N142" s="3" t="s">
        <v>131</v>
      </c>
      <c r="O142" s="3" t="s">
        <v>131</v>
      </c>
      <c r="P142" s="3" t="s">
        <v>131</v>
      </c>
      <c r="Q142" s="3" t="s">
        <v>131</v>
      </c>
    </row>
    <row r="143" spans="1:17" x14ac:dyDescent="0.25">
      <c r="A143" s="3" t="s">
        <v>16</v>
      </c>
      <c r="D143" s="3" t="s">
        <v>495</v>
      </c>
      <c r="E143" s="3" t="s">
        <v>669</v>
      </c>
      <c r="F143" s="3" t="s">
        <v>670</v>
      </c>
      <c r="G143" s="3" t="s">
        <v>311</v>
      </c>
      <c r="H143" s="3" t="s">
        <v>42</v>
      </c>
      <c r="I143" s="3" t="s">
        <v>309</v>
      </c>
      <c r="J143" s="3" t="s">
        <v>42</v>
      </c>
      <c r="K143" s="3" t="s">
        <v>302</v>
      </c>
      <c r="M143" s="3" t="s">
        <v>312</v>
      </c>
      <c r="N143" s="3" t="s">
        <v>131</v>
      </c>
      <c r="O143" s="3" t="s">
        <v>131</v>
      </c>
      <c r="P143" s="3" t="s">
        <v>840</v>
      </c>
      <c r="Q143" s="3" t="s">
        <v>840</v>
      </c>
    </row>
    <row r="144" spans="1:17" x14ac:dyDescent="0.25">
      <c r="A144" s="3" t="s">
        <v>16</v>
      </c>
      <c r="D144" s="3" t="s">
        <v>496</v>
      </c>
      <c r="E144" s="3" t="s">
        <v>671</v>
      </c>
      <c r="F144" s="3" t="s">
        <v>672</v>
      </c>
      <c r="G144" s="3" t="s">
        <v>311</v>
      </c>
      <c r="H144" s="3" t="s">
        <v>42</v>
      </c>
      <c r="I144" s="3" t="s">
        <v>309</v>
      </c>
      <c r="J144" s="3" t="s">
        <v>42</v>
      </c>
      <c r="K144" s="3" t="s">
        <v>302</v>
      </c>
      <c r="M144" s="3" t="s">
        <v>312</v>
      </c>
      <c r="N144" s="3" t="s">
        <v>131</v>
      </c>
      <c r="O144" s="3" t="s">
        <v>131</v>
      </c>
      <c r="P144" s="3" t="s">
        <v>131</v>
      </c>
      <c r="Q144" s="3" t="s">
        <v>131</v>
      </c>
    </row>
    <row r="145" spans="1:17" x14ac:dyDescent="0.25">
      <c r="A145" s="3" t="s">
        <v>16</v>
      </c>
      <c r="D145" s="3" t="s">
        <v>497</v>
      </c>
      <c r="E145" s="3" t="s">
        <v>673</v>
      </c>
      <c r="F145" s="3" t="s">
        <v>674</v>
      </c>
      <c r="G145" s="3" t="s">
        <v>311</v>
      </c>
      <c r="H145" s="3" t="s">
        <v>42</v>
      </c>
      <c r="I145" s="3" t="s">
        <v>309</v>
      </c>
      <c r="J145" s="3" t="s">
        <v>42</v>
      </c>
      <c r="K145" s="3" t="s">
        <v>302</v>
      </c>
      <c r="M145" s="3" t="s">
        <v>312</v>
      </c>
      <c r="N145" s="3" t="s">
        <v>131</v>
      </c>
      <c r="O145" s="3" t="s">
        <v>131</v>
      </c>
      <c r="P145" s="3" t="s">
        <v>131</v>
      </c>
      <c r="Q145" s="3" t="s">
        <v>131</v>
      </c>
    </row>
    <row r="146" spans="1:17" x14ac:dyDescent="0.25">
      <c r="A146" s="3" t="s">
        <v>16</v>
      </c>
      <c r="D146" s="3" t="s">
        <v>498</v>
      </c>
      <c r="E146" s="3" t="s">
        <v>675</v>
      </c>
      <c r="F146" s="3" t="s">
        <v>676</v>
      </c>
      <c r="G146" s="3" t="s">
        <v>311</v>
      </c>
      <c r="H146" s="3" t="s">
        <v>42</v>
      </c>
      <c r="I146" s="3" t="s">
        <v>309</v>
      </c>
      <c r="J146" s="3" t="s">
        <v>42</v>
      </c>
      <c r="K146" s="3" t="s">
        <v>302</v>
      </c>
      <c r="M146" s="3" t="s">
        <v>312</v>
      </c>
      <c r="N146" s="3" t="s">
        <v>131</v>
      </c>
      <c r="O146" s="3" t="s">
        <v>131</v>
      </c>
      <c r="P146" s="3" t="s">
        <v>131</v>
      </c>
      <c r="Q146" s="3" t="s">
        <v>131</v>
      </c>
    </row>
    <row r="147" spans="1:17" x14ac:dyDescent="0.25">
      <c r="A147" s="3" t="s">
        <v>16</v>
      </c>
      <c r="D147" s="3" t="s">
        <v>499</v>
      </c>
      <c r="E147" s="3" t="s">
        <v>677</v>
      </c>
      <c r="F147" s="3" t="s">
        <v>678</v>
      </c>
      <c r="G147" s="3" t="s">
        <v>311</v>
      </c>
      <c r="H147" s="3" t="s">
        <v>42</v>
      </c>
      <c r="I147" s="3" t="s">
        <v>309</v>
      </c>
      <c r="J147" s="3" t="s">
        <v>42</v>
      </c>
      <c r="K147" s="3" t="s">
        <v>302</v>
      </c>
      <c r="M147" s="3" t="s">
        <v>312</v>
      </c>
      <c r="N147" s="3" t="s">
        <v>841</v>
      </c>
      <c r="O147" s="3" t="s">
        <v>841</v>
      </c>
      <c r="P147" s="3" t="s">
        <v>842</v>
      </c>
      <c r="Q147" s="3" t="s">
        <v>842</v>
      </c>
    </row>
    <row r="148" spans="1:17" x14ac:dyDescent="0.25">
      <c r="A148" s="3" t="s">
        <v>16</v>
      </c>
      <c r="D148" s="3" t="s">
        <v>736</v>
      </c>
      <c r="E148" s="3" t="s">
        <v>737</v>
      </c>
      <c r="F148" s="3" t="s">
        <v>738</v>
      </c>
      <c r="G148" s="3" t="s">
        <v>311</v>
      </c>
      <c r="H148" s="3" t="s">
        <v>42</v>
      </c>
      <c r="I148" s="3" t="s">
        <v>309</v>
      </c>
      <c r="J148" s="3" t="s">
        <v>42</v>
      </c>
      <c r="K148" s="3" t="s">
        <v>302</v>
      </c>
      <c r="M148" s="3" t="s">
        <v>312</v>
      </c>
      <c r="N148" s="3" t="s">
        <v>131</v>
      </c>
      <c r="O148" s="3" t="s">
        <v>131</v>
      </c>
      <c r="P148" s="3" t="s">
        <v>131</v>
      </c>
      <c r="Q148" s="3" t="s">
        <v>131</v>
      </c>
    </row>
    <row r="149" spans="1:17" x14ac:dyDescent="0.25">
      <c r="A149" s="3" t="s">
        <v>16</v>
      </c>
      <c r="D149" s="3" t="s">
        <v>739</v>
      </c>
      <c r="E149" s="3" t="s">
        <v>740</v>
      </c>
      <c r="F149" s="3" t="s">
        <v>741</v>
      </c>
      <c r="G149" s="3" t="s">
        <v>311</v>
      </c>
      <c r="H149" s="3" t="s">
        <v>42</v>
      </c>
      <c r="I149" s="3" t="s">
        <v>309</v>
      </c>
      <c r="J149" s="3" t="s">
        <v>42</v>
      </c>
      <c r="K149" s="3" t="s">
        <v>302</v>
      </c>
      <c r="M149" s="3" t="s">
        <v>312</v>
      </c>
      <c r="N149" s="3" t="s">
        <v>131</v>
      </c>
      <c r="O149" s="3" t="s">
        <v>131</v>
      </c>
      <c r="P149" s="3" t="s">
        <v>131</v>
      </c>
      <c r="Q149" s="3" t="s">
        <v>131</v>
      </c>
    </row>
    <row r="150" spans="1:17" x14ac:dyDescent="0.25">
      <c r="A150" s="3" t="s">
        <v>16</v>
      </c>
      <c r="D150" s="3" t="s">
        <v>500</v>
      </c>
      <c r="E150" s="3" t="s">
        <v>742</v>
      </c>
      <c r="F150" s="3" t="s">
        <v>743</v>
      </c>
      <c r="G150" s="3" t="s">
        <v>311</v>
      </c>
      <c r="H150" s="3" t="s">
        <v>42</v>
      </c>
      <c r="I150" s="3" t="s">
        <v>309</v>
      </c>
      <c r="J150" s="3" t="s">
        <v>42</v>
      </c>
      <c r="K150" s="3" t="s">
        <v>302</v>
      </c>
      <c r="M150" s="3" t="s">
        <v>312</v>
      </c>
      <c r="N150" s="3" t="s">
        <v>843</v>
      </c>
      <c r="O150" s="3" t="s">
        <v>843</v>
      </c>
      <c r="P150" s="3" t="s">
        <v>844</v>
      </c>
      <c r="Q150" s="3" t="s">
        <v>844</v>
      </c>
    </row>
    <row r="151" spans="1:17" x14ac:dyDescent="0.25">
      <c r="A151" s="3" t="s">
        <v>16</v>
      </c>
      <c r="D151" s="3" t="s">
        <v>744</v>
      </c>
      <c r="E151" s="3" t="s">
        <v>745</v>
      </c>
      <c r="F151" s="3" t="s">
        <v>746</v>
      </c>
      <c r="G151" s="3" t="s">
        <v>311</v>
      </c>
      <c r="H151" s="3" t="s">
        <v>42</v>
      </c>
      <c r="I151" s="3" t="s">
        <v>309</v>
      </c>
      <c r="J151" s="3" t="s">
        <v>42</v>
      </c>
      <c r="K151" s="3" t="s">
        <v>302</v>
      </c>
      <c r="M151" s="3" t="s">
        <v>312</v>
      </c>
      <c r="N151" s="3" t="s">
        <v>131</v>
      </c>
      <c r="O151" s="3" t="s">
        <v>131</v>
      </c>
      <c r="P151" s="3" t="s">
        <v>131</v>
      </c>
      <c r="Q151" s="3" t="s">
        <v>131</v>
      </c>
    </row>
    <row r="152" spans="1:17" x14ac:dyDescent="0.25">
      <c r="A152" s="3" t="s">
        <v>16</v>
      </c>
      <c r="D152" s="3" t="s">
        <v>501</v>
      </c>
      <c r="E152" s="3" t="s">
        <v>143</v>
      </c>
      <c r="F152" s="3" t="s">
        <v>144</v>
      </c>
      <c r="G152" s="3" t="s">
        <v>311</v>
      </c>
      <c r="H152" s="3" t="s">
        <v>42</v>
      </c>
      <c r="I152" s="3" t="s">
        <v>309</v>
      </c>
      <c r="J152" s="3" t="s">
        <v>42</v>
      </c>
      <c r="K152" s="3" t="s">
        <v>302</v>
      </c>
      <c r="M152" s="3" t="s">
        <v>312</v>
      </c>
      <c r="N152" s="3" t="s">
        <v>131</v>
      </c>
      <c r="O152" s="3" t="s">
        <v>131</v>
      </c>
      <c r="P152" s="3" t="s">
        <v>131</v>
      </c>
      <c r="Q152" s="3" t="s">
        <v>131</v>
      </c>
    </row>
    <row r="153" spans="1:17" x14ac:dyDescent="0.25">
      <c r="A153" s="3" t="s">
        <v>16</v>
      </c>
      <c r="D153" s="3" t="s">
        <v>679</v>
      </c>
      <c r="E153" s="3" t="s">
        <v>680</v>
      </c>
      <c r="F153" s="3" t="s">
        <v>681</v>
      </c>
      <c r="G153" s="3" t="s">
        <v>78</v>
      </c>
      <c r="H153" s="3" t="s">
        <v>42</v>
      </c>
      <c r="I153" s="3" t="s">
        <v>309</v>
      </c>
      <c r="J153" s="3" t="s">
        <v>42</v>
      </c>
      <c r="K153" s="3" t="s">
        <v>301</v>
      </c>
      <c r="L153" s="3" t="s">
        <v>682</v>
      </c>
      <c r="M153" s="3" t="s">
        <v>312</v>
      </c>
      <c r="N153" s="3" t="s">
        <v>845</v>
      </c>
      <c r="O153" s="3" t="s">
        <v>845</v>
      </c>
      <c r="P153" s="3" t="s">
        <v>842</v>
      </c>
      <c r="Q153" s="3" t="s">
        <v>842</v>
      </c>
    </row>
    <row r="154" spans="1:17" x14ac:dyDescent="0.25">
      <c r="A154" s="3" t="s">
        <v>16</v>
      </c>
      <c r="D154" s="3" t="s">
        <v>502</v>
      </c>
      <c r="E154" s="3" t="s">
        <v>747</v>
      </c>
      <c r="F154" s="3" t="s">
        <v>683</v>
      </c>
      <c r="G154" s="3" t="s">
        <v>78</v>
      </c>
      <c r="H154" s="3" t="s">
        <v>42</v>
      </c>
      <c r="I154" s="3" t="s">
        <v>309</v>
      </c>
      <c r="J154" s="3" t="s">
        <v>42</v>
      </c>
      <c r="K154" s="3" t="s">
        <v>132</v>
      </c>
      <c r="L154" s="3" t="s">
        <v>503</v>
      </c>
      <c r="M154" s="3" t="s">
        <v>312</v>
      </c>
      <c r="N154" s="3" t="s">
        <v>846</v>
      </c>
      <c r="O154" s="3" t="s">
        <v>846</v>
      </c>
      <c r="P154" s="3" t="s">
        <v>847</v>
      </c>
      <c r="Q154" s="3" t="s">
        <v>847</v>
      </c>
    </row>
    <row r="155" spans="1:17" x14ac:dyDescent="0.25">
      <c r="A155" s="3" t="s">
        <v>16</v>
      </c>
      <c r="D155" s="3" t="s">
        <v>504</v>
      </c>
      <c r="E155" s="3" t="s">
        <v>748</v>
      </c>
      <c r="F155" s="3" t="s">
        <v>505</v>
      </c>
      <c r="G155" s="3" t="s">
        <v>26</v>
      </c>
      <c r="H155" s="3" t="s">
        <v>42</v>
      </c>
      <c r="I155" s="3" t="s">
        <v>309</v>
      </c>
      <c r="J155" s="3" t="s">
        <v>42</v>
      </c>
      <c r="K155" s="3" t="s">
        <v>132</v>
      </c>
      <c r="L155" s="3" t="s">
        <v>506</v>
      </c>
      <c r="M155" s="3" t="s">
        <v>310</v>
      </c>
      <c r="N155" s="3" t="s">
        <v>848</v>
      </c>
      <c r="O155" s="3" t="s">
        <v>848</v>
      </c>
      <c r="P155" s="3" t="s">
        <v>849</v>
      </c>
      <c r="Q155" s="3" t="s">
        <v>849</v>
      </c>
    </row>
    <row r="156" spans="1:17" x14ac:dyDescent="0.25">
      <c r="A156" s="3" t="s">
        <v>16</v>
      </c>
      <c r="D156" s="3" t="s">
        <v>507</v>
      </c>
      <c r="E156" s="3" t="s">
        <v>749</v>
      </c>
      <c r="F156" s="3" t="s">
        <v>145</v>
      </c>
      <c r="G156" s="3" t="s">
        <v>18</v>
      </c>
      <c r="H156" s="3" t="s">
        <v>42</v>
      </c>
      <c r="I156" s="3" t="s">
        <v>309</v>
      </c>
      <c r="J156" s="3" t="s">
        <v>42</v>
      </c>
      <c r="K156" s="3" t="s">
        <v>132</v>
      </c>
      <c r="M156" s="3" t="s">
        <v>312</v>
      </c>
      <c r="N156" s="3" t="s">
        <v>131</v>
      </c>
      <c r="O156" s="3" t="s">
        <v>131</v>
      </c>
      <c r="P156" s="3" t="s">
        <v>131</v>
      </c>
      <c r="Q156" s="3" t="s">
        <v>131</v>
      </c>
    </row>
    <row r="157" spans="1:17" x14ac:dyDescent="0.25">
      <c r="A157" s="3" t="s">
        <v>16</v>
      </c>
      <c r="D157" s="3" t="s">
        <v>508</v>
      </c>
      <c r="E157" s="3" t="s">
        <v>146</v>
      </c>
      <c r="F157" s="3" t="s">
        <v>147</v>
      </c>
      <c r="G157" s="3" t="s">
        <v>18</v>
      </c>
      <c r="H157" s="3" t="s">
        <v>42</v>
      </c>
      <c r="I157" s="3" t="s">
        <v>309</v>
      </c>
      <c r="J157" s="3" t="s">
        <v>42</v>
      </c>
      <c r="K157" s="3" t="s">
        <v>301</v>
      </c>
      <c r="M157" s="3" t="s">
        <v>312</v>
      </c>
      <c r="N157" s="3" t="s">
        <v>131</v>
      </c>
      <c r="O157" s="3" t="s">
        <v>131</v>
      </c>
      <c r="P157" s="3" t="s">
        <v>131</v>
      </c>
      <c r="Q157" s="3" t="s">
        <v>131</v>
      </c>
    </row>
    <row r="158" spans="1:17" x14ac:dyDescent="0.25">
      <c r="A158" s="3" t="s">
        <v>16</v>
      </c>
      <c r="D158" s="3" t="s">
        <v>509</v>
      </c>
      <c r="E158" s="3" t="s">
        <v>148</v>
      </c>
      <c r="F158" s="3" t="s">
        <v>149</v>
      </c>
      <c r="G158" s="3" t="s">
        <v>311</v>
      </c>
      <c r="H158" s="3" t="s">
        <v>42</v>
      </c>
      <c r="I158" s="3" t="s">
        <v>309</v>
      </c>
      <c r="J158" s="3" t="s">
        <v>42</v>
      </c>
      <c r="K158" s="3" t="s">
        <v>302</v>
      </c>
      <c r="M158" s="3" t="s">
        <v>312</v>
      </c>
      <c r="N158" s="3" t="s">
        <v>850</v>
      </c>
      <c r="O158" s="3" t="s">
        <v>850</v>
      </c>
      <c r="P158" s="3" t="s">
        <v>851</v>
      </c>
      <c r="Q158" s="3" t="s">
        <v>851</v>
      </c>
    </row>
    <row r="159" spans="1:17" x14ac:dyDescent="0.25">
      <c r="A159" s="3" t="s">
        <v>16</v>
      </c>
      <c r="D159" s="3" t="s">
        <v>684</v>
      </c>
      <c r="E159" s="3" t="s">
        <v>685</v>
      </c>
      <c r="F159" s="3" t="s">
        <v>686</v>
      </c>
      <c r="G159" s="3" t="s">
        <v>311</v>
      </c>
      <c r="H159" s="3" t="s">
        <v>42</v>
      </c>
      <c r="I159" s="3" t="s">
        <v>309</v>
      </c>
      <c r="J159" s="3" t="s">
        <v>42</v>
      </c>
      <c r="K159" s="3" t="s">
        <v>302</v>
      </c>
      <c r="M159" s="3" t="s">
        <v>312</v>
      </c>
      <c r="N159" s="3" t="s">
        <v>852</v>
      </c>
      <c r="O159" s="3" t="s">
        <v>852</v>
      </c>
      <c r="P159" s="3" t="s">
        <v>853</v>
      </c>
      <c r="Q159" s="3" t="s">
        <v>853</v>
      </c>
    </row>
    <row r="160" spans="1:17" x14ac:dyDescent="0.25">
      <c r="A160" s="3" t="s">
        <v>16</v>
      </c>
      <c r="D160" s="3" t="s">
        <v>510</v>
      </c>
      <c r="E160" s="3" t="s">
        <v>150</v>
      </c>
      <c r="F160" s="3" t="s">
        <v>151</v>
      </c>
      <c r="G160" s="3" t="s">
        <v>311</v>
      </c>
      <c r="H160" s="3" t="s">
        <v>42</v>
      </c>
      <c r="I160" s="3" t="s">
        <v>309</v>
      </c>
      <c r="J160" s="3" t="s">
        <v>42</v>
      </c>
      <c r="K160" s="3" t="s">
        <v>302</v>
      </c>
      <c r="M160" s="3" t="s">
        <v>312</v>
      </c>
      <c r="N160" s="3" t="s">
        <v>854</v>
      </c>
      <c r="O160" s="3" t="s">
        <v>854</v>
      </c>
      <c r="P160" s="3" t="s">
        <v>855</v>
      </c>
      <c r="Q160" s="3" t="s">
        <v>855</v>
      </c>
    </row>
    <row r="161" spans="1:17" x14ac:dyDescent="0.25">
      <c r="A161" s="3" t="s">
        <v>16</v>
      </c>
      <c r="D161" s="3" t="s">
        <v>687</v>
      </c>
      <c r="E161" s="3" t="s">
        <v>688</v>
      </c>
      <c r="F161" s="3" t="s">
        <v>689</v>
      </c>
      <c r="G161" s="3" t="s">
        <v>311</v>
      </c>
      <c r="H161" s="3" t="s">
        <v>42</v>
      </c>
      <c r="I161" s="3" t="s">
        <v>309</v>
      </c>
      <c r="J161" s="3" t="s">
        <v>42</v>
      </c>
      <c r="K161" s="3" t="s">
        <v>302</v>
      </c>
      <c r="M161" s="3" t="s">
        <v>312</v>
      </c>
      <c r="N161" s="3" t="s">
        <v>856</v>
      </c>
      <c r="O161" s="3" t="s">
        <v>856</v>
      </c>
      <c r="P161" s="3" t="s">
        <v>857</v>
      </c>
      <c r="Q161" s="3" t="s">
        <v>857</v>
      </c>
    </row>
    <row r="162" spans="1:17" x14ac:dyDescent="0.25">
      <c r="A162" s="3" t="s">
        <v>16</v>
      </c>
      <c r="D162" s="3" t="s">
        <v>511</v>
      </c>
      <c r="E162" s="3" t="s">
        <v>152</v>
      </c>
      <c r="F162" s="3" t="s">
        <v>153</v>
      </c>
      <c r="G162" s="3" t="s">
        <v>311</v>
      </c>
      <c r="H162" s="3" t="s">
        <v>42</v>
      </c>
      <c r="I162" s="3" t="s">
        <v>309</v>
      </c>
      <c r="J162" s="3" t="s">
        <v>42</v>
      </c>
      <c r="K162" s="3" t="s">
        <v>302</v>
      </c>
      <c r="M162" s="3" t="s">
        <v>312</v>
      </c>
      <c r="N162" s="3" t="s">
        <v>131</v>
      </c>
      <c r="O162" s="3" t="s">
        <v>131</v>
      </c>
      <c r="P162" s="3" t="s">
        <v>131</v>
      </c>
      <c r="Q162" s="3" t="s">
        <v>131</v>
      </c>
    </row>
    <row r="163" spans="1:17" x14ac:dyDescent="0.25">
      <c r="A163" s="3" t="s">
        <v>16</v>
      </c>
      <c r="D163" s="3" t="s">
        <v>512</v>
      </c>
      <c r="E163" s="3" t="s">
        <v>690</v>
      </c>
      <c r="F163" s="3" t="s">
        <v>691</v>
      </c>
      <c r="G163" s="3" t="s">
        <v>311</v>
      </c>
      <c r="H163" s="3" t="s">
        <v>42</v>
      </c>
      <c r="I163" s="3" t="s">
        <v>309</v>
      </c>
      <c r="J163" s="3" t="s">
        <v>42</v>
      </c>
      <c r="K163" s="3" t="s">
        <v>302</v>
      </c>
      <c r="M163" s="3" t="s">
        <v>312</v>
      </c>
      <c r="N163" s="3" t="s">
        <v>131</v>
      </c>
      <c r="O163" s="3" t="s">
        <v>131</v>
      </c>
      <c r="P163" s="3" t="s">
        <v>131</v>
      </c>
      <c r="Q163" s="3" t="s">
        <v>131</v>
      </c>
    </row>
    <row r="164" spans="1:17" x14ac:dyDescent="0.25">
      <c r="A164" s="3" t="s">
        <v>16</v>
      </c>
      <c r="D164" s="3" t="s">
        <v>692</v>
      </c>
      <c r="E164" s="3" t="s">
        <v>693</v>
      </c>
      <c r="F164" s="3" t="s">
        <v>694</v>
      </c>
      <c r="G164" s="3" t="s">
        <v>311</v>
      </c>
      <c r="H164" s="3" t="s">
        <v>42</v>
      </c>
      <c r="I164" s="3" t="s">
        <v>309</v>
      </c>
      <c r="J164" s="3" t="s">
        <v>42</v>
      </c>
      <c r="K164" s="3" t="s">
        <v>302</v>
      </c>
      <c r="M164" s="3" t="s">
        <v>312</v>
      </c>
      <c r="N164" s="3" t="s">
        <v>858</v>
      </c>
      <c r="O164" s="3" t="s">
        <v>858</v>
      </c>
      <c r="P164" s="3" t="s">
        <v>859</v>
      </c>
      <c r="Q164" s="3" t="s">
        <v>859</v>
      </c>
    </row>
    <row r="165" spans="1:17" x14ac:dyDescent="0.25">
      <c r="A165" s="3" t="s">
        <v>16</v>
      </c>
      <c r="D165" s="3" t="s">
        <v>513</v>
      </c>
      <c r="E165" s="3" t="s">
        <v>154</v>
      </c>
      <c r="F165" s="3" t="s">
        <v>155</v>
      </c>
      <c r="G165" s="3" t="s">
        <v>78</v>
      </c>
      <c r="H165" s="3" t="s">
        <v>42</v>
      </c>
      <c r="I165" s="3" t="s">
        <v>309</v>
      </c>
      <c r="J165" s="3" t="s">
        <v>42</v>
      </c>
      <c r="K165" s="3" t="s">
        <v>301</v>
      </c>
      <c r="L165" s="3" t="s">
        <v>514</v>
      </c>
      <c r="M165" s="3" t="s">
        <v>312</v>
      </c>
      <c r="N165" s="3" t="s">
        <v>860</v>
      </c>
      <c r="O165" s="3" t="s">
        <v>860</v>
      </c>
      <c r="P165" s="3" t="s">
        <v>861</v>
      </c>
      <c r="Q165" s="3" t="s">
        <v>861</v>
      </c>
    </row>
    <row r="166" spans="1:17" x14ac:dyDescent="0.25">
      <c r="A166" s="3" t="s">
        <v>16</v>
      </c>
      <c r="D166" s="3" t="s">
        <v>515</v>
      </c>
      <c r="E166" s="3" t="s">
        <v>156</v>
      </c>
      <c r="F166" s="3" t="s">
        <v>157</v>
      </c>
      <c r="G166" s="3" t="s">
        <v>18</v>
      </c>
      <c r="H166" s="3" t="s">
        <v>42</v>
      </c>
      <c r="I166" s="3" t="s">
        <v>309</v>
      </c>
      <c r="J166" s="3" t="s">
        <v>42</v>
      </c>
      <c r="K166" s="3" t="s">
        <v>301</v>
      </c>
      <c r="M166" s="3" t="s">
        <v>312</v>
      </c>
      <c r="N166" s="3" t="s">
        <v>131</v>
      </c>
      <c r="O166" s="3" t="s">
        <v>131</v>
      </c>
      <c r="P166" s="3" t="s">
        <v>131</v>
      </c>
      <c r="Q166" s="3" t="s">
        <v>131</v>
      </c>
    </row>
    <row r="167" spans="1:17" x14ac:dyDescent="0.25">
      <c r="A167" s="3" t="s">
        <v>16</v>
      </c>
      <c r="D167" s="3" t="s">
        <v>516</v>
      </c>
      <c r="E167" s="3" t="s">
        <v>158</v>
      </c>
      <c r="F167" s="3" t="s">
        <v>159</v>
      </c>
      <c r="G167" s="3" t="s">
        <v>311</v>
      </c>
      <c r="H167" s="3" t="s">
        <v>42</v>
      </c>
      <c r="I167" s="3" t="s">
        <v>309</v>
      </c>
      <c r="J167" s="3" t="s">
        <v>42</v>
      </c>
      <c r="K167" s="3" t="s">
        <v>302</v>
      </c>
      <c r="M167" s="3" t="s">
        <v>312</v>
      </c>
      <c r="N167" s="3" t="s">
        <v>862</v>
      </c>
      <c r="O167" s="3" t="s">
        <v>862</v>
      </c>
      <c r="P167" s="3" t="s">
        <v>863</v>
      </c>
      <c r="Q167" s="3" t="s">
        <v>863</v>
      </c>
    </row>
    <row r="168" spans="1:17" x14ac:dyDescent="0.25">
      <c r="A168" s="3" t="s">
        <v>16</v>
      </c>
      <c r="D168" s="3" t="s">
        <v>517</v>
      </c>
      <c r="E168" s="3" t="s">
        <v>160</v>
      </c>
      <c r="F168" s="3" t="s">
        <v>161</v>
      </c>
      <c r="G168" s="3" t="s">
        <v>311</v>
      </c>
      <c r="H168" s="3" t="s">
        <v>42</v>
      </c>
      <c r="I168" s="3" t="s">
        <v>309</v>
      </c>
      <c r="J168" s="3" t="s">
        <v>42</v>
      </c>
      <c r="K168" s="3" t="s">
        <v>302</v>
      </c>
      <c r="M168" s="3" t="s">
        <v>312</v>
      </c>
      <c r="N168" s="3" t="s">
        <v>864</v>
      </c>
      <c r="O168" s="3" t="s">
        <v>864</v>
      </c>
      <c r="P168" s="3" t="s">
        <v>865</v>
      </c>
      <c r="Q168" s="3" t="s">
        <v>865</v>
      </c>
    </row>
    <row r="169" spans="1:17" x14ac:dyDescent="0.25">
      <c r="A169" s="3" t="s">
        <v>16</v>
      </c>
      <c r="D169" s="3" t="s">
        <v>518</v>
      </c>
      <c r="E169" s="3" t="s">
        <v>162</v>
      </c>
      <c r="F169" s="3" t="s">
        <v>163</v>
      </c>
      <c r="G169" s="3" t="s">
        <v>311</v>
      </c>
      <c r="H169" s="3" t="s">
        <v>42</v>
      </c>
      <c r="I169" s="3" t="s">
        <v>309</v>
      </c>
      <c r="J169" s="3" t="s">
        <v>42</v>
      </c>
      <c r="K169" s="3" t="s">
        <v>302</v>
      </c>
      <c r="M169" s="3" t="s">
        <v>312</v>
      </c>
      <c r="N169" s="3" t="s">
        <v>131</v>
      </c>
      <c r="O169" s="3" t="s">
        <v>131</v>
      </c>
      <c r="P169" s="3" t="s">
        <v>131</v>
      </c>
      <c r="Q169" s="3" t="s">
        <v>131</v>
      </c>
    </row>
    <row r="170" spans="1:17" x14ac:dyDescent="0.25">
      <c r="A170" s="3" t="s">
        <v>16</v>
      </c>
      <c r="D170" s="3" t="s">
        <v>519</v>
      </c>
      <c r="E170" s="3" t="s">
        <v>164</v>
      </c>
      <c r="F170" s="3" t="s">
        <v>165</v>
      </c>
      <c r="G170" s="3" t="s">
        <v>311</v>
      </c>
      <c r="H170" s="3" t="s">
        <v>42</v>
      </c>
      <c r="I170" s="3" t="s">
        <v>309</v>
      </c>
      <c r="J170" s="3" t="s">
        <v>42</v>
      </c>
      <c r="K170" s="3" t="s">
        <v>302</v>
      </c>
      <c r="M170" s="3" t="s">
        <v>312</v>
      </c>
      <c r="N170" s="3" t="s">
        <v>866</v>
      </c>
      <c r="O170" s="3" t="s">
        <v>866</v>
      </c>
      <c r="P170" s="3" t="s">
        <v>867</v>
      </c>
      <c r="Q170" s="3" t="s">
        <v>867</v>
      </c>
    </row>
    <row r="171" spans="1:17" x14ac:dyDescent="0.25">
      <c r="A171" s="3" t="s">
        <v>16</v>
      </c>
      <c r="D171" s="3" t="s">
        <v>520</v>
      </c>
      <c r="E171" s="3" t="s">
        <v>166</v>
      </c>
      <c r="F171" s="3" t="s">
        <v>167</v>
      </c>
      <c r="G171" s="3" t="s">
        <v>311</v>
      </c>
      <c r="H171" s="3" t="s">
        <v>42</v>
      </c>
      <c r="I171" s="3" t="s">
        <v>309</v>
      </c>
      <c r="J171" s="3" t="s">
        <v>42</v>
      </c>
      <c r="K171" s="3" t="s">
        <v>302</v>
      </c>
      <c r="M171" s="3" t="s">
        <v>312</v>
      </c>
      <c r="N171" s="3" t="s">
        <v>868</v>
      </c>
      <c r="O171" s="3" t="s">
        <v>868</v>
      </c>
      <c r="P171" s="3" t="s">
        <v>869</v>
      </c>
      <c r="Q171" s="3" t="s">
        <v>869</v>
      </c>
    </row>
    <row r="172" spans="1:17" x14ac:dyDescent="0.25">
      <c r="A172" s="3" t="s">
        <v>16</v>
      </c>
      <c r="D172" s="3" t="s">
        <v>521</v>
      </c>
      <c r="E172" s="3" t="s">
        <v>522</v>
      </c>
      <c r="F172" s="3" t="s">
        <v>523</v>
      </c>
      <c r="G172" s="3" t="s">
        <v>311</v>
      </c>
      <c r="H172" s="3" t="s">
        <v>42</v>
      </c>
      <c r="I172" s="3" t="s">
        <v>309</v>
      </c>
      <c r="J172" s="3" t="s">
        <v>42</v>
      </c>
      <c r="K172" s="3" t="s">
        <v>302</v>
      </c>
      <c r="M172" s="3" t="s">
        <v>312</v>
      </c>
      <c r="N172" s="3" t="s">
        <v>870</v>
      </c>
      <c r="O172" s="3" t="s">
        <v>870</v>
      </c>
      <c r="P172" s="3" t="s">
        <v>871</v>
      </c>
      <c r="Q172" s="3" t="s">
        <v>871</v>
      </c>
    </row>
    <row r="173" spans="1:17" x14ac:dyDescent="0.25">
      <c r="A173" s="3" t="s">
        <v>16</v>
      </c>
      <c r="D173" s="3" t="s">
        <v>524</v>
      </c>
      <c r="E173" s="3" t="s">
        <v>525</v>
      </c>
      <c r="F173" s="3" t="s">
        <v>526</v>
      </c>
      <c r="G173" s="3" t="s">
        <v>311</v>
      </c>
      <c r="H173" s="3" t="s">
        <v>42</v>
      </c>
      <c r="I173" s="3" t="s">
        <v>309</v>
      </c>
      <c r="J173" s="3" t="s">
        <v>42</v>
      </c>
      <c r="K173" s="3" t="s">
        <v>302</v>
      </c>
      <c r="M173" s="3" t="s">
        <v>312</v>
      </c>
      <c r="N173" s="3" t="s">
        <v>872</v>
      </c>
      <c r="O173" s="3" t="s">
        <v>872</v>
      </c>
      <c r="P173" s="3" t="s">
        <v>873</v>
      </c>
      <c r="Q173" s="3" t="s">
        <v>873</v>
      </c>
    </row>
    <row r="174" spans="1:17" x14ac:dyDescent="0.25">
      <c r="A174" s="3" t="s">
        <v>16</v>
      </c>
      <c r="D174" s="3" t="s">
        <v>527</v>
      </c>
      <c r="E174" s="3" t="s">
        <v>528</v>
      </c>
      <c r="F174" s="3" t="s">
        <v>529</v>
      </c>
      <c r="G174" s="3" t="s">
        <v>311</v>
      </c>
      <c r="H174" s="3" t="s">
        <v>42</v>
      </c>
      <c r="I174" s="3" t="s">
        <v>309</v>
      </c>
      <c r="J174" s="3" t="s">
        <v>42</v>
      </c>
      <c r="K174" s="3" t="s">
        <v>302</v>
      </c>
      <c r="M174" s="3" t="s">
        <v>312</v>
      </c>
      <c r="N174" s="3" t="s">
        <v>872</v>
      </c>
      <c r="O174" s="3" t="s">
        <v>872</v>
      </c>
      <c r="P174" s="3" t="s">
        <v>873</v>
      </c>
      <c r="Q174" s="3" t="s">
        <v>873</v>
      </c>
    </row>
    <row r="175" spans="1:17" x14ac:dyDescent="0.25">
      <c r="A175" s="3" t="s">
        <v>16</v>
      </c>
      <c r="D175" s="3" t="s">
        <v>530</v>
      </c>
      <c r="E175" s="3" t="s">
        <v>531</v>
      </c>
      <c r="F175" s="3" t="s">
        <v>532</v>
      </c>
      <c r="G175" s="3" t="s">
        <v>311</v>
      </c>
      <c r="H175" s="3" t="s">
        <v>42</v>
      </c>
      <c r="I175" s="3" t="s">
        <v>309</v>
      </c>
      <c r="J175" s="3" t="s">
        <v>42</v>
      </c>
      <c r="K175" s="3" t="s">
        <v>302</v>
      </c>
      <c r="M175" s="3" t="s">
        <v>312</v>
      </c>
      <c r="N175" s="3" t="s">
        <v>866</v>
      </c>
      <c r="O175" s="3" t="s">
        <v>866</v>
      </c>
      <c r="P175" s="3" t="s">
        <v>867</v>
      </c>
      <c r="Q175" s="3" t="s">
        <v>867</v>
      </c>
    </row>
    <row r="176" spans="1:17" x14ac:dyDescent="0.25">
      <c r="A176" s="3" t="s">
        <v>16</v>
      </c>
      <c r="D176" s="3" t="s">
        <v>533</v>
      </c>
      <c r="E176" s="3" t="s">
        <v>168</v>
      </c>
      <c r="F176" s="3" t="s">
        <v>169</v>
      </c>
      <c r="G176" s="3" t="s">
        <v>78</v>
      </c>
      <c r="H176" s="3" t="s">
        <v>42</v>
      </c>
      <c r="I176" s="3" t="s">
        <v>309</v>
      </c>
      <c r="J176" s="3" t="s">
        <v>42</v>
      </c>
      <c r="K176" s="3" t="s">
        <v>301</v>
      </c>
      <c r="L176" s="3" t="s">
        <v>534</v>
      </c>
      <c r="M176" s="3" t="s">
        <v>312</v>
      </c>
      <c r="N176" s="3" t="s">
        <v>874</v>
      </c>
      <c r="O176" s="3" t="s">
        <v>874</v>
      </c>
      <c r="P176" s="3" t="s">
        <v>875</v>
      </c>
      <c r="Q176" s="3" t="s">
        <v>875</v>
      </c>
    </row>
    <row r="177" spans="1:17" x14ac:dyDescent="0.25">
      <c r="A177" s="3" t="s">
        <v>16</v>
      </c>
      <c r="D177" s="3" t="s">
        <v>535</v>
      </c>
      <c r="E177" s="3" t="s">
        <v>172</v>
      </c>
      <c r="F177" s="3" t="s">
        <v>173</v>
      </c>
      <c r="G177" s="3" t="s">
        <v>18</v>
      </c>
      <c r="H177" s="3" t="s">
        <v>42</v>
      </c>
      <c r="I177" s="3" t="s">
        <v>309</v>
      </c>
      <c r="J177" s="3" t="s">
        <v>42</v>
      </c>
      <c r="K177" s="3" t="s">
        <v>301</v>
      </c>
      <c r="M177" s="3" t="s">
        <v>312</v>
      </c>
      <c r="N177" s="3" t="s">
        <v>131</v>
      </c>
      <c r="O177" s="3" t="s">
        <v>131</v>
      </c>
      <c r="P177" s="3" t="s">
        <v>131</v>
      </c>
      <c r="Q177" s="3" t="s">
        <v>131</v>
      </c>
    </row>
    <row r="178" spans="1:17" x14ac:dyDescent="0.25">
      <c r="A178" s="3" t="s">
        <v>16</v>
      </c>
      <c r="D178" s="3" t="s">
        <v>536</v>
      </c>
      <c r="E178" s="3" t="s">
        <v>174</v>
      </c>
      <c r="F178" s="3" t="s">
        <v>175</v>
      </c>
      <c r="G178" s="3" t="s">
        <v>311</v>
      </c>
      <c r="H178" s="3" t="s">
        <v>42</v>
      </c>
      <c r="I178" s="3" t="s">
        <v>309</v>
      </c>
      <c r="J178" s="3" t="s">
        <v>42</v>
      </c>
      <c r="K178" s="3" t="s">
        <v>302</v>
      </c>
      <c r="M178" s="3" t="s">
        <v>312</v>
      </c>
      <c r="N178" s="3" t="s">
        <v>131</v>
      </c>
      <c r="O178" s="3" t="s">
        <v>131</v>
      </c>
      <c r="P178" s="3" t="s">
        <v>876</v>
      </c>
      <c r="Q178" s="3" t="s">
        <v>876</v>
      </c>
    </row>
    <row r="179" spans="1:17" x14ac:dyDescent="0.25">
      <c r="A179" s="3" t="s">
        <v>16</v>
      </c>
      <c r="D179" s="3" t="s">
        <v>537</v>
      </c>
      <c r="E179" s="3" t="s">
        <v>176</v>
      </c>
      <c r="F179" s="3" t="s">
        <v>177</v>
      </c>
      <c r="G179" s="3" t="s">
        <v>311</v>
      </c>
      <c r="H179" s="3" t="s">
        <v>42</v>
      </c>
      <c r="I179" s="3" t="s">
        <v>309</v>
      </c>
      <c r="J179" s="3" t="s">
        <v>42</v>
      </c>
      <c r="K179" s="3" t="s">
        <v>302</v>
      </c>
      <c r="M179" s="3" t="s">
        <v>312</v>
      </c>
      <c r="N179" s="3" t="s">
        <v>877</v>
      </c>
      <c r="O179" s="3" t="s">
        <v>877</v>
      </c>
      <c r="P179" s="3" t="s">
        <v>131</v>
      </c>
      <c r="Q179" s="3" t="s">
        <v>131</v>
      </c>
    </row>
    <row r="180" spans="1:17" x14ac:dyDescent="0.25">
      <c r="A180" s="3" t="s">
        <v>16</v>
      </c>
      <c r="D180" s="3" t="s">
        <v>538</v>
      </c>
      <c r="E180" s="3" t="s">
        <v>178</v>
      </c>
      <c r="F180" s="3" t="s">
        <v>179</v>
      </c>
      <c r="G180" s="3" t="s">
        <v>311</v>
      </c>
      <c r="H180" s="3" t="s">
        <v>42</v>
      </c>
      <c r="I180" s="3" t="s">
        <v>309</v>
      </c>
      <c r="J180" s="3" t="s">
        <v>42</v>
      </c>
      <c r="K180" s="3" t="s">
        <v>302</v>
      </c>
      <c r="M180" s="3" t="s">
        <v>312</v>
      </c>
      <c r="N180" s="3" t="s">
        <v>131</v>
      </c>
      <c r="O180" s="3" t="s">
        <v>131</v>
      </c>
      <c r="P180" s="3" t="s">
        <v>131</v>
      </c>
      <c r="Q180" s="3" t="s">
        <v>131</v>
      </c>
    </row>
    <row r="181" spans="1:17" x14ac:dyDescent="0.25">
      <c r="A181" s="3" t="s">
        <v>16</v>
      </c>
      <c r="D181" s="3" t="s">
        <v>539</v>
      </c>
      <c r="E181" s="3" t="s">
        <v>180</v>
      </c>
      <c r="F181" s="3" t="s">
        <v>181</v>
      </c>
      <c r="G181" s="3" t="s">
        <v>78</v>
      </c>
      <c r="H181" s="3" t="s">
        <v>42</v>
      </c>
      <c r="I181" s="3" t="s">
        <v>309</v>
      </c>
      <c r="J181" s="3" t="s">
        <v>42</v>
      </c>
      <c r="K181" s="3" t="s">
        <v>301</v>
      </c>
      <c r="L181" s="3" t="s">
        <v>540</v>
      </c>
      <c r="M181" s="3" t="s">
        <v>312</v>
      </c>
      <c r="N181" s="3" t="s">
        <v>877</v>
      </c>
      <c r="O181" s="3" t="s">
        <v>877</v>
      </c>
      <c r="P181" s="3" t="s">
        <v>876</v>
      </c>
      <c r="Q181" s="3" t="s">
        <v>876</v>
      </c>
    </row>
    <row r="182" spans="1:17" x14ac:dyDescent="0.25">
      <c r="A182" s="3" t="s">
        <v>16</v>
      </c>
      <c r="D182" s="3" t="s">
        <v>541</v>
      </c>
      <c r="E182" s="3" t="s">
        <v>182</v>
      </c>
      <c r="F182" s="3" t="s">
        <v>183</v>
      </c>
      <c r="G182" s="3" t="s">
        <v>18</v>
      </c>
      <c r="H182" s="3" t="s">
        <v>42</v>
      </c>
      <c r="I182" s="3" t="s">
        <v>309</v>
      </c>
      <c r="J182" s="3" t="s">
        <v>42</v>
      </c>
      <c r="K182" s="3" t="s">
        <v>301</v>
      </c>
      <c r="M182" s="3" t="s">
        <v>312</v>
      </c>
      <c r="N182" s="3" t="s">
        <v>131</v>
      </c>
      <c r="O182" s="3" t="s">
        <v>131</v>
      </c>
      <c r="P182" s="3" t="s">
        <v>131</v>
      </c>
      <c r="Q182" s="3" t="s">
        <v>131</v>
      </c>
    </row>
    <row r="183" spans="1:17" x14ac:dyDescent="0.25">
      <c r="A183" s="3" t="s">
        <v>16</v>
      </c>
      <c r="D183" s="3" t="s">
        <v>542</v>
      </c>
      <c r="E183" s="3" t="s">
        <v>184</v>
      </c>
      <c r="F183" s="3" t="s">
        <v>185</v>
      </c>
      <c r="G183" s="3" t="s">
        <v>311</v>
      </c>
      <c r="H183" s="3" t="s">
        <v>42</v>
      </c>
      <c r="I183" s="3" t="s">
        <v>309</v>
      </c>
      <c r="J183" s="3" t="s">
        <v>42</v>
      </c>
      <c r="K183" s="3" t="s">
        <v>302</v>
      </c>
      <c r="M183" s="3" t="s">
        <v>312</v>
      </c>
      <c r="N183" s="3" t="s">
        <v>878</v>
      </c>
      <c r="O183" s="3" t="s">
        <v>878</v>
      </c>
      <c r="P183" s="3" t="s">
        <v>879</v>
      </c>
      <c r="Q183" s="3" t="s">
        <v>879</v>
      </c>
    </row>
    <row r="184" spans="1:17" x14ac:dyDescent="0.25">
      <c r="A184" s="3" t="s">
        <v>16</v>
      </c>
      <c r="D184" s="3" t="s">
        <v>543</v>
      </c>
      <c r="E184" s="3" t="s">
        <v>186</v>
      </c>
      <c r="F184" s="3" t="s">
        <v>187</v>
      </c>
      <c r="G184" s="3" t="s">
        <v>311</v>
      </c>
      <c r="H184" s="3" t="s">
        <v>42</v>
      </c>
      <c r="I184" s="3" t="s">
        <v>309</v>
      </c>
      <c r="J184" s="3" t="s">
        <v>42</v>
      </c>
      <c r="K184" s="3" t="s">
        <v>302</v>
      </c>
      <c r="M184" s="3" t="s">
        <v>312</v>
      </c>
      <c r="N184" s="3" t="s">
        <v>131</v>
      </c>
      <c r="O184" s="3" t="s">
        <v>131</v>
      </c>
      <c r="P184" s="3" t="s">
        <v>880</v>
      </c>
      <c r="Q184" s="3" t="s">
        <v>880</v>
      </c>
    </row>
    <row r="185" spans="1:17" x14ac:dyDescent="0.25">
      <c r="A185" s="3" t="s">
        <v>16</v>
      </c>
      <c r="D185" s="3" t="s">
        <v>544</v>
      </c>
      <c r="E185" s="3" t="s">
        <v>170</v>
      </c>
      <c r="F185" s="3" t="s">
        <v>171</v>
      </c>
      <c r="G185" s="3" t="s">
        <v>311</v>
      </c>
      <c r="H185" s="3" t="s">
        <v>42</v>
      </c>
      <c r="I185" s="3" t="s">
        <v>309</v>
      </c>
      <c r="J185" s="3" t="s">
        <v>42</v>
      </c>
      <c r="K185" s="3" t="s">
        <v>302</v>
      </c>
      <c r="M185" s="3" t="s">
        <v>312</v>
      </c>
      <c r="N185" s="3" t="s">
        <v>881</v>
      </c>
      <c r="O185" s="3" t="s">
        <v>881</v>
      </c>
      <c r="P185" s="3" t="s">
        <v>131</v>
      </c>
      <c r="Q185" s="3" t="s">
        <v>131</v>
      </c>
    </row>
    <row r="186" spans="1:17" x14ac:dyDescent="0.25">
      <c r="A186" s="3" t="s">
        <v>16</v>
      </c>
      <c r="D186" s="3" t="s">
        <v>545</v>
      </c>
      <c r="E186" s="3" t="s">
        <v>188</v>
      </c>
      <c r="F186" s="3" t="s">
        <v>189</v>
      </c>
      <c r="G186" s="3" t="s">
        <v>78</v>
      </c>
      <c r="H186" s="3" t="s">
        <v>42</v>
      </c>
      <c r="I186" s="3" t="s">
        <v>309</v>
      </c>
      <c r="J186" s="3" t="s">
        <v>42</v>
      </c>
      <c r="K186" s="3" t="s">
        <v>301</v>
      </c>
      <c r="L186" s="3" t="s">
        <v>546</v>
      </c>
      <c r="M186" s="3" t="s">
        <v>312</v>
      </c>
      <c r="N186" s="3" t="s">
        <v>882</v>
      </c>
      <c r="O186" s="3" t="s">
        <v>882</v>
      </c>
      <c r="P186" s="3" t="s">
        <v>883</v>
      </c>
      <c r="Q186" s="3" t="s">
        <v>883</v>
      </c>
    </row>
    <row r="187" spans="1:17" x14ac:dyDescent="0.25">
      <c r="A187" s="3" t="s">
        <v>16</v>
      </c>
      <c r="D187" s="3" t="s">
        <v>547</v>
      </c>
      <c r="E187" s="3" t="s">
        <v>190</v>
      </c>
      <c r="F187" s="3" t="s">
        <v>191</v>
      </c>
      <c r="G187" s="3" t="s">
        <v>18</v>
      </c>
      <c r="H187" s="3" t="s">
        <v>42</v>
      </c>
      <c r="I187" s="3" t="s">
        <v>309</v>
      </c>
      <c r="J187" s="3" t="s">
        <v>42</v>
      </c>
      <c r="K187" s="3" t="s">
        <v>301</v>
      </c>
      <c r="M187" s="3" t="s">
        <v>312</v>
      </c>
      <c r="N187" s="3" t="s">
        <v>131</v>
      </c>
      <c r="O187" s="3" t="s">
        <v>131</v>
      </c>
      <c r="P187" s="3" t="s">
        <v>131</v>
      </c>
      <c r="Q187" s="3" t="s">
        <v>131</v>
      </c>
    </row>
    <row r="188" spans="1:17" x14ac:dyDescent="0.25">
      <c r="A188" s="3" t="s">
        <v>16</v>
      </c>
      <c r="D188" s="3" t="s">
        <v>548</v>
      </c>
      <c r="E188" s="3" t="s">
        <v>192</v>
      </c>
      <c r="F188" s="3" t="s">
        <v>193</v>
      </c>
      <c r="G188" s="3" t="s">
        <v>311</v>
      </c>
      <c r="H188" s="3" t="s">
        <v>42</v>
      </c>
      <c r="I188" s="3" t="s">
        <v>309</v>
      </c>
      <c r="J188" s="3" t="s">
        <v>42</v>
      </c>
      <c r="K188" s="3" t="s">
        <v>302</v>
      </c>
      <c r="M188" s="3" t="s">
        <v>312</v>
      </c>
      <c r="N188" s="3" t="s">
        <v>884</v>
      </c>
      <c r="O188" s="3" t="s">
        <v>884</v>
      </c>
      <c r="P188" s="3" t="s">
        <v>131</v>
      </c>
      <c r="Q188" s="3" t="s">
        <v>131</v>
      </c>
    </row>
    <row r="189" spans="1:17" x14ac:dyDescent="0.25">
      <c r="A189" s="3" t="s">
        <v>16</v>
      </c>
      <c r="D189" s="3" t="s">
        <v>549</v>
      </c>
      <c r="E189" s="3" t="s">
        <v>194</v>
      </c>
      <c r="F189" s="3" t="s">
        <v>195</v>
      </c>
      <c r="G189" s="3" t="s">
        <v>311</v>
      </c>
      <c r="H189" s="3" t="s">
        <v>42</v>
      </c>
      <c r="I189" s="3" t="s">
        <v>309</v>
      </c>
      <c r="J189" s="3" t="s">
        <v>42</v>
      </c>
      <c r="K189" s="3" t="s">
        <v>302</v>
      </c>
      <c r="M189" s="3" t="s">
        <v>312</v>
      </c>
      <c r="N189" s="3" t="s">
        <v>131</v>
      </c>
      <c r="O189" s="3" t="s">
        <v>131</v>
      </c>
      <c r="P189" s="3" t="s">
        <v>131</v>
      </c>
      <c r="Q189" s="3" t="s">
        <v>131</v>
      </c>
    </row>
    <row r="190" spans="1:17" x14ac:dyDescent="0.25">
      <c r="A190" s="3" t="s">
        <v>16</v>
      </c>
      <c r="D190" s="3" t="s">
        <v>550</v>
      </c>
      <c r="E190" s="3" t="s">
        <v>196</v>
      </c>
      <c r="F190" s="3" t="s">
        <v>197</v>
      </c>
      <c r="G190" s="3" t="s">
        <v>311</v>
      </c>
      <c r="H190" s="3" t="s">
        <v>42</v>
      </c>
      <c r="I190" s="3" t="s">
        <v>309</v>
      </c>
      <c r="J190" s="3" t="s">
        <v>42</v>
      </c>
      <c r="K190" s="3" t="s">
        <v>302</v>
      </c>
      <c r="M190" s="3" t="s">
        <v>312</v>
      </c>
      <c r="N190" s="3" t="s">
        <v>885</v>
      </c>
      <c r="O190" s="3" t="s">
        <v>885</v>
      </c>
      <c r="P190" s="3" t="s">
        <v>131</v>
      </c>
      <c r="Q190" s="3" t="s">
        <v>131</v>
      </c>
    </row>
    <row r="191" spans="1:17" x14ac:dyDescent="0.25">
      <c r="A191" s="3" t="s">
        <v>16</v>
      </c>
      <c r="D191" s="3" t="s">
        <v>551</v>
      </c>
      <c r="E191" s="3" t="s">
        <v>198</v>
      </c>
      <c r="F191" s="3" t="s">
        <v>199</v>
      </c>
      <c r="G191" s="3" t="s">
        <v>78</v>
      </c>
      <c r="H191" s="3" t="s">
        <v>42</v>
      </c>
      <c r="I191" s="3" t="s">
        <v>309</v>
      </c>
      <c r="J191" s="3" t="s">
        <v>42</v>
      </c>
      <c r="K191" s="3" t="s">
        <v>301</v>
      </c>
      <c r="L191" s="3" t="s">
        <v>552</v>
      </c>
      <c r="M191" s="3" t="s">
        <v>312</v>
      </c>
      <c r="N191" s="3" t="s">
        <v>886</v>
      </c>
      <c r="O191" s="3" t="s">
        <v>886</v>
      </c>
      <c r="P191" s="3" t="s">
        <v>131</v>
      </c>
      <c r="Q191" s="3" t="s">
        <v>131</v>
      </c>
    </row>
    <row r="192" spans="1:17" x14ac:dyDescent="0.25">
      <c r="A192" s="3" t="s">
        <v>16</v>
      </c>
      <c r="D192" s="3" t="s">
        <v>553</v>
      </c>
      <c r="E192" s="3" t="s">
        <v>200</v>
      </c>
      <c r="F192" s="3" t="s">
        <v>201</v>
      </c>
      <c r="G192" s="3" t="s">
        <v>18</v>
      </c>
      <c r="H192" s="3" t="s">
        <v>42</v>
      </c>
      <c r="I192" s="3" t="s">
        <v>309</v>
      </c>
      <c r="J192" s="3" t="s">
        <v>42</v>
      </c>
      <c r="K192" s="3" t="s">
        <v>301</v>
      </c>
      <c r="M192" s="3" t="s">
        <v>312</v>
      </c>
      <c r="N192" s="3" t="s">
        <v>131</v>
      </c>
      <c r="O192" s="3" t="s">
        <v>131</v>
      </c>
      <c r="P192" s="3" t="s">
        <v>131</v>
      </c>
      <c r="Q192" s="3" t="s">
        <v>131</v>
      </c>
    </row>
    <row r="193" spans="1:17" x14ac:dyDescent="0.25">
      <c r="A193" s="3" t="s">
        <v>16</v>
      </c>
      <c r="D193" s="3" t="s">
        <v>554</v>
      </c>
      <c r="E193" s="3" t="s">
        <v>202</v>
      </c>
      <c r="F193" s="3" t="s">
        <v>750</v>
      </c>
      <c r="G193" s="3" t="s">
        <v>311</v>
      </c>
      <c r="H193" s="3" t="s">
        <v>42</v>
      </c>
      <c r="I193" s="3" t="s">
        <v>309</v>
      </c>
      <c r="J193" s="3" t="s">
        <v>42</v>
      </c>
      <c r="K193" s="3" t="s">
        <v>302</v>
      </c>
      <c r="M193" s="3" t="s">
        <v>312</v>
      </c>
      <c r="N193" s="3" t="s">
        <v>131</v>
      </c>
      <c r="O193" s="3" t="s">
        <v>131</v>
      </c>
      <c r="P193" s="3" t="s">
        <v>131</v>
      </c>
      <c r="Q193" s="3" t="s">
        <v>131</v>
      </c>
    </row>
    <row r="194" spans="1:17" x14ac:dyDescent="0.25">
      <c r="A194" s="3" t="s">
        <v>16</v>
      </c>
      <c r="D194" s="3" t="s">
        <v>555</v>
      </c>
      <c r="E194" s="3" t="s">
        <v>203</v>
      </c>
      <c r="F194" s="3" t="s">
        <v>751</v>
      </c>
      <c r="G194" s="3" t="s">
        <v>311</v>
      </c>
      <c r="H194" s="3" t="s">
        <v>42</v>
      </c>
      <c r="I194" s="3" t="s">
        <v>309</v>
      </c>
      <c r="J194" s="3" t="s">
        <v>42</v>
      </c>
      <c r="K194" s="3" t="s">
        <v>302</v>
      </c>
      <c r="M194" s="3" t="s">
        <v>312</v>
      </c>
      <c r="N194" s="3" t="s">
        <v>131</v>
      </c>
      <c r="O194" s="3" t="s">
        <v>131</v>
      </c>
      <c r="P194" s="3" t="s">
        <v>131</v>
      </c>
      <c r="Q194" s="3" t="s">
        <v>131</v>
      </c>
    </row>
    <row r="195" spans="1:17" x14ac:dyDescent="0.25">
      <c r="A195" s="3" t="s">
        <v>16</v>
      </c>
      <c r="D195" s="3" t="s">
        <v>556</v>
      </c>
      <c r="E195" s="3" t="s">
        <v>204</v>
      </c>
      <c r="F195" s="3" t="s">
        <v>752</v>
      </c>
      <c r="G195" s="3" t="s">
        <v>311</v>
      </c>
      <c r="H195" s="3" t="s">
        <v>42</v>
      </c>
      <c r="I195" s="3" t="s">
        <v>309</v>
      </c>
      <c r="J195" s="3" t="s">
        <v>42</v>
      </c>
      <c r="K195" s="3" t="s">
        <v>302</v>
      </c>
      <c r="M195" s="3" t="s">
        <v>312</v>
      </c>
      <c r="N195" s="3" t="s">
        <v>131</v>
      </c>
      <c r="O195" s="3" t="s">
        <v>131</v>
      </c>
      <c r="P195" s="3" t="s">
        <v>131</v>
      </c>
      <c r="Q195" s="3" t="s">
        <v>131</v>
      </c>
    </row>
    <row r="196" spans="1:17" x14ac:dyDescent="0.25">
      <c r="A196" s="3" t="s">
        <v>16</v>
      </c>
      <c r="D196" s="3" t="s">
        <v>557</v>
      </c>
      <c r="E196" s="3" t="s">
        <v>205</v>
      </c>
      <c r="F196" s="3" t="s">
        <v>206</v>
      </c>
      <c r="G196" s="3" t="s">
        <v>78</v>
      </c>
      <c r="H196" s="3" t="s">
        <v>42</v>
      </c>
      <c r="I196" s="3" t="s">
        <v>309</v>
      </c>
      <c r="J196" s="3" t="s">
        <v>42</v>
      </c>
      <c r="K196" s="3" t="s">
        <v>301</v>
      </c>
      <c r="L196" s="3" t="s">
        <v>558</v>
      </c>
      <c r="M196" s="3" t="s">
        <v>312</v>
      </c>
      <c r="N196" s="3" t="s">
        <v>131</v>
      </c>
      <c r="O196" s="3" t="s">
        <v>131</v>
      </c>
      <c r="P196" s="3" t="s">
        <v>131</v>
      </c>
      <c r="Q196" s="3" t="s">
        <v>131</v>
      </c>
    </row>
    <row r="197" spans="1:17" x14ac:dyDescent="0.25">
      <c r="A197" s="3" t="s">
        <v>16</v>
      </c>
      <c r="D197" s="3" t="s">
        <v>559</v>
      </c>
      <c r="E197" s="3" t="s">
        <v>207</v>
      </c>
      <c r="F197" s="3" t="s">
        <v>208</v>
      </c>
      <c r="G197" s="3" t="s">
        <v>18</v>
      </c>
      <c r="H197" s="3" t="s">
        <v>42</v>
      </c>
      <c r="I197" s="3" t="s">
        <v>309</v>
      </c>
      <c r="J197" s="3" t="s">
        <v>42</v>
      </c>
      <c r="K197" s="3" t="s">
        <v>301</v>
      </c>
      <c r="M197" s="3" t="s">
        <v>312</v>
      </c>
      <c r="N197" s="3" t="s">
        <v>131</v>
      </c>
      <c r="O197" s="3" t="s">
        <v>131</v>
      </c>
      <c r="P197" s="3" t="s">
        <v>131</v>
      </c>
      <c r="Q197" s="3" t="s">
        <v>131</v>
      </c>
    </row>
    <row r="198" spans="1:17" x14ac:dyDescent="0.25">
      <c r="A198" s="3" t="s">
        <v>16</v>
      </c>
      <c r="D198" s="3" t="s">
        <v>560</v>
      </c>
      <c r="E198" s="3" t="s">
        <v>209</v>
      </c>
      <c r="F198" s="3" t="s">
        <v>210</v>
      </c>
      <c r="G198" s="3" t="s">
        <v>311</v>
      </c>
      <c r="H198" s="3" t="s">
        <v>42</v>
      </c>
      <c r="I198" s="3" t="s">
        <v>309</v>
      </c>
      <c r="J198" s="3" t="s">
        <v>42</v>
      </c>
      <c r="K198" s="3" t="s">
        <v>302</v>
      </c>
      <c r="M198" s="3" t="s">
        <v>312</v>
      </c>
      <c r="N198" s="3" t="s">
        <v>131</v>
      </c>
      <c r="O198" s="3" t="s">
        <v>131</v>
      </c>
      <c r="P198" s="3" t="s">
        <v>131</v>
      </c>
      <c r="Q198" s="3" t="s">
        <v>131</v>
      </c>
    </row>
    <row r="199" spans="1:17" x14ac:dyDescent="0.25">
      <c r="A199" s="3" t="s">
        <v>16</v>
      </c>
      <c r="D199" s="3" t="s">
        <v>561</v>
      </c>
      <c r="E199" s="3" t="s">
        <v>211</v>
      </c>
      <c r="F199" s="3" t="s">
        <v>212</v>
      </c>
      <c r="G199" s="3" t="s">
        <v>311</v>
      </c>
      <c r="H199" s="3" t="s">
        <v>42</v>
      </c>
      <c r="I199" s="3" t="s">
        <v>309</v>
      </c>
      <c r="J199" s="3" t="s">
        <v>42</v>
      </c>
      <c r="K199" s="3" t="s">
        <v>302</v>
      </c>
      <c r="M199" s="3" t="s">
        <v>312</v>
      </c>
      <c r="N199" s="3" t="s">
        <v>131</v>
      </c>
      <c r="O199" s="3" t="s">
        <v>131</v>
      </c>
      <c r="P199" s="3" t="s">
        <v>131</v>
      </c>
      <c r="Q199" s="3" t="s">
        <v>131</v>
      </c>
    </row>
    <row r="200" spans="1:17" x14ac:dyDescent="0.25">
      <c r="A200" s="3" t="s">
        <v>16</v>
      </c>
      <c r="D200" s="3" t="s">
        <v>562</v>
      </c>
      <c r="E200" s="3" t="s">
        <v>213</v>
      </c>
      <c r="F200" s="3" t="s">
        <v>214</v>
      </c>
      <c r="G200" s="3" t="s">
        <v>311</v>
      </c>
      <c r="H200" s="3" t="s">
        <v>42</v>
      </c>
      <c r="I200" s="3" t="s">
        <v>309</v>
      </c>
      <c r="J200" s="3" t="s">
        <v>42</v>
      </c>
      <c r="K200" s="3" t="s">
        <v>302</v>
      </c>
      <c r="M200" s="3" t="s">
        <v>312</v>
      </c>
      <c r="N200" s="3" t="s">
        <v>131</v>
      </c>
      <c r="O200" s="3" t="s">
        <v>131</v>
      </c>
      <c r="P200" s="3" t="s">
        <v>131</v>
      </c>
      <c r="Q200" s="3" t="s">
        <v>131</v>
      </c>
    </row>
    <row r="201" spans="1:17" x14ac:dyDescent="0.25">
      <c r="A201" s="3" t="s">
        <v>16</v>
      </c>
      <c r="D201" s="3" t="s">
        <v>563</v>
      </c>
      <c r="E201" s="3" t="s">
        <v>215</v>
      </c>
      <c r="F201" s="3" t="s">
        <v>216</v>
      </c>
      <c r="G201" s="3" t="s">
        <v>311</v>
      </c>
      <c r="H201" s="3" t="s">
        <v>42</v>
      </c>
      <c r="I201" s="3" t="s">
        <v>309</v>
      </c>
      <c r="J201" s="3" t="s">
        <v>42</v>
      </c>
      <c r="K201" s="3" t="s">
        <v>302</v>
      </c>
      <c r="M201" s="3" t="s">
        <v>312</v>
      </c>
      <c r="N201" s="3" t="s">
        <v>131</v>
      </c>
      <c r="O201" s="3" t="s">
        <v>131</v>
      </c>
      <c r="P201" s="3" t="s">
        <v>131</v>
      </c>
      <c r="Q201" s="3" t="s">
        <v>131</v>
      </c>
    </row>
    <row r="202" spans="1:17" x14ac:dyDescent="0.25">
      <c r="A202" s="3" t="s">
        <v>16</v>
      </c>
      <c r="D202" s="3" t="s">
        <v>564</v>
      </c>
      <c r="E202" s="3" t="s">
        <v>217</v>
      </c>
      <c r="F202" s="3" t="s">
        <v>218</v>
      </c>
      <c r="G202" s="3" t="s">
        <v>311</v>
      </c>
      <c r="H202" s="3" t="s">
        <v>42</v>
      </c>
      <c r="I202" s="3" t="s">
        <v>309</v>
      </c>
      <c r="J202" s="3" t="s">
        <v>42</v>
      </c>
      <c r="K202" s="3" t="s">
        <v>302</v>
      </c>
      <c r="M202" s="3" t="s">
        <v>312</v>
      </c>
      <c r="N202" s="3" t="s">
        <v>131</v>
      </c>
      <c r="O202" s="3" t="s">
        <v>131</v>
      </c>
      <c r="P202" s="3" t="s">
        <v>131</v>
      </c>
      <c r="Q202" s="3" t="s">
        <v>131</v>
      </c>
    </row>
    <row r="203" spans="1:17" x14ac:dyDescent="0.25">
      <c r="A203" s="3" t="s">
        <v>16</v>
      </c>
      <c r="D203" s="3" t="s">
        <v>565</v>
      </c>
      <c r="E203" s="3" t="s">
        <v>219</v>
      </c>
      <c r="F203" s="3" t="s">
        <v>753</v>
      </c>
      <c r="G203" s="3" t="s">
        <v>78</v>
      </c>
      <c r="H203" s="3" t="s">
        <v>42</v>
      </c>
      <c r="I203" s="3" t="s">
        <v>309</v>
      </c>
      <c r="J203" s="3" t="s">
        <v>42</v>
      </c>
      <c r="K203" s="3" t="s">
        <v>301</v>
      </c>
      <c r="L203" s="3" t="s">
        <v>566</v>
      </c>
      <c r="M203" s="3" t="s">
        <v>312</v>
      </c>
      <c r="N203" s="3" t="s">
        <v>131</v>
      </c>
      <c r="O203" s="3" t="s">
        <v>131</v>
      </c>
      <c r="P203" s="3" t="s">
        <v>131</v>
      </c>
      <c r="Q203" s="3" t="s">
        <v>131</v>
      </c>
    </row>
    <row r="204" spans="1:17" x14ac:dyDescent="0.25">
      <c r="A204" s="3" t="s">
        <v>16</v>
      </c>
      <c r="D204" s="3" t="s">
        <v>567</v>
      </c>
      <c r="E204" s="3" t="s">
        <v>754</v>
      </c>
      <c r="F204" s="3" t="s">
        <v>220</v>
      </c>
      <c r="G204" s="3" t="s">
        <v>78</v>
      </c>
      <c r="H204" s="3" t="s">
        <v>42</v>
      </c>
      <c r="I204" s="3" t="s">
        <v>309</v>
      </c>
      <c r="J204" s="3" t="s">
        <v>42</v>
      </c>
      <c r="K204" s="3" t="s">
        <v>132</v>
      </c>
      <c r="L204" s="3" t="s">
        <v>568</v>
      </c>
      <c r="M204" s="3" t="s">
        <v>312</v>
      </c>
      <c r="N204" s="3" t="s">
        <v>887</v>
      </c>
      <c r="O204" s="3" t="s">
        <v>887</v>
      </c>
      <c r="P204" s="3" t="s">
        <v>888</v>
      </c>
      <c r="Q204" s="3" t="s">
        <v>888</v>
      </c>
    </row>
    <row r="205" spans="1:17" x14ac:dyDescent="0.25">
      <c r="A205" s="3" t="s">
        <v>16</v>
      </c>
      <c r="D205" s="3" t="s">
        <v>569</v>
      </c>
      <c r="E205" s="3" t="s">
        <v>755</v>
      </c>
      <c r="F205" s="3" t="s">
        <v>221</v>
      </c>
      <c r="G205" s="3" t="s">
        <v>26</v>
      </c>
      <c r="H205" s="3" t="s">
        <v>42</v>
      </c>
      <c r="I205" s="3" t="s">
        <v>309</v>
      </c>
      <c r="J205" s="3" t="s">
        <v>42</v>
      </c>
      <c r="K205" s="3" t="s">
        <v>132</v>
      </c>
      <c r="L205" s="3" t="s">
        <v>756</v>
      </c>
      <c r="M205" s="3" t="s">
        <v>312</v>
      </c>
      <c r="N205" s="3" t="s">
        <v>889</v>
      </c>
      <c r="O205" s="3" t="s">
        <v>889</v>
      </c>
      <c r="P205" s="3" t="s">
        <v>890</v>
      </c>
      <c r="Q205" s="3" t="s">
        <v>890</v>
      </c>
    </row>
    <row r="206" spans="1:17" x14ac:dyDescent="0.25">
      <c r="A206" s="3" t="s">
        <v>16</v>
      </c>
      <c r="D206" s="3" t="s">
        <v>570</v>
      </c>
      <c r="E206" s="3" t="s">
        <v>222</v>
      </c>
      <c r="F206" s="3" t="s">
        <v>223</v>
      </c>
      <c r="G206" s="3" t="s">
        <v>18</v>
      </c>
      <c r="H206" s="3" t="s">
        <v>42</v>
      </c>
      <c r="I206" s="3" t="s">
        <v>309</v>
      </c>
      <c r="J206" s="3" t="s">
        <v>42</v>
      </c>
      <c r="K206" s="3" t="s">
        <v>132</v>
      </c>
      <c r="M206" s="3" t="s">
        <v>312</v>
      </c>
      <c r="N206" s="3" t="s">
        <v>131</v>
      </c>
      <c r="O206" s="3" t="s">
        <v>131</v>
      </c>
      <c r="P206" s="3" t="s">
        <v>131</v>
      </c>
      <c r="Q206" s="3" t="s">
        <v>131</v>
      </c>
    </row>
    <row r="207" spans="1:17" x14ac:dyDescent="0.25">
      <c r="A207" s="3" t="s">
        <v>16</v>
      </c>
      <c r="D207" s="3" t="s">
        <v>571</v>
      </c>
      <c r="E207" s="3" t="s">
        <v>224</v>
      </c>
      <c r="F207" s="3" t="s">
        <v>225</v>
      </c>
      <c r="G207" s="3" t="s">
        <v>311</v>
      </c>
      <c r="H207" s="3" t="s">
        <v>42</v>
      </c>
      <c r="I207" s="3" t="s">
        <v>309</v>
      </c>
      <c r="J207" s="3" t="s">
        <v>42</v>
      </c>
      <c r="K207" s="3" t="s">
        <v>301</v>
      </c>
      <c r="M207" s="3" t="s">
        <v>312</v>
      </c>
      <c r="N207" s="3" t="s">
        <v>131</v>
      </c>
      <c r="O207" s="3" t="s">
        <v>131</v>
      </c>
      <c r="P207" s="3" t="s">
        <v>131</v>
      </c>
      <c r="Q207" s="3" t="s">
        <v>131</v>
      </c>
    </row>
    <row r="208" spans="1:17" x14ac:dyDescent="0.25">
      <c r="A208" s="3" t="s">
        <v>16</v>
      </c>
      <c r="D208" s="3" t="s">
        <v>572</v>
      </c>
      <c r="E208" s="3" t="s">
        <v>226</v>
      </c>
      <c r="F208" s="3" t="s">
        <v>227</v>
      </c>
      <c r="G208" s="3" t="s">
        <v>311</v>
      </c>
      <c r="H208" s="3" t="s">
        <v>42</v>
      </c>
      <c r="I208" s="3" t="s">
        <v>309</v>
      </c>
      <c r="J208" s="3" t="s">
        <v>42</v>
      </c>
      <c r="K208" s="3" t="s">
        <v>301</v>
      </c>
      <c r="M208" s="3" t="s">
        <v>312</v>
      </c>
      <c r="N208" s="3" t="s">
        <v>131</v>
      </c>
      <c r="O208" s="3" t="s">
        <v>131</v>
      </c>
      <c r="P208" s="3" t="s">
        <v>131</v>
      </c>
      <c r="Q208" s="3" t="s">
        <v>131</v>
      </c>
    </row>
    <row r="209" spans="1:17" x14ac:dyDescent="0.25">
      <c r="A209" s="3" t="s">
        <v>16</v>
      </c>
      <c r="D209" s="3" t="s">
        <v>573</v>
      </c>
      <c r="E209" s="3" t="s">
        <v>228</v>
      </c>
      <c r="F209" s="3" t="s">
        <v>229</v>
      </c>
      <c r="G209" s="3" t="s">
        <v>311</v>
      </c>
      <c r="H209" s="3" t="s">
        <v>42</v>
      </c>
      <c r="I209" s="3" t="s">
        <v>309</v>
      </c>
      <c r="J209" s="3" t="s">
        <v>42</v>
      </c>
      <c r="K209" s="3" t="s">
        <v>301</v>
      </c>
      <c r="M209" s="3" t="s">
        <v>312</v>
      </c>
      <c r="N209" s="3" t="s">
        <v>131</v>
      </c>
      <c r="O209" s="3" t="s">
        <v>131</v>
      </c>
      <c r="P209" s="3" t="s">
        <v>131</v>
      </c>
      <c r="Q209" s="3" t="s">
        <v>131</v>
      </c>
    </row>
    <row r="210" spans="1:17" x14ac:dyDescent="0.25">
      <c r="A210" s="3" t="s">
        <v>16</v>
      </c>
      <c r="D210" s="3" t="s">
        <v>574</v>
      </c>
      <c r="E210" s="3" t="s">
        <v>230</v>
      </c>
      <c r="F210" s="3" t="s">
        <v>231</v>
      </c>
      <c r="G210" s="3" t="s">
        <v>311</v>
      </c>
      <c r="H210" s="3" t="s">
        <v>42</v>
      </c>
      <c r="I210" s="3" t="s">
        <v>309</v>
      </c>
      <c r="J210" s="3" t="s">
        <v>42</v>
      </c>
      <c r="K210" s="3" t="s">
        <v>301</v>
      </c>
      <c r="M210" s="3" t="s">
        <v>312</v>
      </c>
      <c r="N210" s="3" t="s">
        <v>131</v>
      </c>
      <c r="O210" s="3" t="s">
        <v>131</v>
      </c>
      <c r="P210" s="3" t="s">
        <v>131</v>
      </c>
      <c r="Q210" s="3" t="s">
        <v>131</v>
      </c>
    </row>
    <row r="211" spans="1:17" x14ac:dyDescent="0.25">
      <c r="A211" s="3" t="s">
        <v>16</v>
      </c>
      <c r="D211" s="3" t="s">
        <v>575</v>
      </c>
      <c r="E211" s="3" t="s">
        <v>232</v>
      </c>
      <c r="F211" s="3" t="s">
        <v>233</v>
      </c>
      <c r="G211" s="3" t="s">
        <v>311</v>
      </c>
      <c r="H211" s="3" t="s">
        <v>42</v>
      </c>
      <c r="I211" s="3" t="s">
        <v>309</v>
      </c>
      <c r="J211" s="3" t="s">
        <v>42</v>
      </c>
      <c r="K211" s="3" t="s">
        <v>301</v>
      </c>
      <c r="M211" s="3" t="s">
        <v>312</v>
      </c>
      <c r="N211" s="3" t="s">
        <v>131</v>
      </c>
      <c r="O211" s="3" t="s">
        <v>131</v>
      </c>
      <c r="P211" s="3" t="s">
        <v>131</v>
      </c>
      <c r="Q211" s="3" t="s">
        <v>131</v>
      </c>
    </row>
    <row r="212" spans="1:17" x14ac:dyDescent="0.25">
      <c r="A212" s="3" t="s">
        <v>16</v>
      </c>
      <c r="D212" s="3" t="s">
        <v>576</v>
      </c>
      <c r="E212" s="3" t="s">
        <v>234</v>
      </c>
      <c r="F212" s="3" t="s">
        <v>235</v>
      </c>
      <c r="G212" s="3" t="s">
        <v>311</v>
      </c>
      <c r="H212" s="3" t="s">
        <v>42</v>
      </c>
      <c r="I212" s="3" t="s">
        <v>309</v>
      </c>
      <c r="J212" s="3" t="s">
        <v>42</v>
      </c>
      <c r="K212" s="3" t="s">
        <v>301</v>
      </c>
      <c r="M212" s="3" t="s">
        <v>312</v>
      </c>
      <c r="N212" s="3" t="s">
        <v>891</v>
      </c>
      <c r="O212" s="3" t="s">
        <v>891</v>
      </c>
      <c r="P212" s="3" t="s">
        <v>892</v>
      </c>
      <c r="Q212" s="3" t="s">
        <v>892</v>
      </c>
    </row>
    <row r="213" spans="1:17" x14ac:dyDescent="0.25">
      <c r="A213" s="3" t="s">
        <v>16</v>
      </c>
      <c r="D213" s="3" t="s">
        <v>577</v>
      </c>
      <c r="E213" s="3" t="s">
        <v>236</v>
      </c>
      <c r="F213" s="3" t="s">
        <v>237</v>
      </c>
      <c r="G213" s="3" t="s">
        <v>311</v>
      </c>
      <c r="H213" s="3" t="s">
        <v>42</v>
      </c>
      <c r="I213" s="3" t="s">
        <v>309</v>
      </c>
      <c r="J213" s="3" t="s">
        <v>42</v>
      </c>
      <c r="K213" s="3" t="s">
        <v>301</v>
      </c>
      <c r="M213" s="3" t="s">
        <v>312</v>
      </c>
      <c r="N213" s="3" t="s">
        <v>131</v>
      </c>
      <c r="O213" s="3" t="s">
        <v>131</v>
      </c>
      <c r="P213" s="3" t="s">
        <v>131</v>
      </c>
      <c r="Q213" s="3" t="s">
        <v>131</v>
      </c>
    </row>
    <row r="214" spans="1:17" x14ac:dyDescent="0.25">
      <c r="A214" s="3" t="s">
        <v>16</v>
      </c>
      <c r="D214" s="3" t="s">
        <v>578</v>
      </c>
      <c r="E214" s="3" t="s">
        <v>238</v>
      </c>
      <c r="F214" s="3" t="s">
        <v>239</v>
      </c>
      <c r="G214" s="3" t="s">
        <v>311</v>
      </c>
      <c r="H214" s="3" t="s">
        <v>42</v>
      </c>
      <c r="I214" s="3" t="s">
        <v>309</v>
      </c>
      <c r="J214" s="3" t="s">
        <v>42</v>
      </c>
      <c r="K214" s="3" t="s">
        <v>301</v>
      </c>
      <c r="M214" s="3" t="s">
        <v>312</v>
      </c>
      <c r="N214" s="3" t="s">
        <v>131</v>
      </c>
      <c r="O214" s="3" t="s">
        <v>131</v>
      </c>
      <c r="P214" s="3" t="s">
        <v>131</v>
      </c>
      <c r="Q214" s="3" t="s">
        <v>131</v>
      </c>
    </row>
    <row r="215" spans="1:17" x14ac:dyDescent="0.25">
      <c r="A215" s="3" t="s">
        <v>16</v>
      </c>
      <c r="D215" s="3" t="s">
        <v>579</v>
      </c>
      <c r="E215" s="3" t="s">
        <v>240</v>
      </c>
      <c r="F215" s="3" t="s">
        <v>241</v>
      </c>
      <c r="G215" s="3" t="s">
        <v>78</v>
      </c>
      <c r="H215" s="3" t="s">
        <v>42</v>
      </c>
      <c r="I215" s="3" t="s">
        <v>309</v>
      </c>
      <c r="J215" s="3" t="s">
        <v>42</v>
      </c>
      <c r="K215" s="3" t="s">
        <v>132</v>
      </c>
      <c r="L215" s="3" t="s">
        <v>580</v>
      </c>
      <c r="M215" s="3" t="s">
        <v>312</v>
      </c>
      <c r="N215" s="3" t="s">
        <v>891</v>
      </c>
      <c r="O215" s="3" t="s">
        <v>891</v>
      </c>
      <c r="P215" s="3" t="s">
        <v>892</v>
      </c>
      <c r="Q215" s="3" t="s">
        <v>892</v>
      </c>
    </row>
    <row r="216" spans="1:17" x14ac:dyDescent="0.25">
      <c r="A216" s="3" t="s">
        <v>16</v>
      </c>
      <c r="D216" s="3" t="s">
        <v>581</v>
      </c>
      <c r="E216" s="3" t="s">
        <v>242</v>
      </c>
      <c r="F216" s="3" t="s">
        <v>243</v>
      </c>
      <c r="G216" s="3" t="s">
        <v>18</v>
      </c>
      <c r="H216" s="3" t="s">
        <v>42</v>
      </c>
      <c r="I216" s="3" t="s">
        <v>309</v>
      </c>
      <c r="J216" s="3" t="s">
        <v>42</v>
      </c>
      <c r="K216" s="3" t="s">
        <v>132</v>
      </c>
      <c r="M216" s="3" t="s">
        <v>312</v>
      </c>
      <c r="N216" s="3" t="s">
        <v>131</v>
      </c>
      <c r="O216" s="3" t="s">
        <v>131</v>
      </c>
      <c r="P216" s="3" t="s">
        <v>131</v>
      </c>
      <c r="Q216" s="3" t="s">
        <v>131</v>
      </c>
    </row>
    <row r="217" spans="1:17" x14ac:dyDescent="0.25">
      <c r="A217" s="3" t="s">
        <v>16</v>
      </c>
      <c r="D217" s="3" t="s">
        <v>582</v>
      </c>
      <c r="E217" s="3" t="s">
        <v>244</v>
      </c>
      <c r="F217" s="3" t="s">
        <v>245</v>
      </c>
      <c r="G217" s="3" t="s">
        <v>311</v>
      </c>
      <c r="H217" s="3" t="s">
        <v>42</v>
      </c>
      <c r="I217" s="3" t="s">
        <v>309</v>
      </c>
      <c r="J217" s="3" t="s">
        <v>42</v>
      </c>
      <c r="K217" s="3" t="s">
        <v>301</v>
      </c>
      <c r="M217" s="3" t="s">
        <v>312</v>
      </c>
      <c r="N217" s="3" t="s">
        <v>131</v>
      </c>
      <c r="O217" s="3" t="s">
        <v>131</v>
      </c>
      <c r="P217" s="3" t="s">
        <v>131</v>
      </c>
      <c r="Q217" s="3" t="s">
        <v>131</v>
      </c>
    </row>
    <row r="218" spans="1:17" x14ac:dyDescent="0.25">
      <c r="A218" s="3" t="s">
        <v>16</v>
      </c>
      <c r="D218" s="3" t="s">
        <v>583</v>
      </c>
      <c r="E218" s="3" t="s">
        <v>246</v>
      </c>
      <c r="F218" s="3" t="s">
        <v>247</v>
      </c>
      <c r="G218" s="3" t="s">
        <v>311</v>
      </c>
      <c r="H218" s="3" t="s">
        <v>42</v>
      </c>
      <c r="I218" s="3" t="s">
        <v>309</v>
      </c>
      <c r="J218" s="3" t="s">
        <v>42</v>
      </c>
      <c r="K218" s="3" t="s">
        <v>301</v>
      </c>
      <c r="M218" s="3" t="s">
        <v>312</v>
      </c>
      <c r="N218" s="3" t="s">
        <v>131</v>
      </c>
      <c r="O218" s="3" t="s">
        <v>131</v>
      </c>
      <c r="P218" s="3" t="s">
        <v>131</v>
      </c>
      <c r="Q218" s="3" t="s">
        <v>131</v>
      </c>
    </row>
    <row r="219" spans="1:17" x14ac:dyDescent="0.25">
      <c r="A219" s="3" t="s">
        <v>16</v>
      </c>
      <c r="D219" s="3" t="s">
        <v>584</v>
      </c>
      <c r="E219" s="3" t="s">
        <v>248</v>
      </c>
      <c r="F219" s="3" t="s">
        <v>249</v>
      </c>
      <c r="G219" s="3" t="s">
        <v>311</v>
      </c>
      <c r="H219" s="3" t="s">
        <v>42</v>
      </c>
      <c r="I219" s="3" t="s">
        <v>309</v>
      </c>
      <c r="J219" s="3" t="s">
        <v>42</v>
      </c>
      <c r="K219" s="3" t="s">
        <v>301</v>
      </c>
      <c r="M219" s="3" t="s">
        <v>312</v>
      </c>
      <c r="N219" s="3" t="s">
        <v>131</v>
      </c>
      <c r="O219" s="3" t="s">
        <v>131</v>
      </c>
      <c r="P219" s="3" t="s">
        <v>131</v>
      </c>
      <c r="Q219" s="3" t="s">
        <v>131</v>
      </c>
    </row>
    <row r="220" spans="1:17" x14ac:dyDescent="0.25">
      <c r="A220" s="3" t="s">
        <v>16</v>
      </c>
      <c r="D220" s="3" t="s">
        <v>585</v>
      </c>
      <c r="E220" s="3" t="s">
        <v>250</v>
      </c>
      <c r="F220" s="3" t="s">
        <v>251</v>
      </c>
      <c r="G220" s="3" t="s">
        <v>311</v>
      </c>
      <c r="H220" s="3" t="s">
        <v>42</v>
      </c>
      <c r="I220" s="3" t="s">
        <v>309</v>
      </c>
      <c r="J220" s="3" t="s">
        <v>42</v>
      </c>
      <c r="K220" s="3" t="s">
        <v>301</v>
      </c>
      <c r="M220" s="3" t="s">
        <v>312</v>
      </c>
      <c r="N220" s="3" t="s">
        <v>131</v>
      </c>
      <c r="O220" s="3" t="s">
        <v>131</v>
      </c>
      <c r="P220" s="3" t="s">
        <v>131</v>
      </c>
      <c r="Q220" s="3" t="s">
        <v>131</v>
      </c>
    </row>
    <row r="221" spans="1:17" x14ac:dyDescent="0.25">
      <c r="A221" s="3" t="s">
        <v>16</v>
      </c>
      <c r="D221" s="3" t="s">
        <v>586</v>
      </c>
      <c r="E221" s="3" t="s">
        <v>252</v>
      </c>
      <c r="F221" s="3" t="s">
        <v>253</v>
      </c>
      <c r="G221" s="3" t="s">
        <v>311</v>
      </c>
      <c r="H221" s="3" t="s">
        <v>42</v>
      </c>
      <c r="I221" s="3" t="s">
        <v>309</v>
      </c>
      <c r="J221" s="3" t="s">
        <v>42</v>
      </c>
      <c r="K221" s="3" t="s">
        <v>301</v>
      </c>
      <c r="M221" s="3" t="s">
        <v>312</v>
      </c>
      <c r="N221" s="3" t="s">
        <v>131</v>
      </c>
      <c r="O221" s="3" t="s">
        <v>131</v>
      </c>
      <c r="P221" s="3" t="s">
        <v>131</v>
      </c>
      <c r="Q221" s="3" t="s">
        <v>131</v>
      </c>
    </row>
    <row r="222" spans="1:17" x14ac:dyDescent="0.25">
      <c r="A222" s="3" t="s">
        <v>16</v>
      </c>
      <c r="D222" s="3" t="s">
        <v>587</v>
      </c>
      <c r="E222" s="3" t="s">
        <v>254</v>
      </c>
      <c r="F222" s="3" t="s">
        <v>255</v>
      </c>
      <c r="G222" s="3" t="s">
        <v>311</v>
      </c>
      <c r="H222" s="3" t="s">
        <v>42</v>
      </c>
      <c r="I222" s="3" t="s">
        <v>309</v>
      </c>
      <c r="J222" s="3" t="s">
        <v>42</v>
      </c>
      <c r="K222" s="3" t="s">
        <v>301</v>
      </c>
      <c r="M222" s="3" t="s">
        <v>312</v>
      </c>
      <c r="N222" s="3" t="s">
        <v>131</v>
      </c>
      <c r="O222" s="3" t="s">
        <v>131</v>
      </c>
      <c r="P222" s="3" t="s">
        <v>131</v>
      </c>
      <c r="Q222" s="3" t="s">
        <v>131</v>
      </c>
    </row>
    <row r="223" spans="1:17" x14ac:dyDescent="0.25">
      <c r="A223" s="3" t="s">
        <v>16</v>
      </c>
      <c r="D223" s="3" t="s">
        <v>588</v>
      </c>
      <c r="E223" s="3" t="s">
        <v>256</v>
      </c>
      <c r="F223" s="3" t="s">
        <v>257</v>
      </c>
      <c r="G223" s="3" t="s">
        <v>311</v>
      </c>
      <c r="H223" s="3" t="s">
        <v>42</v>
      </c>
      <c r="I223" s="3" t="s">
        <v>309</v>
      </c>
      <c r="J223" s="3" t="s">
        <v>42</v>
      </c>
      <c r="K223" s="3" t="s">
        <v>301</v>
      </c>
      <c r="M223" s="3" t="s">
        <v>312</v>
      </c>
      <c r="N223" s="3" t="s">
        <v>131</v>
      </c>
      <c r="O223" s="3" t="s">
        <v>131</v>
      </c>
      <c r="P223" s="3" t="s">
        <v>131</v>
      </c>
      <c r="Q223" s="3" t="s">
        <v>131</v>
      </c>
    </row>
    <row r="224" spans="1:17" x14ac:dyDescent="0.25">
      <c r="A224" s="3" t="s">
        <v>16</v>
      </c>
      <c r="D224" s="3" t="s">
        <v>589</v>
      </c>
      <c r="E224" s="3" t="s">
        <v>258</v>
      </c>
      <c r="F224" s="3" t="s">
        <v>259</v>
      </c>
      <c r="G224" s="3" t="s">
        <v>78</v>
      </c>
      <c r="H224" s="3" t="s">
        <v>42</v>
      </c>
      <c r="I224" s="3" t="s">
        <v>309</v>
      </c>
      <c r="J224" s="3" t="s">
        <v>42</v>
      </c>
      <c r="K224" s="3" t="s">
        <v>132</v>
      </c>
      <c r="L224" s="3" t="s">
        <v>590</v>
      </c>
      <c r="M224" s="3" t="s">
        <v>312</v>
      </c>
      <c r="N224" s="3" t="s">
        <v>131</v>
      </c>
      <c r="O224" s="3" t="s">
        <v>131</v>
      </c>
      <c r="P224" s="3" t="s">
        <v>131</v>
      </c>
      <c r="Q224" s="3" t="s">
        <v>131</v>
      </c>
    </row>
    <row r="225" spans="1:17" x14ac:dyDescent="0.25">
      <c r="A225" s="3" t="s">
        <v>16</v>
      </c>
      <c r="D225" s="3" t="s">
        <v>591</v>
      </c>
      <c r="E225" s="3" t="s">
        <v>695</v>
      </c>
      <c r="F225" s="3" t="s">
        <v>696</v>
      </c>
      <c r="G225" s="3" t="s">
        <v>18</v>
      </c>
      <c r="H225" s="3" t="s">
        <v>42</v>
      </c>
      <c r="I225" s="3" t="s">
        <v>309</v>
      </c>
      <c r="J225" s="3" t="s">
        <v>42</v>
      </c>
      <c r="K225" s="3" t="s">
        <v>132</v>
      </c>
      <c r="M225" s="3" t="s">
        <v>312</v>
      </c>
      <c r="N225" s="3" t="s">
        <v>131</v>
      </c>
      <c r="O225" s="3" t="s">
        <v>131</v>
      </c>
      <c r="P225" s="3" t="s">
        <v>131</v>
      </c>
      <c r="Q225" s="3" t="s">
        <v>131</v>
      </c>
    </row>
    <row r="226" spans="1:17" x14ac:dyDescent="0.25">
      <c r="A226" s="3" t="s">
        <v>16</v>
      </c>
      <c r="D226" s="3" t="s">
        <v>592</v>
      </c>
      <c r="E226" s="3" t="s">
        <v>261</v>
      </c>
      <c r="F226" s="3" t="s">
        <v>262</v>
      </c>
      <c r="G226" s="3" t="s">
        <v>311</v>
      </c>
      <c r="H226" s="3" t="s">
        <v>42</v>
      </c>
      <c r="I226" s="3" t="s">
        <v>309</v>
      </c>
      <c r="J226" s="3" t="s">
        <v>42</v>
      </c>
      <c r="K226" s="3" t="s">
        <v>301</v>
      </c>
      <c r="M226" s="3" t="s">
        <v>312</v>
      </c>
      <c r="N226" s="3" t="s">
        <v>131</v>
      </c>
      <c r="O226" s="3" t="s">
        <v>131</v>
      </c>
      <c r="P226" s="3" t="s">
        <v>131</v>
      </c>
      <c r="Q226" s="3" t="s">
        <v>131</v>
      </c>
    </row>
    <row r="227" spans="1:17" x14ac:dyDescent="0.25">
      <c r="A227" s="3" t="s">
        <v>16</v>
      </c>
      <c r="D227" s="3" t="s">
        <v>593</v>
      </c>
      <c r="E227" s="3" t="s">
        <v>263</v>
      </c>
      <c r="F227" s="3" t="s">
        <v>264</v>
      </c>
      <c r="G227" s="3" t="s">
        <v>311</v>
      </c>
      <c r="H227" s="3" t="s">
        <v>42</v>
      </c>
      <c r="I227" s="3" t="s">
        <v>309</v>
      </c>
      <c r="J227" s="3" t="s">
        <v>42</v>
      </c>
      <c r="K227" s="3" t="s">
        <v>301</v>
      </c>
      <c r="M227" s="3" t="s">
        <v>312</v>
      </c>
      <c r="N227" s="3" t="s">
        <v>131</v>
      </c>
      <c r="O227" s="3" t="s">
        <v>131</v>
      </c>
      <c r="P227" s="3" t="s">
        <v>131</v>
      </c>
      <c r="Q227" s="3" t="s">
        <v>131</v>
      </c>
    </row>
    <row r="228" spans="1:17" x14ac:dyDescent="0.25">
      <c r="A228" s="3" t="s">
        <v>16</v>
      </c>
      <c r="D228" s="3" t="s">
        <v>594</v>
      </c>
      <c r="E228" s="3" t="s">
        <v>265</v>
      </c>
      <c r="F228" s="3" t="s">
        <v>266</v>
      </c>
      <c r="G228" s="3" t="s">
        <v>311</v>
      </c>
      <c r="H228" s="3" t="s">
        <v>42</v>
      </c>
      <c r="I228" s="3" t="s">
        <v>309</v>
      </c>
      <c r="J228" s="3" t="s">
        <v>42</v>
      </c>
      <c r="K228" s="3" t="s">
        <v>301</v>
      </c>
      <c r="M228" s="3" t="s">
        <v>312</v>
      </c>
      <c r="N228" s="3" t="s">
        <v>131</v>
      </c>
      <c r="O228" s="3" t="s">
        <v>131</v>
      </c>
      <c r="P228" s="3" t="s">
        <v>131</v>
      </c>
      <c r="Q228" s="3" t="s">
        <v>131</v>
      </c>
    </row>
    <row r="229" spans="1:17" x14ac:dyDescent="0.25">
      <c r="A229" s="3" t="s">
        <v>16</v>
      </c>
      <c r="D229" s="3" t="s">
        <v>595</v>
      </c>
      <c r="E229" s="3" t="s">
        <v>267</v>
      </c>
      <c r="F229" s="3" t="s">
        <v>268</v>
      </c>
      <c r="G229" s="3" t="s">
        <v>311</v>
      </c>
      <c r="H229" s="3" t="s">
        <v>42</v>
      </c>
      <c r="I229" s="3" t="s">
        <v>309</v>
      </c>
      <c r="J229" s="3" t="s">
        <v>42</v>
      </c>
      <c r="K229" s="3" t="s">
        <v>301</v>
      </c>
      <c r="M229" s="3" t="s">
        <v>312</v>
      </c>
      <c r="N229" s="3" t="s">
        <v>131</v>
      </c>
      <c r="O229" s="3" t="s">
        <v>131</v>
      </c>
      <c r="P229" s="3" t="s">
        <v>131</v>
      </c>
      <c r="Q229" s="3" t="s">
        <v>131</v>
      </c>
    </row>
    <row r="230" spans="1:17" x14ac:dyDescent="0.25">
      <c r="A230" s="3" t="s">
        <v>16</v>
      </c>
      <c r="D230" s="3" t="s">
        <v>596</v>
      </c>
      <c r="E230" s="3" t="s">
        <v>269</v>
      </c>
      <c r="F230" s="3" t="s">
        <v>260</v>
      </c>
      <c r="G230" s="3" t="s">
        <v>311</v>
      </c>
      <c r="H230" s="3" t="s">
        <v>42</v>
      </c>
      <c r="I230" s="3" t="s">
        <v>309</v>
      </c>
      <c r="J230" s="3" t="s">
        <v>42</v>
      </c>
      <c r="K230" s="3" t="s">
        <v>301</v>
      </c>
      <c r="M230" s="3" t="s">
        <v>312</v>
      </c>
      <c r="N230" s="3" t="s">
        <v>131</v>
      </c>
      <c r="O230" s="3" t="s">
        <v>131</v>
      </c>
      <c r="P230" s="3" t="s">
        <v>131</v>
      </c>
      <c r="Q230" s="3" t="s">
        <v>131</v>
      </c>
    </row>
    <row r="231" spans="1:17" x14ac:dyDescent="0.25">
      <c r="A231" s="3" t="s">
        <v>16</v>
      </c>
      <c r="D231" s="3" t="s">
        <v>597</v>
      </c>
      <c r="E231" s="3" t="s">
        <v>757</v>
      </c>
      <c r="F231" s="3" t="s">
        <v>758</v>
      </c>
      <c r="G231" s="3" t="s">
        <v>78</v>
      </c>
      <c r="H231" s="3" t="s">
        <v>42</v>
      </c>
      <c r="I231" s="3" t="s">
        <v>309</v>
      </c>
      <c r="J231" s="3" t="s">
        <v>42</v>
      </c>
      <c r="K231" s="3" t="s">
        <v>132</v>
      </c>
      <c r="L231" s="3" t="s">
        <v>598</v>
      </c>
      <c r="M231" s="3" t="s">
        <v>312</v>
      </c>
      <c r="N231" s="3" t="s">
        <v>131</v>
      </c>
      <c r="O231" s="3" t="s">
        <v>131</v>
      </c>
      <c r="P231" s="3" t="s">
        <v>131</v>
      </c>
      <c r="Q231" s="3" t="s">
        <v>131</v>
      </c>
    </row>
    <row r="232" spans="1:17" x14ac:dyDescent="0.25">
      <c r="A232" s="3" t="s">
        <v>16</v>
      </c>
      <c r="D232" s="3" t="s">
        <v>599</v>
      </c>
      <c r="E232" s="3" t="s">
        <v>600</v>
      </c>
      <c r="F232" s="3" t="s">
        <v>601</v>
      </c>
      <c r="G232" s="3" t="s">
        <v>18</v>
      </c>
      <c r="H232" s="3" t="s">
        <v>42</v>
      </c>
      <c r="I232" s="3" t="s">
        <v>309</v>
      </c>
      <c r="J232" s="3" t="s">
        <v>42</v>
      </c>
      <c r="K232" s="3" t="s">
        <v>132</v>
      </c>
      <c r="M232" s="3" t="s">
        <v>312</v>
      </c>
      <c r="N232" s="3" t="s">
        <v>131</v>
      </c>
      <c r="O232" s="3" t="s">
        <v>131</v>
      </c>
      <c r="P232" s="3" t="s">
        <v>131</v>
      </c>
      <c r="Q232" s="3" t="s">
        <v>131</v>
      </c>
    </row>
    <row r="233" spans="1:17" x14ac:dyDescent="0.25">
      <c r="A233" s="3" t="s">
        <v>16</v>
      </c>
      <c r="D233" s="3" t="s">
        <v>602</v>
      </c>
      <c r="E233" s="3" t="s">
        <v>270</v>
      </c>
      <c r="F233" s="3" t="s">
        <v>271</v>
      </c>
      <c r="G233" s="3" t="s">
        <v>311</v>
      </c>
      <c r="H233" s="3" t="s">
        <v>42</v>
      </c>
      <c r="I233" s="3" t="s">
        <v>309</v>
      </c>
      <c r="J233" s="3" t="s">
        <v>42</v>
      </c>
      <c r="K233" s="3" t="s">
        <v>301</v>
      </c>
      <c r="M233" s="3" t="s">
        <v>312</v>
      </c>
      <c r="N233" s="3" t="s">
        <v>131</v>
      </c>
      <c r="O233" s="3" t="s">
        <v>131</v>
      </c>
      <c r="P233" s="3" t="s">
        <v>131</v>
      </c>
      <c r="Q233" s="3" t="s">
        <v>131</v>
      </c>
    </row>
    <row r="234" spans="1:17" x14ac:dyDescent="0.25">
      <c r="A234" s="3" t="s">
        <v>16</v>
      </c>
      <c r="D234" s="3" t="s">
        <v>603</v>
      </c>
      <c r="E234" s="3" t="s">
        <v>604</v>
      </c>
      <c r="F234" s="3" t="s">
        <v>605</v>
      </c>
      <c r="G234" s="3" t="s">
        <v>311</v>
      </c>
      <c r="H234" s="3" t="s">
        <v>42</v>
      </c>
      <c r="I234" s="3" t="s">
        <v>309</v>
      </c>
      <c r="J234" s="3" t="s">
        <v>42</v>
      </c>
      <c r="K234" s="3" t="s">
        <v>301</v>
      </c>
      <c r="M234" s="3" t="s">
        <v>312</v>
      </c>
      <c r="N234" s="3" t="s">
        <v>131</v>
      </c>
      <c r="O234" s="3" t="s">
        <v>131</v>
      </c>
      <c r="P234" s="3" t="s">
        <v>131</v>
      </c>
      <c r="Q234" s="3" t="s">
        <v>131</v>
      </c>
    </row>
    <row r="235" spans="1:17" x14ac:dyDescent="0.25">
      <c r="A235" s="3" t="s">
        <v>16</v>
      </c>
      <c r="D235" s="3" t="s">
        <v>606</v>
      </c>
      <c r="E235" s="3" t="s">
        <v>607</v>
      </c>
      <c r="F235" s="3" t="s">
        <v>608</v>
      </c>
      <c r="G235" s="3" t="s">
        <v>78</v>
      </c>
      <c r="H235" s="3" t="s">
        <v>42</v>
      </c>
      <c r="I235" s="3" t="s">
        <v>309</v>
      </c>
      <c r="J235" s="3" t="s">
        <v>42</v>
      </c>
      <c r="K235" s="3" t="s">
        <v>132</v>
      </c>
      <c r="L235" s="3" t="s">
        <v>609</v>
      </c>
      <c r="M235" s="3" t="s">
        <v>312</v>
      </c>
      <c r="N235" s="3" t="s">
        <v>131</v>
      </c>
      <c r="O235" s="3" t="s">
        <v>131</v>
      </c>
      <c r="P235" s="3" t="s">
        <v>131</v>
      </c>
      <c r="Q235" s="3" t="s">
        <v>131</v>
      </c>
    </row>
    <row r="236" spans="1:17" x14ac:dyDescent="0.25">
      <c r="A236" s="3" t="s">
        <v>16</v>
      </c>
      <c r="D236" s="3" t="s">
        <v>610</v>
      </c>
      <c r="E236" s="3" t="s">
        <v>759</v>
      </c>
      <c r="F236" s="3" t="s">
        <v>272</v>
      </c>
      <c r="G236" s="3" t="s">
        <v>26</v>
      </c>
      <c r="H236" s="3" t="s">
        <v>42</v>
      </c>
      <c r="I236" s="3" t="s">
        <v>309</v>
      </c>
      <c r="J236" s="3" t="s">
        <v>42</v>
      </c>
      <c r="K236" s="3" t="s">
        <v>132</v>
      </c>
      <c r="L236" s="3" t="s">
        <v>697</v>
      </c>
      <c r="M236" s="3" t="s">
        <v>312</v>
      </c>
      <c r="N236" s="3" t="s">
        <v>816</v>
      </c>
      <c r="O236" s="3" t="s">
        <v>816</v>
      </c>
      <c r="P236" s="3" t="s">
        <v>817</v>
      </c>
      <c r="Q236" s="3" t="s">
        <v>817</v>
      </c>
    </row>
    <row r="237" spans="1:17" x14ac:dyDescent="0.25">
      <c r="A237" s="3" t="s">
        <v>16</v>
      </c>
      <c r="D237" s="3" t="s">
        <v>611</v>
      </c>
      <c r="E237" s="3" t="s">
        <v>760</v>
      </c>
      <c r="F237" s="3" t="s">
        <v>273</v>
      </c>
      <c r="G237" s="3" t="s">
        <v>26</v>
      </c>
      <c r="H237" s="3" t="s">
        <v>42</v>
      </c>
      <c r="I237" s="3" t="s">
        <v>309</v>
      </c>
      <c r="J237" s="3" t="s">
        <v>42</v>
      </c>
      <c r="K237" s="3" t="s">
        <v>132</v>
      </c>
      <c r="L237" s="3" t="s">
        <v>475</v>
      </c>
      <c r="M237" s="3" t="s">
        <v>312</v>
      </c>
      <c r="N237" s="3" t="s">
        <v>816</v>
      </c>
      <c r="O237" s="3" t="s">
        <v>816</v>
      </c>
      <c r="P237" s="3" t="s">
        <v>817</v>
      </c>
      <c r="Q237" s="3" t="s">
        <v>817</v>
      </c>
    </row>
    <row r="238" spans="1:17" x14ac:dyDescent="0.25">
      <c r="A238" s="3" t="s">
        <v>16</v>
      </c>
      <c r="D238" s="3" t="s">
        <v>761</v>
      </c>
      <c r="G238" s="3" t="s">
        <v>311</v>
      </c>
      <c r="H238" s="3" t="s">
        <v>42</v>
      </c>
      <c r="I238" s="3" t="s">
        <v>309</v>
      </c>
      <c r="J238" s="3" t="s">
        <v>42</v>
      </c>
      <c r="K238" s="3" t="s">
        <v>132</v>
      </c>
      <c r="M238" s="3" t="s">
        <v>312</v>
      </c>
      <c r="N238" s="3" t="s">
        <v>131</v>
      </c>
      <c r="O238" s="3" t="s">
        <v>131</v>
      </c>
      <c r="P238" s="3" t="s">
        <v>131</v>
      </c>
      <c r="Q238" s="3" t="s">
        <v>131</v>
      </c>
    </row>
    <row r="239" spans="1:17" x14ac:dyDescent="0.25">
      <c r="A239" s="3" t="s">
        <v>16</v>
      </c>
      <c r="D239" s="3" t="s">
        <v>26</v>
      </c>
      <c r="K239" s="3" t="s">
        <v>322</v>
      </c>
      <c r="N239" s="3" t="s">
        <v>323</v>
      </c>
      <c r="O239" s="3" t="s">
        <v>324</v>
      </c>
      <c r="P239" s="3" t="s">
        <v>325</v>
      </c>
      <c r="Q239" s="3" t="s">
        <v>326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 Table</vt: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Trial Balance vs Previous Year</dc:title>
  <dc:subject>Jet Basics</dc:subject>
  <dc:creator>Stephen J. Little</dc:creator>
  <dc:description>Trial balances of accounts for a date range as well as information about the accounts for  same date range in the prior year.</dc:description>
  <cp:lastModifiedBy>Haseeb Tariq</cp:lastModifiedBy>
  <cp:lastPrinted>2013-04-26T21:26:40Z</cp:lastPrinted>
  <dcterms:created xsi:type="dcterms:W3CDTF">2011-04-22T22:33:39Z</dcterms:created>
  <dcterms:modified xsi:type="dcterms:W3CDTF">2023-09-04T10:26:20Z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