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xl/drawings/drawing2.xml" ContentType="application/vnd.openxmlformats-officedocument.drawing+xml"/>
  <Override PartName="/xl/slicers/slicer2.xml" ContentType="application/vnd.ms-excel.slicer+xml"/>
  <Override PartName="/xl/charts/chart1.xml" ContentType="application/vnd.openxmlformats-officedocument.drawingml.chart+xml"/>
  <Override PartName="/xl/pivotTables/pivotTable3.xml" ContentType="application/vnd.openxmlformats-officedocument.spreadsheetml.pivotTable+xml"/>
  <Override PartName="/xl/drawings/drawing3.xml" ContentType="application/vnd.openxmlformats-officedocument.drawing+xml"/>
  <Override PartName="/xl/slicers/slicer3.xml" ContentType="application/vnd.ms-excel.slicer+xml"/>
  <Override PartName="/xl/charts/chart2.xml" ContentType="application/vnd.openxmlformats-officedocument.drawingml.chart+xml"/>
  <Override PartName="/xl/pivotTables/pivotTable4.xml" ContentType="application/vnd.openxmlformats-officedocument.spreadsheetml.pivotTable+xml"/>
  <Override PartName="/xl/drawings/drawing4.xml" ContentType="application/vnd.openxmlformats-officedocument.drawing+xml"/>
  <Override PartName="/xl/slicers/slicer4.xml" ContentType="application/vnd.ms-excel.slicer+xml"/>
  <Override PartName="/xl/charts/chart3.xml" ContentType="application/vnd.openxmlformats-officedocument.drawingml.chart+xml"/>
  <Override PartName="/xl/pivotTables/pivotTable5.xml" ContentType="application/vnd.openxmlformats-officedocument.spreadsheetml.pivotTable+xml"/>
  <Override PartName="/xl/drawings/drawing5.xml" ContentType="application/vnd.openxmlformats-officedocument.drawing+xml"/>
  <Override PartName="/xl/slicers/slicer5.xml" ContentType="application/vnd.ms-excel.slicer+xml"/>
  <Override PartName="/xl/charts/chart4.xml" ContentType="application/vnd.openxmlformats-officedocument.drawingml.chart+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defaultThemeVersion="124226"/>
  <mc:AlternateContent xmlns:mc="http://schemas.openxmlformats.org/markup-compatibility/2006">
    <mc:Choice Requires="x15">
      <x15ac:absPath xmlns:x15ac="http://schemas.microsoft.com/office/spreadsheetml/2010/11/ac" url="https://globaldata365-my.sharepoint.com/personal/haseeb_tariq_globaldata365_com/Documents/Office Folder/Global Data 365/Sample Reports/Sample reports for NAV/NAV Sample Reports for Global Data 365/Jet Reports Pack of Reports/"/>
    </mc:Choice>
  </mc:AlternateContent>
  <xr:revisionPtr revIDLastSave="5" documentId="13_ncr:1_{4DB5F2FA-5837-4D8A-A977-A36DD7981903}" xr6:coauthVersionLast="47" xr6:coauthVersionMax="47" xr10:uidLastSave="{C212762E-6479-47C0-9B43-8C1005973D9E}"/>
  <bookViews>
    <workbookView xWindow="-120" yWindow="-120" windowWidth="29040" windowHeight="17520" xr2:uid="{00000000-000D-0000-FFFF-FFFF00000000}"/>
  </bookViews>
  <sheets>
    <sheet name="Customer Sales and Profit" sheetId="10" r:id="rId1"/>
    <sheet name="Sales and Profit by Country" sheetId="11" r:id="rId2"/>
    <sheet name="Sales Amount by Customer Group" sheetId="73" r:id="rId3"/>
    <sheet name="Sales and Profit by Salesperson" sheetId="74" r:id="rId4"/>
    <sheet name="Sales by Country_Region" sheetId="75" r:id="rId5"/>
    <sheet name="Report" sheetId="94" r:id="rId6"/>
    <sheet name="Sheet2" sheetId="91" state="veryHidden" r:id="rId7"/>
    <sheet name="Sheet3" sheetId="92" state="veryHidden" r:id="rId8"/>
    <sheet name="Sheet4" sheetId="93" state="veryHidden" r:id="rId9"/>
    <sheet name="Sheet5" sheetId="113" state="veryHidden" r:id="rId10"/>
    <sheet name="Sheet6" sheetId="114" state="veryHidden" r:id="rId11"/>
    <sheet name="Sheet1" sheetId="118" state="veryHidden" r:id="rId12"/>
  </sheets>
  <definedNames>
    <definedName name="Slicer_Country_Region___Name">#N/A</definedName>
    <definedName name="Slicer_Customer___Name">#N/A</definedName>
    <definedName name="Slicer_Customer_posting_group">#N/A</definedName>
    <definedName name="Slicer_Item___Description">#N/A</definedName>
    <definedName name="Slicer_Salesperson_Purchaser___Name1">#N/A</definedName>
  </definedNames>
  <calcPr calcId="191029"/>
  <pivotCaches>
    <pivotCache cacheId="40" r:id="rId13"/>
  </pivotCaches>
  <extLst>
    <ext xmlns:x14="http://schemas.microsoft.com/office/spreadsheetml/2009/9/main" uri="{BBE1A952-AA13-448e-AADC-164F8A28A991}">
      <x14:slicerCaches>
        <x14:slicerCache r:id="rId14"/>
        <x14:slicerCache r:id="rId15"/>
        <x14:slicerCache r:id="rId16"/>
        <x14:slicerCache r:id="rId17"/>
        <x14:slicerCache r:id="rId18"/>
      </x14:slicerCaches>
    </ext>
    <ext xmlns:x14="http://schemas.microsoft.com/office/spreadsheetml/2009/9/main" uri="{79F54976-1DA5-4618-B147-4CDE4B953A38}">
      <x14:workbookPr/>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9" i="94" l="1"/>
  <c r="U9" i="94"/>
  <c r="V9" i="94"/>
  <c r="W9" i="94"/>
  <c r="W11" i="94"/>
  <c r="Z11" i="94"/>
  <c r="AA11" i="94"/>
  <c r="AB11" i="94"/>
  <c r="AC11" i="94"/>
  <c r="AD11" i="94"/>
  <c r="AE11" i="94"/>
  <c r="AF11" i="94"/>
  <c r="AG11" i="94"/>
  <c r="AH11" i="94"/>
  <c r="AI11" i="94"/>
  <c r="M225" i="94"/>
  <c r="L225" i="94"/>
  <c r="K225" i="94"/>
  <c r="J225" i="94"/>
  <c r="I225" i="94"/>
  <c r="D225" i="94"/>
  <c r="S225" i="94"/>
  <c r="D7" i="94"/>
</calcChain>
</file>

<file path=xl/sharedStrings.xml><?xml version="1.0" encoding="utf-8"?>
<sst xmlns="http://schemas.openxmlformats.org/spreadsheetml/2006/main" count="9904" uniqueCount="1394">
  <si>
    <t>Title+Fit</t>
  </si>
  <si>
    <t>Value</t>
  </si>
  <si>
    <t>Tables and Fields</t>
  </si>
  <si>
    <t>Filters</t>
  </si>
  <si>
    <t>Hide</t>
  </si>
  <si>
    <t>Customer</t>
  </si>
  <si>
    <t>Option</t>
  </si>
  <si>
    <t>Posting Date</t>
  </si>
  <si>
    <t>Links:</t>
  </si>
  <si>
    <t>Headers:</t>
  </si>
  <si>
    <t>Fields:</t>
  </si>
  <si>
    <t>Entry No.</t>
  </si>
  <si>
    <t>Document No.</t>
  </si>
  <si>
    <t>Quantity</t>
  </si>
  <si>
    <t>Sales Amount (Actual)</t>
  </si>
  <si>
    <t>Sales Amount (Expected)</t>
  </si>
  <si>
    <t>Cost Amount (Actual)</t>
  </si>
  <si>
    <t>Cost Amount (Expected)</t>
  </si>
  <si>
    <t>Customer - Name</t>
  </si>
  <si>
    <t>Item - Description</t>
  </si>
  <si>
    <t>Country/Region - Name</t>
  </si>
  <si>
    <t>AutoTable</t>
  </si>
  <si>
    <t>Value+Fit</t>
  </si>
  <si>
    <t>AutoTable+Fit</t>
  </si>
  <si>
    <t>Great Britain</t>
  </si>
  <si>
    <t>Total</t>
  </si>
  <si>
    <t>0</t>
  </si>
  <si>
    <t>-1</t>
  </si>
  <si>
    <t>-2</t>
  </si>
  <si>
    <t>-3</t>
  </si>
  <si>
    <t>-192</t>
  </si>
  <si>
    <t>-4</t>
  </si>
  <si>
    <t>-6</t>
  </si>
  <si>
    <t>Entry Type</t>
  </si>
  <si>
    <t>Sale</t>
  </si>
  <si>
    <t>Row Labels</t>
  </si>
  <si>
    <t>Grand Total</t>
  </si>
  <si>
    <t xml:space="preserve"> Sales Amount</t>
  </si>
  <si>
    <t xml:space="preserve"> Profit Amount</t>
  </si>
  <si>
    <t xml:space="preserve">Customer Sales and Profitability </t>
  </si>
  <si>
    <t>32 Item Ledger Entry</t>
  </si>
  <si>
    <t>41 Source Type</t>
  </si>
  <si>
    <t>4 Entry Type</t>
  </si>
  <si>
    <t>3 Posting Date</t>
  </si>
  <si>
    <t>Salesperson/Purchaser - Name</t>
  </si>
  <si>
    <t>1 Entry No.</t>
  </si>
  <si>
    <t>6 Document No.</t>
  </si>
  <si>
    <t>12 Quantity</t>
  </si>
  <si>
    <t>=NL("Link","9 Country/Region",,"1 Code","=52 Country/Region Code")</t>
  </si>
  <si>
    <t>=NL("Link","13 Salesperson/Purchaser",,"1 Code","=29 Salesperson Code")</t>
  </si>
  <si>
    <t>=NL("Link","27 Item",,"1 No.","=2 Item No.")</t>
  </si>
  <si>
    <t>=NL("LinkField","9 Country/Region","2 Name")</t>
  </si>
  <si>
    <t>=NL("FlowField","32 Item Ledger Entry","5816 Sales Amount (Actual)")</t>
  </si>
  <si>
    <t>=NL("FlowField","32 Item Ledger Entry","5815 Sales Amount (Expected)")</t>
  </si>
  <si>
    <t>=NL("FlowField","32 Item Ledger Entry","5804 Cost Amount (Actual)")</t>
  </si>
  <si>
    <t>=NL("FlowField","32 Item Ledger Entry","5803 Cost Amount (Expected)")</t>
  </si>
  <si>
    <t>=NL("LinkField","18 Customer","2 Name")</t>
  </si>
  <si>
    <t>=NL("LinkField","27 Item","3 Description")</t>
  </si>
  <si>
    <t>=NL("LinkField","13 Salesperson/Purchaser","2 Name")</t>
  </si>
  <si>
    <t>AMSTERDAM Lamp</t>
  </si>
  <si>
    <t>John Roberts</t>
  </si>
  <si>
    <t>MUNICH Swivel Chair, yellow</t>
  </si>
  <si>
    <t>CALGARY Whiteboard, yellow</t>
  </si>
  <si>
    <t>ANTWERP Conference Table</t>
  </si>
  <si>
    <t>Peter Saddow</t>
  </si>
  <si>
    <t>INNSBRUCK Storage Unit/G.Door</t>
  </si>
  <si>
    <t>MEXICO Swivel Chair, black</t>
  </si>
  <si>
    <t>ATLANTA Whiteboard, base</t>
  </si>
  <si>
    <t>ATHENS Desk</t>
  </si>
  <si>
    <t>LONDON Swivel Chair, blue</t>
  </si>
  <si>
    <t>ST.MORITZ Storage Unit/Drawers</t>
  </si>
  <si>
    <t>OSLO Storage Unit/Shelf</t>
  </si>
  <si>
    <t>INNSBRUCK Storage Unit/W.Door</t>
  </si>
  <si>
    <t>ROME Guest Chair, green</t>
  </si>
  <si>
    <t>ALBERTVILLE Whiteboard, green</t>
  </si>
  <si>
    <t>GRENOBLE Whiteboard, red</t>
  </si>
  <si>
    <t>MOSCOW Swivel Chair, red</t>
  </si>
  <si>
    <t>PARIS Guest Chair, black</t>
  </si>
  <si>
    <t>ATHENS Mobile Pedestal</t>
  </si>
  <si>
    <t>-96.1</t>
  </si>
  <si>
    <t>-708.6</t>
  </si>
  <si>
    <t>135</t>
  </si>
  <si>
    <t>-27.8</t>
  </si>
  <si>
    <t>-93.6</t>
  </si>
  <si>
    <t>-171.2</t>
  </si>
  <si>
    <t>-150.6</t>
  </si>
  <si>
    <t>=SUBTOTAL(103,[Salesperson/Purchaser - Name])</t>
  </si>
  <si>
    <t>Customer posting group</t>
  </si>
  <si>
    <t>=NL("LinkField","18 Customer","Customer Posting Group")</t>
  </si>
  <si>
    <t>DOMESTIC</t>
  </si>
  <si>
    <t>Customer Discount Group</t>
  </si>
  <si>
    <t>City</t>
  </si>
  <si>
    <t>=NL("LinkField","18 Customer","Customer Disc. Group")</t>
  </si>
  <si>
    <t>=NL("LinkField","18 Customer","City")</t>
  </si>
  <si>
    <t>RETAIL</t>
  </si>
  <si>
    <t>Birmingham</t>
  </si>
  <si>
    <t>LARGE ACC</t>
  </si>
  <si>
    <t>Manchester</t>
  </si>
  <si>
    <t>Sum of Sales Amount</t>
  </si>
  <si>
    <t>Column Labels</t>
  </si>
  <si>
    <t>=NL("Link","18 Customer",,"1 No.","=5 Source No.","InclusiveLink=18 Customer",$G$9)</t>
  </si>
  <si>
    <t>=NL("Table","32 Item Ledger Entry",$E$11:$T$11,"Headers=",$E$10:$T$10,"TableName=","Item Ledger Entry","Filters=",$C$5:$D$7,"InclusiveLink=32 Item Ledger Entry",$E$9,"InclusiveLink=32 Item Ledger Entry",$F$9,"InclusiveLink=32 Item Ledger Entry",$H$9)</t>
  </si>
  <si>
    <t>=NL("Link","18 Customer",,"1 No.","=5 Source No.","InclusiveLink=18 Customer",$V$9)</t>
  </si>
  <si>
    <t>School of Fine Art</t>
  </si>
  <si>
    <t>Liverpool</t>
  </si>
  <si>
    <t>Annette Hill</t>
  </si>
  <si>
    <t>SAPPORO Whiteboard, black</t>
  </si>
  <si>
    <t>SARAJEVO Whiteboard, blue</t>
  </si>
  <si>
    <t>SYDNEY Swivel Chair, green</t>
  </si>
  <si>
    <t>Graphic Design Institute</t>
  </si>
  <si>
    <t>Belfast</t>
  </si>
  <si>
    <t>Mary A. Dempsey</t>
  </si>
  <si>
    <t>CHAMONIX Base Storage Unit</t>
  </si>
  <si>
    <t>BERLIN Guest Chair, yellow</t>
  </si>
  <si>
    <t>SEOUL Guest Chair, red</t>
  </si>
  <si>
    <t>David Galvin</t>
  </si>
  <si>
    <t>Glasgow</t>
  </si>
  <si>
    <t>TOKYO Guest Chair, blue</t>
  </si>
  <si>
    <t>City of London</t>
  </si>
  <si>
    <t>Dalibor Kacmar</t>
  </si>
  <si>
    <t>Lubor Krebs</t>
  </si>
  <si>
    <t>Exeter</t>
  </si>
  <si>
    <t>Bristol</t>
  </si>
  <si>
    <t>Edinburgh</t>
  </si>
  <si>
    <t>London</t>
  </si>
  <si>
    <t>Esther Valle</t>
  </si>
  <si>
    <t>Aberdeen</t>
  </si>
  <si>
    <t>Proseware, Inc.</t>
  </si>
  <si>
    <t>Adventure Works</t>
  </si>
  <si>
    <t>Leigh</t>
  </si>
  <si>
    <t>Trey Research</t>
  </si>
  <si>
    <t>The Phone Company</t>
  </si>
  <si>
    <t>Wide World Importers</t>
  </si>
  <si>
    <t>Bexley</t>
  </si>
  <si>
    <t>Wingtip Toys</t>
  </si>
  <si>
    <t>Blue Yonder Airlines</t>
  </si>
  <si>
    <t>Cardiff</t>
  </si>
  <si>
    <t>City Power &amp; Light</t>
  </si>
  <si>
    <t>Leeds</t>
  </si>
  <si>
    <t>Alpine Ski House</t>
  </si>
  <si>
    <t>Sheffield</t>
  </si>
  <si>
    <t>Coho Vineyard</t>
  </si>
  <si>
    <t>Coho Winery</t>
  </si>
  <si>
    <t>Middlesbrough</t>
  </si>
  <si>
    <t>Margie's Travel</t>
  </si>
  <si>
    <t>Fourth Coffee</t>
  </si>
  <si>
    <t>Tailspin Toys</t>
  </si>
  <si>
    <t>Swansea</t>
  </si>
  <si>
    <t>Southridge Video</t>
  </si>
  <si>
    <t>Contoso Pharmaceuticals</t>
  </si>
  <si>
    <t>Consolidated Messenger</t>
  </si>
  <si>
    <t>Humongous Insurance</t>
  </si>
  <si>
    <t>Glen John</t>
  </si>
  <si>
    <t>Brian Smith</t>
  </si>
  <si>
    <t>Mike Gahrns</t>
  </si>
  <si>
    <t>Raffaella Bonaldi</t>
  </si>
  <si>
    <t>Balázs Belinszki</t>
  </si>
  <si>
    <t>Fabrikam, Inc.</t>
  </si>
  <si>
    <t>Linda Martin</t>
  </si>
  <si>
    <t>Eric Gruber</t>
  </si>
  <si>
    <t>Michel Pereira</t>
  </si>
  <si>
    <t>Tomas Kutej</t>
  </si>
  <si>
    <t>Luis Sousa</t>
  </si>
  <si>
    <t>Alan Brewer</t>
  </si>
  <si>
    <t>Vikas Jain</t>
  </si>
  <si>
    <t>Stepan Bechynsky</t>
  </si>
  <si>
    <t>Newcastle Upon Tyne</t>
  </si>
  <si>
    <t>David So</t>
  </si>
  <si>
    <t>Northampton</t>
  </si>
  <si>
    <t>Jim Ptaszynski</t>
  </si>
  <si>
    <t>Litware, Inc.</t>
  </si>
  <si>
    <t>Erith</t>
  </si>
  <si>
    <t>Northwind Traders</t>
  </si>
  <si>
    <t>Debra L. Core</t>
  </si>
  <si>
    <t>A. Datum Corporation</t>
  </si>
  <si>
    <t>Richard Lum</t>
  </si>
  <si>
    <t>-95.1</t>
  </si>
  <si>
    <t>-1417.2</t>
  </si>
  <si>
    <t>-700.1</t>
  </si>
  <si>
    <t>-94.6</t>
  </si>
  <si>
    <t>-81.6</t>
  </si>
  <si>
    <t>-501.5</t>
  </si>
  <si>
    <t>-212.9</t>
  </si>
  <si>
    <t>-96.5</t>
  </si>
  <si>
    <t>-324.7</t>
  </si>
  <si>
    <t>-27.5</t>
  </si>
  <si>
    <t>-671.84</t>
  </si>
  <si>
    <t>-91.3</t>
  </si>
  <si>
    <t>-217.3</t>
  </si>
  <si>
    <t>-55.6</t>
  </si>
  <si>
    <t>-8</t>
  </si>
  <si>
    <t>-4012</t>
  </si>
  <si>
    <t>-12</t>
  </si>
  <si>
    <t>-567.6</t>
  </si>
  <si>
    <t>-18</t>
  </si>
  <si>
    <t>-1702.8</t>
  </si>
  <si>
    <t>-1135.2</t>
  </si>
  <si>
    <t>-16</t>
  </si>
  <si>
    <t>-1521.6</t>
  </si>
  <si>
    <t>-760.8</t>
  </si>
  <si>
    <t>-24</t>
  </si>
  <si>
    <t>-2282.4</t>
  </si>
  <si>
    <t>-1152</t>
  </si>
  <si>
    <t>-1537.6</t>
  </si>
  <si>
    <t>-2834.4</t>
  </si>
  <si>
    <t>-5668.8</t>
  </si>
  <si>
    <t>-2800.4</t>
  </si>
  <si>
    <t>-5600.8</t>
  </si>
  <si>
    <t>-756.8</t>
  </si>
  <si>
    <t>-1513.6</t>
  </si>
  <si>
    <t>-1298.8</t>
  </si>
  <si>
    <t>-772</t>
  </si>
  <si>
    <t>-1544</t>
  </si>
  <si>
    <t>-768.2</t>
  </si>
  <si>
    <t>-380.4</t>
  </si>
  <si>
    <t>-768</t>
  </si>
  <si>
    <t>="01/1/2012..1/13/2012"</t>
  </si>
  <si>
    <t>The Cannon Group PLC</t>
  </si>
  <si>
    <t>SPS1200055</t>
  </si>
  <si>
    <t>SPS1200001</t>
  </si>
  <si>
    <t>SPS1200002</t>
  </si>
  <si>
    <t>SPS1200058</t>
  </si>
  <si>
    <t>SPS1200082</t>
  </si>
  <si>
    <t>SPS1200004</t>
  </si>
  <si>
    <t>SPS1200027</t>
  </si>
  <si>
    <t>SPS1200111</t>
  </si>
  <si>
    <t>SPS1200013</t>
  </si>
  <si>
    <t>SPS1200028</t>
  </si>
  <si>
    <t>SPS1200112</t>
  </si>
  <si>
    <t>SPS1200114</t>
  </si>
  <si>
    <t>SPS1200052</t>
  </si>
  <si>
    <t>SPS1200030</t>
  </si>
  <si>
    <t>SPS1200115</t>
  </si>
  <si>
    <t>SPS1200050</t>
  </si>
  <si>
    <t>SPS1200066</t>
  </si>
  <si>
    <t>SPS1200067</t>
  </si>
  <si>
    <t>SPS1200087</t>
  </si>
  <si>
    <t>SPS1200051</t>
  </si>
  <si>
    <t>SPS1200069</t>
  </si>
  <si>
    <t>SPS1200014</t>
  </si>
  <si>
    <t>SPS1200089</t>
  </si>
  <si>
    <t>SPS1200032</t>
  </si>
  <si>
    <t>SPS1200071</t>
  </si>
  <si>
    <t>SPS1200054</t>
  </si>
  <si>
    <t>SPS1200072</t>
  </si>
  <si>
    <t>SPS1200073</t>
  </si>
  <si>
    <t>SPS1200016</t>
  </si>
  <si>
    <t>SPS1200091</t>
  </si>
  <si>
    <t>SPS1200033</t>
  </si>
  <si>
    <t>SPS1200018</t>
  </si>
  <si>
    <t>SPS1200075</t>
  </si>
  <si>
    <t>SPS1200019</t>
  </si>
  <si>
    <t>SPS1200117</t>
  </si>
  <si>
    <t>SPS1200005</t>
  </si>
  <si>
    <t>SPS1200108</t>
  </si>
  <si>
    <t>SPS1200059</t>
  </si>
  <si>
    <t>SPS1200048</t>
  </si>
  <si>
    <t>SPS1200083</t>
  </si>
  <si>
    <t>SPS1200076</t>
  </si>
  <si>
    <t>SPS1200020</t>
  </si>
  <si>
    <t>SPS1200021</t>
  </si>
  <si>
    <t>SPS1200023</t>
  </si>
  <si>
    <t>SPS1200077</t>
  </si>
  <si>
    <t>SPS1200078</t>
  </si>
  <si>
    <t>SPS1200079</t>
  </si>
  <si>
    <t>SPS1200080</t>
  </si>
  <si>
    <t>SPS1200024</t>
  </si>
  <si>
    <t>SPS1200022</t>
  </si>
  <si>
    <t>SPS1200060</t>
  </si>
  <si>
    <t>SPS1200006</t>
  </si>
  <si>
    <t>SPS1200084</t>
  </si>
  <si>
    <t>SPS1200008</t>
  </si>
  <si>
    <t>SPS1200009</t>
  </si>
  <si>
    <t>SPS1200109</t>
  </si>
  <si>
    <t>SPS1200061</t>
  </si>
  <si>
    <t>SPS1200010</t>
  </si>
  <si>
    <t>SPS1200062</t>
  </si>
  <si>
    <t>SPS1200064</t>
  </si>
  <si>
    <t>SPS1200085</t>
  </si>
  <si>
    <t>SPS1200011</t>
  </si>
  <si>
    <t>Selangorian Ltd.</t>
  </si>
  <si>
    <t>Coventry</t>
  </si>
  <si>
    <t>SPS1200039</t>
  </si>
  <si>
    <t>SPS1200040</t>
  </si>
  <si>
    <t>SPS1200046</t>
  </si>
  <si>
    <t>SPS1200096</t>
  </si>
  <si>
    <t>SPS1200098</t>
  </si>
  <si>
    <t>SPS1200101</t>
  </si>
  <si>
    <t>SPS1200104</t>
  </si>
  <si>
    <t>SPS1200107</t>
  </si>
  <si>
    <t>SPS1200042</t>
  </si>
  <si>
    <t>SPS1200045</t>
  </si>
  <si>
    <t>SPS1200047</t>
  </si>
  <si>
    <t>SPS1200097</t>
  </si>
  <si>
    <t>SPS1200041</t>
  </si>
  <si>
    <t>SPS1200102</t>
  </si>
  <si>
    <t>SPS1200099</t>
  </si>
  <si>
    <t>SPS1200105</t>
  </si>
  <si>
    <t>SPS1200044</t>
  </si>
  <si>
    <t>SPS1200038</t>
  </si>
  <si>
    <t>SPS1200100</t>
  </si>
  <si>
    <t>SPS1200103</t>
  </si>
  <si>
    <t>SPS1200106</t>
  </si>
  <si>
    <t>SPS1200043</t>
  </si>
  <si>
    <t>John Haddock Insurance Co.</t>
  </si>
  <si>
    <t>Belgium</t>
  </si>
  <si>
    <t>Antarcticopy</t>
  </si>
  <si>
    <t>EU</t>
  </si>
  <si>
    <t>Antwerpen</t>
  </si>
  <si>
    <t>Glass Door</t>
  </si>
  <si>
    <t>SPS1200003</t>
  </si>
  <si>
    <t>SPS1200081</t>
  </si>
  <si>
    <t>SPS1200026</t>
  </si>
  <si>
    <t>SPS1200025</t>
  </si>
  <si>
    <t>SPS1200057</t>
  </si>
  <si>
    <t>SPS1200118</t>
  </si>
  <si>
    <t>SPS1200056</t>
  </si>
  <si>
    <t>Czech Republic</t>
  </si>
  <si>
    <t>BYT-KOMPLET s.r.o.</t>
  </si>
  <si>
    <t>Bojkovice</t>
  </si>
  <si>
    <t>Austria</t>
  </si>
  <si>
    <t>Designstudio Gmunden</t>
  </si>
  <si>
    <t>Gmunden</t>
  </si>
  <si>
    <t>SPS1200034</t>
  </si>
  <si>
    <t>SPS1200036</t>
  </si>
  <si>
    <t>SPS1200095</t>
  </si>
  <si>
    <t>SPS1200037</t>
  </si>
  <si>
    <t>SPS1200092</t>
  </si>
  <si>
    <t>SPS1200093</t>
  </si>
  <si>
    <t>SPS1200035</t>
  </si>
  <si>
    <t>SPS1200094</t>
  </si>
  <si>
    <t>133</t>
  </si>
  <si>
    <t>102001</t>
  </si>
  <si>
    <t>40913</t>
  </si>
  <si>
    <t>234.27</t>
  </si>
  <si>
    <t>-182.59</t>
  </si>
  <si>
    <t>102002</t>
  </si>
  <si>
    <t>40914</t>
  </si>
  <si>
    <t>117.13</t>
  </si>
  <si>
    <t>140</t>
  </si>
  <si>
    <t>102003</t>
  </si>
  <si>
    <t>40915</t>
  </si>
  <si>
    <t>134</t>
  </si>
  <si>
    <t>2584.1</t>
  </si>
  <si>
    <t>-2015.52</t>
  </si>
  <si>
    <t>136</t>
  </si>
  <si>
    <t>1722.73</t>
  </si>
  <si>
    <t>-1343.68</t>
  </si>
  <si>
    <t>141</t>
  </si>
  <si>
    <t>35544</t>
  </si>
  <si>
    <t>40917</t>
  </si>
  <si>
    <t>123.3</t>
  </si>
  <si>
    <t>35411</t>
  </si>
  <si>
    <t>40910</t>
  </si>
  <si>
    <t>35412</t>
  </si>
  <si>
    <t>974.8</t>
  </si>
  <si>
    <t>35547</t>
  </si>
  <si>
    <t>906.7</t>
  </si>
  <si>
    <t>35600</t>
  </si>
  <si>
    <t>40918</t>
  </si>
  <si>
    <t>158.5</t>
  </si>
  <si>
    <t>35416</t>
  </si>
  <si>
    <t>649.4</t>
  </si>
  <si>
    <t>35456</t>
  </si>
  <si>
    <t>40911</t>
  </si>
  <si>
    <t>35662</t>
  </si>
  <si>
    <t>40919</t>
  </si>
  <si>
    <t>35423</t>
  </si>
  <si>
    <t>35663</t>
  </si>
  <si>
    <t>35424</t>
  </si>
  <si>
    <t>35457</t>
  </si>
  <si>
    <t>35664</t>
  </si>
  <si>
    <t>35665</t>
  </si>
  <si>
    <t>136.4</t>
  </si>
  <si>
    <t>35666</t>
  </si>
  <si>
    <t>35527</t>
  </si>
  <si>
    <t>35458</t>
  </si>
  <si>
    <t>256.1</t>
  </si>
  <si>
    <t>35667</t>
  </si>
  <si>
    <t>35668</t>
  </si>
  <si>
    <t>35669</t>
  </si>
  <si>
    <t>35510</t>
  </si>
  <si>
    <t>40912</t>
  </si>
  <si>
    <t>342.1</t>
  </si>
  <si>
    <t>35553</t>
  </si>
  <si>
    <t>35511</t>
  </si>
  <si>
    <t>35512</t>
  </si>
  <si>
    <t>35554</t>
  </si>
  <si>
    <t>35513</t>
  </si>
  <si>
    <t>35555</t>
  </si>
  <si>
    <t>35514</t>
  </si>
  <si>
    <t>35556</t>
  </si>
  <si>
    <t>35557</t>
  </si>
  <si>
    <t>125.1</t>
  </si>
  <si>
    <t>35558</t>
  </si>
  <si>
    <t>71.2</t>
  </si>
  <si>
    <t>35559</t>
  </si>
  <si>
    <t>35560</t>
  </si>
  <si>
    <t>35561</t>
  </si>
  <si>
    <t>35605</t>
  </si>
  <si>
    <t>420.4</t>
  </si>
  <si>
    <t>35515</t>
  </si>
  <si>
    <t>35516</t>
  </si>
  <si>
    <t>35517</t>
  </si>
  <si>
    <t>35562</t>
  </si>
  <si>
    <t>35563</t>
  </si>
  <si>
    <t>281.4</t>
  </si>
  <si>
    <t>35564</t>
  </si>
  <si>
    <t>35565</t>
  </si>
  <si>
    <t>35.6</t>
  </si>
  <si>
    <t>35566</t>
  </si>
  <si>
    <t>35567</t>
  </si>
  <si>
    <t>35425</t>
  </si>
  <si>
    <t>35426</t>
  </si>
  <si>
    <t>35427</t>
  </si>
  <si>
    <t>35606</t>
  </si>
  <si>
    <t>35459</t>
  </si>
  <si>
    <t>35568</t>
  </si>
  <si>
    <t>35569</t>
  </si>
  <si>
    <t>35460</t>
  </si>
  <si>
    <t>35570</t>
  </si>
  <si>
    <t>35528</t>
  </si>
  <si>
    <t>35529</t>
  </si>
  <si>
    <t>35571</t>
  </si>
  <si>
    <t>35530</t>
  </si>
  <si>
    <t>35572</t>
  </si>
  <si>
    <t>35573</t>
  </si>
  <si>
    <t>35574</t>
  </si>
  <si>
    <t>35575</t>
  </si>
  <si>
    <t>35428</t>
  </si>
  <si>
    <t>35576</t>
  </si>
  <si>
    <t>35577</t>
  </si>
  <si>
    <t>35429</t>
  </si>
  <si>
    <t>292</t>
  </si>
  <si>
    <t>35578</t>
  </si>
  <si>
    <t>35579</t>
  </si>
  <si>
    <t>35607</t>
  </si>
  <si>
    <t>35461</t>
  </si>
  <si>
    <t>35462</t>
  </si>
  <si>
    <t>35430</t>
  </si>
  <si>
    <t>35580</t>
  </si>
  <si>
    <t>35431</t>
  </si>
  <si>
    <t>35581</t>
  </si>
  <si>
    <t>35432</t>
  </si>
  <si>
    <t>35582</t>
  </si>
  <si>
    <t>35583</t>
  </si>
  <si>
    <t>35433</t>
  </si>
  <si>
    <t>35434</t>
  </si>
  <si>
    <t>35670</t>
  </si>
  <si>
    <t>35435</t>
  </si>
  <si>
    <t>35417</t>
  </si>
  <si>
    <t>35659</t>
  </si>
  <si>
    <t>35548</t>
  </si>
  <si>
    <t>35509</t>
  </si>
  <si>
    <t>35601</t>
  </si>
  <si>
    <t>35587</t>
  </si>
  <si>
    <t>4935.44</t>
  </si>
  <si>
    <t>35442</t>
  </si>
  <si>
    <t>2139.21</t>
  </si>
  <si>
    <t>35446</t>
  </si>
  <si>
    <t>1426.14</t>
  </si>
  <si>
    <t>35443</t>
  </si>
  <si>
    <t>1744.71</t>
  </si>
  <si>
    <t>35449</t>
  </si>
  <si>
    <t>35592</t>
  </si>
  <si>
    <t>35594</t>
  </si>
  <si>
    <t>713.07</t>
  </si>
  <si>
    <t>-579</t>
  </si>
  <si>
    <t>35447</t>
  </si>
  <si>
    <t>2811.24</t>
  </si>
  <si>
    <t>35588</t>
  </si>
  <si>
    <t>1874.16</t>
  </si>
  <si>
    <t>35589</t>
  </si>
  <si>
    <t>35444</t>
  </si>
  <si>
    <t>6628.64</t>
  </si>
  <si>
    <t>35590</t>
  </si>
  <si>
    <t>3314.32</t>
  </si>
  <si>
    <t>35597</t>
  </si>
  <si>
    <t>35598</t>
  </si>
  <si>
    <t>35450</t>
  </si>
  <si>
    <t>937.08</t>
  </si>
  <si>
    <t>35445</t>
  </si>
  <si>
    <t>35451</t>
  </si>
  <si>
    <t>35593</t>
  </si>
  <si>
    <t>35448</t>
  </si>
  <si>
    <t>3445.46</t>
  </si>
  <si>
    <t>35591</t>
  </si>
  <si>
    <t>6890.92</t>
  </si>
  <si>
    <t>35595</t>
  </si>
  <si>
    <t>35596</t>
  </si>
  <si>
    <t>35549</t>
  </si>
  <si>
    <t>35418</t>
  </si>
  <si>
    <t>35602</t>
  </si>
  <si>
    <t>35419</t>
  </si>
  <si>
    <t>1949.6</t>
  </si>
  <si>
    <t>35603</t>
  </si>
  <si>
    <t>35420</t>
  </si>
  <si>
    <t>35660</t>
  </si>
  <si>
    <t>35661</t>
  </si>
  <si>
    <t>35550</t>
  </si>
  <si>
    <t>35421</t>
  </si>
  <si>
    <t>35551</t>
  </si>
  <si>
    <t>35552</t>
  </si>
  <si>
    <t>35604</t>
  </si>
  <si>
    <t>35422</t>
  </si>
  <si>
    <t>148</t>
  </si>
  <si>
    <t>102005</t>
  </si>
  <si>
    <t>629.92</t>
  </si>
  <si>
    <t>-481.27</t>
  </si>
  <si>
    <t>35487</t>
  </si>
  <si>
    <t>1901.52</t>
  </si>
  <si>
    <t>35490</t>
  </si>
  <si>
    <t>35504</t>
  </si>
  <si>
    <t>950.76</t>
  </si>
  <si>
    <t>35627</t>
  </si>
  <si>
    <t>35633</t>
  </si>
  <si>
    <t>35641</t>
  </si>
  <si>
    <t>35650</t>
  </si>
  <si>
    <t>35655</t>
  </si>
  <si>
    <t>35496</t>
  </si>
  <si>
    <t>35500</t>
  </si>
  <si>
    <t>35505</t>
  </si>
  <si>
    <t>35507</t>
  </si>
  <si>
    <t>35629</t>
  </si>
  <si>
    <t>35494</t>
  </si>
  <si>
    <t>1597.52</t>
  </si>
  <si>
    <t>35506</t>
  </si>
  <si>
    <t>35643</t>
  </si>
  <si>
    <t>35630</t>
  </si>
  <si>
    <t>35501</t>
  </si>
  <si>
    <t>35631</t>
  </si>
  <si>
    <t>35636</t>
  </si>
  <si>
    <t>35644</t>
  </si>
  <si>
    <t>35651</t>
  </si>
  <si>
    <t>35656</t>
  </si>
  <si>
    <t>35491</t>
  </si>
  <si>
    <t>35499</t>
  </si>
  <si>
    <t>35628</t>
  </si>
  <si>
    <t>35634</t>
  </si>
  <si>
    <t>35485</t>
  </si>
  <si>
    <t>35488</t>
  </si>
  <si>
    <t>35492</t>
  </si>
  <si>
    <t>35495</t>
  </si>
  <si>
    <t>35502</t>
  </si>
  <si>
    <t>35508</t>
  </si>
  <si>
    <t>35632</t>
  </si>
  <si>
    <t>35637</t>
  </si>
  <si>
    <t>35639</t>
  </si>
  <si>
    <t>35645</t>
  </si>
  <si>
    <t>35647</t>
  </si>
  <si>
    <t>35652</t>
  </si>
  <si>
    <t>35653</t>
  </si>
  <si>
    <t>35486</t>
  </si>
  <si>
    <t>35489</t>
  </si>
  <si>
    <t>35493</t>
  </si>
  <si>
    <t>35503</t>
  </si>
  <si>
    <t>35638</t>
  </si>
  <si>
    <t>35642</t>
  </si>
  <si>
    <t>35646</t>
  </si>
  <si>
    <t>35648</t>
  </si>
  <si>
    <t>35654</t>
  </si>
  <si>
    <t>35657</t>
  </si>
  <si>
    <t>35497</t>
  </si>
  <si>
    <t>35649</t>
  </si>
  <si>
    <t>35498</t>
  </si>
  <si>
    <t>35635</t>
  </si>
  <si>
    <t>35640</t>
  </si>
  <si>
    <t>35658</t>
  </si>
  <si>
    <t>154</t>
  </si>
  <si>
    <t>102007</t>
  </si>
  <si>
    <t>40920</t>
  </si>
  <si>
    <t>798.76</t>
  </si>
  <si>
    <t>-623.2</t>
  </si>
  <si>
    <t>144</t>
  </si>
  <si>
    <t>102004</t>
  </si>
  <si>
    <t>375.3</t>
  </si>
  <si>
    <t>-277.88</t>
  </si>
  <si>
    <t>152</t>
  </si>
  <si>
    <t>102006</t>
  </si>
  <si>
    <t>250.2</t>
  </si>
  <si>
    <t>-185.25</t>
  </si>
  <si>
    <t>143</t>
  </si>
  <si>
    <t>246.6</t>
  </si>
  <si>
    <t>151</t>
  </si>
  <si>
    <t>145</t>
  </si>
  <si>
    <t>460.98</t>
  </si>
  <si>
    <t>-286.14</t>
  </si>
  <si>
    <t>153</t>
  </si>
  <si>
    <t>230.5</t>
  </si>
  <si>
    <t>-143.07</t>
  </si>
  <si>
    <t>146</t>
  </si>
  <si>
    <t>61.45</t>
  </si>
  <si>
    <t>-36.9</t>
  </si>
  <si>
    <t>35413</t>
  </si>
  <si>
    <t>493.2</t>
  </si>
  <si>
    <t>35599</t>
  </si>
  <si>
    <t>1231.56</t>
  </si>
  <si>
    <t>35454</t>
  </si>
  <si>
    <t>1000.8</t>
  </si>
  <si>
    <t>35414</t>
  </si>
  <si>
    <t>35452</t>
  </si>
  <si>
    <t>35415</t>
  </si>
  <si>
    <t>3509.28</t>
  </si>
  <si>
    <t>35546</t>
  </si>
  <si>
    <t>35453</t>
  </si>
  <si>
    <t>3626.8</t>
  </si>
  <si>
    <t>35674</t>
  </si>
  <si>
    <t>35455</t>
  </si>
  <si>
    <t>35545</t>
  </si>
  <si>
    <t>156</t>
  </si>
  <si>
    <t>102008</t>
  </si>
  <si>
    <t>40921</t>
  </si>
  <si>
    <t>-365.18</t>
  </si>
  <si>
    <t>155</t>
  </si>
  <si>
    <t>739.8</t>
  </si>
  <si>
    <t>-547.78</t>
  </si>
  <si>
    <t>157</t>
  </si>
  <si>
    <t>369.9</t>
  </si>
  <si>
    <t>-273.89</t>
  </si>
  <si>
    <t>159</t>
  </si>
  <si>
    <t>102009</t>
  </si>
  <si>
    <t>750.6</t>
  </si>
  <si>
    <t>-555.75</t>
  </si>
  <si>
    <t>158</t>
  </si>
  <si>
    <t>840.8</t>
  </si>
  <si>
    <t>160</t>
  </si>
  <si>
    <t>35478</t>
  </si>
  <si>
    <t>35481</t>
  </si>
  <si>
    <t>35625</t>
  </si>
  <si>
    <t>35483</t>
  </si>
  <si>
    <t>35619</t>
  </si>
  <si>
    <t>35482</t>
  </si>
  <si>
    <t>35620</t>
  </si>
  <si>
    <t>35621</t>
  </si>
  <si>
    <t>35622</t>
  </si>
  <si>
    <t>35480</t>
  </si>
  <si>
    <t>35484</t>
  </si>
  <si>
    <t>35623</t>
  </si>
  <si>
    <t>35479</t>
  </si>
  <si>
    <t>35624</t>
  </si>
  <si>
    <t>35626</t>
  </si>
  <si>
    <t>Auto+Hide+Values+Formulas=Sheet2,Sheet3+FormulasOnly</t>
  </si>
  <si>
    <t>Auto+Hide+Values+Formulas=Sheet4,Sheet2,Sheet3+FormulasOnly</t>
  </si>
  <si>
    <t>Auto+Hide+Values</t>
  </si>
  <si>
    <t/>
  </si>
  <si>
    <t>-48</t>
  </si>
  <si>
    <t>=SUBTOTAL(109,[Entry No.])</t>
  </si>
  <si>
    <t>=SUBTOTAL(109,[Quantity])</t>
  </si>
  <si>
    <t>=SUBTOTAL(109,[Sales Amount (Actual)])</t>
  </si>
  <si>
    <t>=SUBTOTAL(109,[Sales Amount (Expected)])</t>
  </si>
  <si>
    <t>=SUBTOTAL(109,[Cost Amount (Actual)])</t>
  </si>
  <si>
    <t>=SUBTOTAL(109,[Cost Amount (Expected)])</t>
  </si>
  <si>
    <t>=NL("Table","32 Item Ledger Entry",$E$11:$T$11,"Headers=",$E$10:$T$10,"TableName=","ItemLedgerEntry","Filters=",$C$5:$D$7,"InclusiveLink=32 Item Ledger Entry",$E$9,"InclusiveLink=32 Item Ledger Entry",$F$9,"InclusiveLink=32 Item Ledger Entry",$H$9,"IncludeDuplicates=","True")</t>
  </si>
  <si>
    <t>Enter a date range using the same date format used in NAV.</t>
  </si>
  <si>
    <t>Tooltip</t>
  </si>
  <si>
    <t>-17.29</t>
  </si>
  <si>
    <t>Auto+Hide+Values+Formulas=Sheet5,Sheet6+FormulasOnly</t>
  </si>
  <si>
    <t>Auto+Hide+Values+Formulas=Sheet1,Sheet5,Sheet6</t>
  </si>
  <si>
    <t>-60</t>
  </si>
  <si>
    <t>124520</t>
  </si>
  <si>
    <t>-7</t>
  </si>
  <si>
    <t>-8.96</t>
  </si>
  <si>
    <t>429</t>
  </si>
  <si>
    <t>-54</t>
  </si>
  <si>
    <t>124514</t>
  </si>
  <si>
    <t>124515</t>
  </si>
  <si>
    <t>-60.47</t>
  </si>
  <si>
    <t>124512</t>
  </si>
  <si>
    <t>124513</t>
  </si>
  <si>
    <t>124516</t>
  </si>
  <si>
    <t>124517</t>
  </si>
  <si>
    <t>124518</t>
  </si>
  <si>
    <t>124519</t>
  </si>
  <si>
    <t>478.4</t>
  </si>
  <si>
    <t>-10.75</t>
  </si>
  <si>
    <t>124511</t>
  </si>
  <si>
    <t>Auto+Hide+Values+Formulas=Sheet1,Sheet5,Sheet6+FormulasOnly</t>
  </si>
  <si>
    <t>Sum of Quantity</t>
  </si>
  <si>
    <t>SS103653</t>
  </si>
  <si>
    <t>USA</t>
  </si>
  <si>
    <t>Voltive Systems</t>
  </si>
  <si>
    <t>NA</t>
  </si>
  <si>
    <t>Miami</t>
  </si>
  <si>
    <t>Channel Speaker System</t>
  </si>
  <si>
    <t>Wisper-Cut Vase</t>
  </si>
  <si>
    <t>World Time Travel Alarm</t>
  </si>
  <si>
    <t>Book Style Photo Frame &amp; Clock</t>
  </si>
  <si>
    <t>Calculator &amp; World Time Clock</t>
  </si>
  <si>
    <t>Pro-Travel Technology Set</t>
  </si>
  <si>
    <t>VOIP Headset with Mic</t>
  </si>
  <si>
    <t>7.5'' Bud Vase</t>
  </si>
  <si>
    <t>Flexi-Clock &amp; Clip</t>
  </si>
  <si>
    <t>Wide Screen Alarm Clock</t>
  </si>
  <si>
    <t>Slim Travel Alarm</t>
  </si>
  <si>
    <t>Tempsons Tropies</t>
  </si>
  <si>
    <t>Newark</t>
  </si>
  <si>
    <t>Silver Plated Photo Frame</t>
  </si>
  <si>
    <t>Clip-on Clock</t>
  </si>
  <si>
    <t>Mini Travel Alarm</t>
  </si>
  <si>
    <t>USB MP3 Player</t>
  </si>
  <si>
    <t>Foldable Travel Speakers</t>
  </si>
  <si>
    <t>Border Style</t>
  </si>
  <si>
    <t>SS104584</t>
  </si>
  <si>
    <t>Möbel Siegfried</t>
  </si>
  <si>
    <t>Wien</t>
  </si>
  <si>
    <t>Bamboo Digital Picutre Frame</t>
  </si>
  <si>
    <t>Clip-on MP3 Player</t>
  </si>
  <si>
    <t>Cherry Finish Photo Frame &amp; Clock</t>
  </si>
  <si>
    <t>Cherry Finish Frame</t>
  </si>
  <si>
    <t>Carabiner Watch</t>
  </si>
  <si>
    <t>Frames &amp; Clock</t>
  </si>
  <si>
    <t>Engraved Basketball Award</t>
  </si>
  <si>
    <t>Golf Relaxed Cap</t>
  </si>
  <si>
    <t>Canvas Stopwatch</t>
  </si>
  <si>
    <t>Mesh BALL CAP</t>
  </si>
  <si>
    <t>Fleece Beanie</t>
  </si>
  <si>
    <t>Two-Toned Knit Hat</t>
  </si>
  <si>
    <t>360 Clip Watch</t>
  </si>
  <si>
    <t>SS106289</t>
  </si>
  <si>
    <t>Denmark</t>
  </si>
  <si>
    <t>Lauritzen Kontorm¢bler A/S</t>
  </si>
  <si>
    <t>Ålborg</t>
  </si>
  <si>
    <t>Cherry Finished Crystal Award</t>
  </si>
  <si>
    <t>Microfiber Bucket Hat</t>
  </si>
  <si>
    <t>Striped Knit Hat</t>
  </si>
  <si>
    <t>Soccer #1 Pin</t>
  </si>
  <si>
    <t>Walnut Medallian Plate</t>
  </si>
  <si>
    <t>Soccer Figure Trophy</t>
  </si>
  <si>
    <t>Fashion Visor</t>
  </si>
  <si>
    <t>Award Medallian - 2.5''</t>
  </si>
  <si>
    <t>Sport Bag</t>
  </si>
  <si>
    <t>Two-Toned Cap</t>
  </si>
  <si>
    <t>Gym Locker Bag</t>
  </si>
  <si>
    <t>Stopwatch with Neck Rope</t>
  </si>
  <si>
    <t>Roberto Hernandez</t>
  </si>
  <si>
    <t>Baseball Figure Trophy</t>
  </si>
  <si>
    <t>Plastic Sun Visor</t>
  </si>
  <si>
    <t>Chunky Knit Hat</t>
  </si>
  <si>
    <t>Translucent Stopwatch</t>
  </si>
  <si>
    <t>Chardonnay Glass</t>
  </si>
  <si>
    <t>Wave Mug</t>
  </si>
  <si>
    <t>1GB MP3 Player</t>
  </si>
  <si>
    <t>Glacier Vase</t>
  </si>
  <si>
    <t>SS104027</t>
  </si>
  <si>
    <t>Canada</t>
  </si>
  <si>
    <t>Stutringers</t>
  </si>
  <si>
    <t>OTHER</t>
  </si>
  <si>
    <t>Elkhorn</t>
  </si>
  <si>
    <t>Bistro Mug</t>
  </si>
  <si>
    <t>Aluminum SPORT BOT</t>
  </si>
  <si>
    <t>Plastic Handle Bag</t>
  </si>
  <si>
    <t>Milk Bottle</t>
  </si>
  <si>
    <t>Super Shopper</t>
  </si>
  <si>
    <t>Sportsman Bucket Hat</t>
  </si>
  <si>
    <t>Ergo-Calculator</t>
  </si>
  <si>
    <t>Retractable Earbuds</t>
  </si>
  <si>
    <t>Laminated Tote</t>
  </si>
  <si>
    <t>Dual Source Flashlight</t>
  </si>
  <si>
    <t>All Purpose Tote</t>
  </si>
  <si>
    <t>Vinyl Tote</t>
  </si>
  <si>
    <t>Portable Speaker &amp; MP3 Dock</t>
  </si>
  <si>
    <t>Wheeled Duffel</t>
  </si>
  <si>
    <t>Clip-on Clock with Compass</t>
  </si>
  <si>
    <t>Netherlands</t>
  </si>
  <si>
    <t>Iber Tech</t>
  </si>
  <si>
    <t>Arnhem</t>
  </si>
  <si>
    <t>Super Sport Stopwatch</t>
  </si>
  <si>
    <t>4 Function Rotating Carabiner Watch</t>
  </si>
  <si>
    <t>Dicon Industries</t>
  </si>
  <si>
    <t>Los Angeles</t>
  </si>
  <si>
    <t>Crusher Bucket Hat</t>
  </si>
  <si>
    <t>Award Medallian - 3''</t>
  </si>
  <si>
    <t>Action Sport Duffel</t>
  </si>
  <si>
    <t>Award Medallian - 2''</t>
  </si>
  <si>
    <t>All Star Cap</t>
  </si>
  <si>
    <t>Distressed Twill Visor</t>
  </si>
  <si>
    <t>SS105268</t>
  </si>
  <si>
    <t>Canvas Boat Bag</t>
  </si>
  <si>
    <t>Raw-Edge Bucket Hat</t>
  </si>
  <si>
    <t>Bart Duncan</t>
  </si>
  <si>
    <t>Atlanta</t>
  </si>
  <si>
    <t>Black Duffel Bag</t>
  </si>
  <si>
    <t>Wide SPORT BOT</t>
  </si>
  <si>
    <t>Fashion Travel Mug</t>
  </si>
  <si>
    <t>Campfire Mug</t>
  </si>
  <si>
    <t>Biodegradable Colored SPORT BOT</t>
  </si>
  <si>
    <t>Button Key-Light</t>
  </si>
  <si>
    <t>Budget Tote Bag</t>
  </si>
  <si>
    <t>USB 4-Port Hub</t>
  </si>
  <si>
    <t>Pub Glass</t>
  </si>
  <si>
    <t>Juice Glass</t>
  </si>
  <si>
    <t>Sport Earbuds</t>
  </si>
  <si>
    <t>D-Com Industries</t>
  </si>
  <si>
    <t>Vancouver</t>
  </si>
  <si>
    <t>Calc-U-Note</t>
  </si>
  <si>
    <t>LED Keychain</t>
  </si>
  <si>
    <t>SS107618</t>
  </si>
  <si>
    <t>Super Daves</t>
  </si>
  <si>
    <t>Soft Touch Travel Mug</t>
  </si>
  <si>
    <t>Soup Mug</t>
  </si>
  <si>
    <t>Contemporary Desk Calculator</t>
  </si>
  <si>
    <t>First Bank</t>
  </si>
  <si>
    <t>Carlsburg</t>
  </si>
  <si>
    <t>Zutphen</t>
  </si>
  <si>
    <t>LED Flex Light</t>
  </si>
  <si>
    <t>SS108364</t>
  </si>
  <si>
    <t xml:space="preserve">Tintax </t>
  </si>
  <si>
    <t>Stainless Thermos</t>
  </si>
  <si>
    <t>SS108365</t>
  </si>
  <si>
    <t>4GB MP3 Player</t>
  </si>
  <si>
    <t>SS109553</t>
  </si>
  <si>
    <t>SS109866</t>
  </si>
  <si>
    <t>Showmasters</t>
  </si>
  <si>
    <t>Chicago</t>
  </si>
  <si>
    <t>SS110532</t>
  </si>
  <si>
    <t>SS110851</t>
  </si>
  <si>
    <t>Derringers Resturants</t>
  </si>
  <si>
    <t>SS111426</t>
  </si>
  <si>
    <t>Guildford Water Department</t>
  </si>
  <si>
    <t>SS111427</t>
  </si>
  <si>
    <t>Elkhorn Airport</t>
  </si>
  <si>
    <t>10.75" Tourch Riser Apple Trophy</t>
  </si>
  <si>
    <t>10.75" Tourch Riser WrestlingTrophy</t>
  </si>
  <si>
    <t>10.75" Star Riser Apple Trophy</t>
  </si>
  <si>
    <t>SS112407</t>
  </si>
  <si>
    <t>10.75" Column Wrestling Trophy</t>
  </si>
  <si>
    <t>10.75" Star Riser Volleyball Trophy</t>
  </si>
  <si>
    <t>SS112718</t>
  </si>
  <si>
    <t>10.75" Tourch Riser Lamp of Knowledge Trophy</t>
  </si>
  <si>
    <t>5" Female Graduate Trophy</t>
  </si>
  <si>
    <t>10.75" Column Volleyball Trophy</t>
  </si>
  <si>
    <t>SS112720</t>
  </si>
  <si>
    <t>10.75" Tourch Riser Soccer Trophy</t>
  </si>
  <si>
    <t>3884</t>
  </si>
  <si>
    <t>43467</t>
  </si>
  <si>
    <t>7895.19</t>
  </si>
  <si>
    <t>-3987.8</t>
  </si>
  <si>
    <t>3885</t>
  </si>
  <si>
    <t>3957</t>
  </si>
  <si>
    <t>-1931.99</t>
  </si>
  <si>
    <t>3886</t>
  </si>
  <si>
    <t>-144</t>
  </si>
  <si>
    <t>1272.9</t>
  </si>
  <si>
    <t>-777.61</t>
  </si>
  <si>
    <t>3887</t>
  </si>
  <si>
    <t>979.84</t>
  </si>
  <si>
    <t>-577.91</t>
  </si>
  <si>
    <t>3888</t>
  </si>
  <si>
    <t>414.89</t>
  </si>
  <si>
    <t>-282.24</t>
  </si>
  <si>
    <t>3889</t>
  </si>
  <si>
    <t>384.55</t>
  </si>
  <si>
    <t>-180.01</t>
  </si>
  <si>
    <t>3890</t>
  </si>
  <si>
    <t>-168</t>
  </si>
  <si>
    <t>362.21</t>
  </si>
  <si>
    <t>-201.66</t>
  </si>
  <si>
    <t>3891</t>
  </si>
  <si>
    <t>-156</t>
  </si>
  <si>
    <t>259.9</t>
  </si>
  <si>
    <t>-159.13</t>
  </si>
  <si>
    <t>3892</t>
  </si>
  <si>
    <t>159.47</t>
  </si>
  <si>
    <t>-86.39</t>
  </si>
  <si>
    <t>3893</t>
  </si>
  <si>
    <t>5.67</t>
  </si>
  <si>
    <t>-3.84</t>
  </si>
  <si>
    <t>3894</t>
  </si>
  <si>
    <t>2.82</t>
  </si>
  <si>
    <t>-1.44</t>
  </si>
  <si>
    <t>-2980.89</t>
  </si>
  <si>
    <t>-599.05</t>
  </si>
  <si>
    <t>-233.27</t>
  </si>
  <si>
    <t>-7.7</t>
  </si>
  <si>
    <t>-3.19</t>
  </si>
  <si>
    <t>2.73</t>
  </si>
  <si>
    <t>-1.96</t>
  </si>
  <si>
    <t>12450</t>
  </si>
  <si>
    <t>43469</t>
  </si>
  <si>
    <t>12451</t>
  </si>
  <si>
    <t>12452</t>
  </si>
  <si>
    <t>-432</t>
  </si>
  <si>
    <t>12453</t>
  </si>
  <si>
    <t>12454</t>
  </si>
  <si>
    <t>12455</t>
  </si>
  <si>
    <t>12456</t>
  </si>
  <si>
    <t>-289</t>
  </si>
  <si>
    <t>-145</t>
  </si>
  <si>
    <t>1348.4</t>
  </si>
  <si>
    <t>-876.97</t>
  </si>
  <si>
    <t>-288</t>
  </si>
  <si>
    <t>-564.46</t>
  </si>
  <si>
    <t>-287.99</t>
  </si>
  <si>
    <t>-181.43</t>
  </si>
  <si>
    <t>-146.88</t>
  </si>
  <si>
    <t>34318</t>
  </si>
  <si>
    <t>43470</t>
  </si>
  <si>
    <t>6072.39</t>
  </si>
  <si>
    <t>-3404.64</t>
  </si>
  <si>
    <t>34319</t>
  </si>
  <si>
    <t>3706.8</t>
  </si>
  <si>
    <t>-1958.4</t>
  </si>
  <si>
    <t>34320</t>
  </si>
  <si>
    <t>34321</t>
  </si>
  <si>
    <t>969.71</t>
  </si>
  <si>
    <t>34322</t>
  </si>
  <si>
    <t>967.09</t>
  </si>
  <si>
    <t>-685.44</t>
  </si>
  <si>
    <t>34323</t>
  </si>
  <si>
    <t>563.47</t>
  </si>
  <si>
    <t>-293.77</t>
  </si>
  <si>
    <t>34324</t>
  </si>
  <si>
    <t>409.71</t>
  </si>
  <si>
    <t>-211.67</t>
  </si>
  <si>
    <t>34325</t>
  </si>
  <si>
    <t>5.42</t>
  </si>
  <si>
    <t>-2.76</t>
  </si>
  <si>
    <t>34326</t>
  </si>
  <si>
    <t>-1.8</t>
  </si>
  <si>
    <t>-1235.52</t>
  </si>
  <si>
    <t>-529.92</t>
  </si>
  <si>
    <t>-165.12</t>
  </si>
  <si>
    <t>-125.28</t>
  </si>
  <si>
    <t>-1.02</t>
  </si>
  <si>
    <t>-4.16</t>
  </si>
  <si>
    <t>6.72</t>
  </si>
  <si>
    <t>-3.68</t>
  </si>
  <si>
    <t>-0.6</t>
  </si>
  <si>
    <t>-1503.38</t>
  </si>
  <si>
    <t>-198.72</t>
  </si>
  <si>
    <t>-151.2</t>
  </si>
  <si>
    <t>-161.36</t>
  </si>
  <si>
    <t>-4.25</t>
  </si>
  <si>
    <t>-459.35</t>
  </si>
  <si>
    <t>398.13</t>
  </si>
  <si>
    <t>-207.35</t>
  </si>
  <si>
    <t>7555</t>
  </si>
  <si>
    <t>5238.16</t>
  </si>
  <si>
    <t>-2479.63</t>
  </si>
  <si>
    <t>7556</t>
  </si>
  <si>
    <t>2738.46</t>
  </si>
  <si>
    <t>-1658.79</t>
  </si>
  <si>
    <t>7557</t>
  </si>
  <si>
    <t>1746.04</t>
  </si>
  <si>
    <t>-1108.81</t>
  </si>
  <si>
    <t>7558</t>
  </si>
  <si>
    <t>1246.94</t>
  </si>
  <si>
    <t>-69.12</t>
  </si>
  <si>
    <t>-349.93</t>
  </si>
  <si>
    <t>-138.23</t>
  </si>
  <si>
    <t>-116.16</t>
  </si>
  <si>
    <t>-1.2</t>
  </si>
  <si>
    <t>-345.61</t>
  </si>
  <si>
    <t>-224.6</t>
  </si>
  <si>
    <t>-25.92</t>
  </si>
  <si>
    <t>0.22</t>
  </si>
  <si>
    <t>-126.72</t>
  </si>
  <si>
    <t>7559</t>
  </si>
  <si>
    <t>1139.09</t>
  </si>
  <si>
    <t>7560</t>
  </si>
  <si>
    <t>85.66</t>
  </si>
  <si>
    <t>-50.4</t>
  </si>
  <si>
    <t>7561</t>
  </si>
  <si>
    <t>53.06</t>
  </si>
  <si>
    <t>-31.95</t>
  </si>
  <si>
    <t>7562</t>
  </si>
  <si>
    <t>8.68</t>
  </si>
  <si>
    <t>7563</t>
  </si>
  <si>
    <t>2.77</t>
  </si>
  <si>
    <t>14.57</t>
  </si>
  <si>
    <t>-8.4</t>
  </si>
  <si>
    <t>-2.1</t>
  </si>
  <si>
    <t>-309.59</t>
  </si>
  <si>
    <t>-231.83</t>
  </si>
  <si>
    <t>-198.73</t>
  </si>
  <si>
    <t>-2131.18</t>
  </si>
  <si>
    <t>-1231.21</t>
  </si>
  <si>
    <t>-743.03</t>
  </si>
  <si>
    <t>3.32</t>
  </si>
  <si>
    <t>20363</t>
  </si>
  <si>
    <t>43468</t>
  </si>
  <si>
    <t>9094.24</t>
  </si>
  <si>
    <t>-4858.56</t>
  </si>
  <si>
    <t>20364</t>
  </si>
  <si>
    <t>2664.35</t>
  </si>
  <si>
    <t>20365</t>
  </si>
  <si>
    <t>2009.29</t>
  </si>
  <si>
    <t>-967.15</t>
  </si>
  <si>
    <t>20366</t>
  </si>
  <si>
    <t>1456.36</t>
  </si>
  <si>
    <t>-990.71</t>
  </si>
  <si>
    <t>20367</t>
  </si>
  <si>
    <t>1382.98</t>
  </si>
  <si>
    <t>20368</t>
  </si>
  <si>
    <t>1044.29</t>
  </si>
  <si>
    <t>20369</t>
  </si>
  <si>
    <t>1042.88</t>
  </si>
  <si>
    <t>-524.17</t>
  </si>
  <si>
    <t>20370</t>
  </si>
  <si>
    <t>585.65</t>
  </si>
  <si>
    <t>20371</t>
  </si>
  <si>
    <t>482.63</t>
  </si>
  <si>
    <t>-298.09</t>
  </si>
  <si>
    <t>20372</t>
  </si>
  <si>
    <t>440.29</t>
  </si>
  <si>
    <t>20373</t>
  </si>
  <si>
    <t>307.64</t>
  </si>
  <si>
    <t>20374</t>
  </si>
  <si>
    <t>303.41</t>
  </si>
  <si>
    <t>20375</t>
  </si>
  <si>
    <t>5.25</t>
  </si>
  <si>
    <t>-2.52</t>
  </si>
  <si>
    <t>20376</t>
  </si>
  <si>
    <t>1.42</t>
  </si>
  <si>
    <t>-0.85</t>
  </si>
  <si>
    <t>-185.75</t>
  </si>
  <si>
    <t>-1169.3</t>
  </si>
  <si>
    <t>388.08</t>
  </si>
  <si>
    <t>1047.11</t>
  </si>
  <si>
    <t>-504</t>
  </si>
  <si>
    <t>255.43</t>
  </si>
  <si>
    <t>-3.64</t>
  </si>
  <si>
    <t>6.47</t>
  </si>
  <si>
    <t>-3.44</t>
  </si>
  <si>
    <t>9947.55</t>
  </si>
  <si>
    <t>-6151.7</t>
  </si>
  <si>
    <t>220.15</t>
  </si>
  <si>
    <t>-302.4</t>
  </si>
  <si>
    <t>-282.23</t>
  </si>
  <si>
    <t>-273.65</t>
  </si>
  <si>
    <t>-172.8</t>
  </si>
  <si>
    <t>-61.9</t>
  </si>
  <si>
    <t>-16.56</t>
  </si>
  <si>
    <t>3.29</t>
  </si>
  <si>
    <t>-1.62</t>
  </si>
  <si>
    <t>-267.91</t>
  </si>
  <si>
    <t>-178.56</t>
  </si>
  <si>
    <t>-155.61</t>
  </si>
  <si>
    <t>-54.81</t>
  </si>
  <si>
    <t>157.84</t>
  </si>
  <si>
    <t>-0.5</t>
  </si>
  <si>
    <t>647.74</t>
  </si>
  <si>
    <t>571.54</t>
  </si>
  <si>
    <t>546.13</t>
  </si>
  <si>
    <t>406.43</t>
  </si>
  <si>
    <t>-184.35</t>
  </si>
  <si>
    <t>341.51</t>
  </si>
  <si>
    <t>254.02</t>
  </si>
  <si>
    <t>114.31</t>
  </si>
  <si>
    <t>32.46</t>
  </si>
  <si>
    <t>64572</t>
  </si>
  <si>
    <t>637.86</t>
  </si>
  <si>
    <t>64573</t>
  </si>
  <si>
    <t>64574</t>
  </si>
  <si>
    <t>-309.68</t>
  </si>
  <si>
    <t>64575</t>
  </si>
  <si>
    <t>544.72</t>
  </si>
  <si>
    <t>-368.61</t>
  </si>
  <si>
    <t>64576</t>
  </si>
  <si>
    <t>524.97</t>
  </si>
  <si>
    <t>-299.33</t>
  </si>
  <si>
    <t>64577</t>
  </si>
  <si>
    <t>522.14</t>
  </si>
  <si>
    <t>64578</t>
  </si>
  <si>
    <t>423.46</t>
  </si>
  <si>
    <t>-200.1</t>
  </si>
  <si>
    <t>64579</t>
  </si>
  <si>
    <t>404.54</t>
  </si>
  <si>
    <t>-195.85</t>
  </si>
  <si>
    <t>64580</t>
  </si>
  <si>
    <t>340.57</t>
  </si>
  <si>
    <t>-167.04</t>
  </si>
  <si>
    <t>64581</t>
  </si>
  <si>
    <t>287.88</t>
  </si>
  <si>
    <t>64582</t>
  </si>
  <si>
    <t>265.31</t>
  </si>
  <si>
    <t>64583</t>
  </si>
  <si>
    <t>242.73</t>
  </si>
  <si>
    <t>64584</t>
  </si>
  <si>
    <t>234.26</t>
  </si>
  <si>
    <t>-133.95</t>
  </si>
  <si>
    <t>64585</t>
  </si>
  <si>
    <t>194.75</t>
  </si>
  <si>
    <t>-123.8</t>
  </si>
  <si>
    <t>64586</t>
  </si>
  <si>
    <t>187.57</t>
  </si>
  <si>
    <t>-99.96</t>
  </si>
  <si>
    <t>64587</t>
  </si>
  <si>
    <t>135.48</t>
  </si>
  <si>
    <t>64588</t>
  </si>
  <si>
    <t>64589</t>
  </si>
  <si>
    <t>46.89</t>
  </si>
  <si>
    <t>-26.1</t>
  </si>
  <si>
    <t>64590</t>
  </si>
  <si>
    <t>43.75</t>
  </si>
  <si>
    <t>64591</t>
  </si>
  <si>
    <t>23.99</t>
  </si>
  <si>
    <t>-15.84</t>
  </si>
  <si>
    <t>64592</t>
  </si>
  <si>
    <t>0.95</t>
  </si>
  <si>
    <t>-5.28</t>
  </si>
  <si>
    <t>0.09</t>
  </si>
  <si>
    <t>-0.04</t>
  </si>
  <si>
    <t>420.54</t>
  </si>
  <si>
    <t>-241.84</t>
  </si>
  <si>
    <t>196.3</t>
  </si>
  <si>
    <t>-0.12</t>
  </si>
  <si>
    <t>78831</t>
  </si>
  <si>
    <t>546.12</t>
  </si>
  <si>
    <t>78832</t>
  </si>
  <si>
    <t>407.9</t>
  </si>
  <si>
    <t>78833</t>
  </si>
  <si>
    <t>406.42</t>
  </si>
  <si>
    <t>78834</t>
  </si>
  <si>
    <t>387.99</t>
  </si>
  <si>
    <t>78835</t>
  </si>
  <si>
    <t>341.42</t>
  </si>
  <si>
    <t>78836</t>
  </si>
  <si>
    <t>238.5</t>
  </si>
  <si>
    <t>78837</t>
  </si>
  <si>
    <t>221.54</t>
  </si>
  <si>
    <t>-122.9</t>
  </si>
  <si>
    <t>78838</t>
  </si>
  <si>
    <t>206.02</t>
  </si>
  <si>
    <t>78839</t>
  </si>
  <si>
    <t>83.04</t>
  </si>
  <si>
    <t>78840</t>
  </si>
  <si>
    <t>81.88</t>
  </si>
  <si>
    <t>78841</t>
  </si>
  <si>
    <t>38.58</t>
  </si>
  <si>
    <t>-18.72</t>
  </si>
  <si>
    <t>78842</t>
  </si>
  <si>
    <t>12.65</t>
  </si>
  <si>
    <t>-6.12</t>
  </si>
  <si>
    <t>78843</t>
  </si>
  <si>
    <t>3.33</t>
  </si>
  <si>
    <t>78844</t>
  </si>
  <si>
    <t>734.96</t>
  </si>
  <si>
    <t>-383.08</t>
  </si>
  <si>
    <t>78845</t>
  </si>
  <si>
    <t>509.06</t>
  </si>
  <si>
    <t>78846</t>
  </si>
  <si>
    <t>411.44</t>
  </si>
  <si>
    <t>78847</t>
  </si>
  <si>
    <t>372.16</t>
  </si>
  <si>
    <t>78848</t>
  </si>
  <si>
    <t>192.21</t>
  </si>
  <si>
    <t>78849</t>
  </si>
  <si>
    <t>182.72</t>
  </si>
  <si>
    <t>-91.22</t>
  </si>
  <si>
    <t>78850</t>
  </si>
  <si>
    <t>-86.99</t>
  </si>
  <si>
    <t>78851</t>
  </si>
  <si>
    <t>93.3</t>
  </si>
  <si>
    <t>78852</t>
  </si>
  <si>
    <t>78.53</t>
  </si>
  <si>
    <t>78853</t>
  </si>
  <si>
    <t>44.67</t>
  </si>
  <si>
    <t>78854</t>
  </si>
  <si>
    <t>41.98</t>
  </si>
  <si>
    <t>78855</t>
  </si>
  <si>
    <t>33.61</t>
  </si>
  <si>
    <t>78856</t>
  </si>
  <si>
    <t>78857</t>
  </si>
  <si>
    <t>1.75</t>
  </si>
  <si>
    <t>-1.04</t>
  </si>
  <si>
    <t>78858</t>
  </si>
  <si>
    <t>0.1</t>
  </si>
  <si>
    <t>-1353.51</t>
  </si>
  <si>
    <t>111287</t>
  </si>
  <si>
    <t>5860.97</t>
  </si>
  <si>
    <t>-2990.85</t>
  </si>
  <si>
    <t>111288</t>
  </si>
  <si>
    <t>5638.88</t>
  </si>
  <si>
    <t>111289</t>
  </si>
  <si>
    <t>2219.52</t>
  </si>
  <si>
    <t>111290</t>
  </si>
  <si>
    <t>692.35</t>
  </si>
  <si>
    <t>-403.2</t>
  </si>
  <si>
    <t>111291</t>
  </si>
  <si>
    <t>380.63</t>
  </si>
  <si>
    <t>111292</t>
  </si>
  <si>
    <t>314.51</t>
  </si>
  <si>
    <t>-215.02</t>
  </si>
  <si>
    <t>111293</t>
  </si>
  <si>
    <t>237.46</t>
  </si>
  <si>
    <t>-146.89</t>
  </si>
  <si>
    <t>111294</t>
  </si>
  <si>
    <t>111295</t>
  </si>
  <si>
    <t>12.25</t>
  </si>
  <si>
    <t>111296</t>
  </si>
  <si>
    <t>7.99</t>
  </si>
  <si>
    <t>111297</t>
  </si>
  <si>
    <t>4.68</t>
  </si>
  <si>
    <t>111298</t>
  </si>
  <si>
    <t>111299</t>
  </si>
  <si>
    <t>2.85</t>
  </si>
  <si>
    <t>111300</t>
  </si>
  <si>
    <t>2.13</t>
  </si>
  <si>
    <t>-3502.13</t>
  </si>
  <si>
    <t>114265</t>
  </si>
  <si>
    <t>7103.98</t>
  </si>
  <si>
    <t>114266</t>
  </si>
  <si>
    <t>2554.27</t>
  </si>
  <si>
    <t>-1223.98</t>
  </si>
  <si>
    <t>114267</t>
  </si>
  <si>
    <t>1116.61</t>
  </si>
  <si>
    <t>-725.75</t>
  </si>
  <si>
    <t>114268</t>
  </si>
  <si>
    <t>986.9</t>
  </si>
  <si>
    <t>-498.48</t>
  </si>
  <si>
    <t>114269</t>
  </si>
  <si>
    <t>114270</t>
  </si>
  <si>
    <t>114271</t>
  </si>
  <si>
    <t>58.17</t>
  </si>
  <si>
    <t>-30.6</t>
  </si>
  <si>
    <t>114272</t>
  </si>
  <si>
    <t>56.68</t>
  </si>
  <si>
    <t>-38.28</t>
  </si>
  <si>
    <t>114273</t>
  </si>
  <si>
    <t>114274</t>
  </si>
  <si>
    <t>8.84</t>
  </si>
  <si>
    <t>-5.4</t>
  </si>
  <si>
    <t>1.61</t>
  </si>
  <si>
    <t>-996.95</t>
  </si>
  <si>
    <t>120180</t>
  </si>
  <si>
    <t>2609.98</t>
  </si>
  <si>
    <t>120181</t>
  </si>
  <si>
    <t>1933.52</t>
  </si>
  <si>
    <t>120182</t>
  </si>
  <si>
    <t>666.34</t>
  </si>
  <si>
    <t>120183</t>
  </si>
  <si>
    <t>228.21</t>
  </si>
  <si>
    <t>120184</t>
  </si>
  <si>
    <t>25.35</t>
  </si>
  <si>
    <t>-14.4</t>
  </si>
  <si>
    <t>120185</t>
  </si>
  <si>
    <t>12.96</t>
  </si>
  <si>
    <t>120186</t>
  </si>
  <si>
    <t>1.09</t>
  </si>
  <si>
    <t>124508</t>
  </si>
  <si>
    <t>124509</t>
  </si>
  <si>
    <t>5016.21</t>
  </si>
  <si>
    <t>-2540.14</t>
  </si>
  <si>
    <t>124510</t>
  </si>
  <si>
    <t>2987.71</t>
  </si>
  <si>
    <t>2272.23</t>
  </si>
  <si>
    <t>775.76</t>
  </si>
  <si>
    <t>604.97</t>
  </si>
  <si>
    <t>-371.52</t>
  </si>
  <si>
    <t>543.82</t>
  </si>
  <si>
    <t>419.33</t>
  </si>
  <si>
    <t>285.67</t>
  </si>
  <si>
    <t>225.39</t>
  </si>
  <si>
    <t>106.14</t>
  </si>
  <si>
    <t>17.04</t>
  </si>
  <si>
    <t>-11.76</t>
  </si>
  <si>
    <t>-152.25</t>
  </si>
  <si>
    <t>2485.12</t>
  </si>
  <si>
    <t>-619.18</t>
  </si>
  <si>
    <t>1162.83</t>
  </si>
  <si>
    <t>5.8</t>
  </si>
  <si>
    <t>132491</t>
  </si>
  <si>
    <t>43466</t>
  </si>
  <si>
    <t>132492</t>
  </si>
  <si>
    <t>132493</t>
  </si>
  <si>
    <t>1936.17</t>
  </si>
  <si>
    <t>132494</t>
  </si>
  <si>
    <t>132495</t>
  </si>
  <si>
    <t>132496</t>
  </si>
  <si>
    <t>132497</t>
  </si>
  <si>
    <t>132498</t>
  </si>
  <si>
    <t>132499</t>
  </si>
  <si>
    <t>132500</t>
  </si>
  <si>
    <t>378.2</t>
  </si>
  <si>
    <t>132501</t>
  </si>
  <si>
    <t>348.1</t>
  </si>
  <si>
    <t>-176.64</t>
  </si>
  <si>
    <t>132502</t>
  </si>
  <si>
    <t>222.03</t>
  </si>
  <si>
    <t>-102.96</t>
  </si>
  <si>
    <t>132503</t>
  </si>
  <si>
    <t>213.15</t>
  </si>
  <si>
    <t>-130.5</t>
  </si>
  <si>
    <t>132504</t>
  </si>
  <si>
    <t>115.25</t>
  </si>
  <si>
    <t>-61.92</t>
  </si>
  <si>
    <t>132505</t>
  </si>
  <si>
    <t>25.64</t>
  </si>
  <si>
    <t>-12.6</t>
  </si>
  <si>
    <t>132506</t>
  </si>
  <si>
    <t>132507</t>
  </si>
  <si>
    <t>3.14</t>
  </si>
  <si>
    <t>-1.61</t>
  </si>
  <si>
    <t>132508</t>
  </si>
  <si>
    <t>16753.66</t>
  </si>
  <si>
    <t>-8812.78</t>
  </si>
  <si>
    <t>132509</t>
  </si>
  <si>
    <t>132510</t>
  </si>
  <si>
    <t>451.56</t>
  </si>
  <si>
    <t>132511</t>
  </si>
  <si>
    <t>440.28</t>
  </si>
  <si>
    <t>132512</t>
  </si>
  <si>
    <t>132513</t>
  </si>
  <si>
    <t>132514</t>
  </si>
  <si>
    <t>309.72</t>
  </si>
  <si>
    <t>132515</t>
  </si>
  <si>
    <t>242.02</t>
  </si>
  <si>
    <t>-146.16</t>
  </si>
  <si>
    <t>132516</t>
  </si>
  <si>
    <t>9.18</t>
  </si>
  <si>
    <t>132517</t>
  </si>
  <si>
    <t>-1559.52</t>
  </si>
  <si>
    <t>-1429.92</t>
  </si>
  <si>
    <t>-1509.12</t>
  </si>
  <si>
    <t>147984</t>
  </si>
  <si>
    <t>2073.6</t>
  </si>
  <si>
    <t>-1548</t>
  </si>
  <si>
    <t>147985</t>
  </si>
  <si>
    <t>147986</t>
  </si>
  <si>
    <t>1728</t>
  </si>
  <si>
    <t>147987</t>
  </si>
  <si>
    <t>147988</t>
  </si>
  <si>
    <t>1147.39</t>
  </si>
  <si>
    <t>147989</t>
  </si>
  <si>
    <t>147990</t>
  </si>
  <si>
    <t>380.16</t>
  </si>
  <si>
    <t>147991</t>
  </si>
  <si>
    <t>257.13</t>
  </si>
  <si>
    <t>-149.67</t>
  </si>
  <si>
    <t>147992</t>
  </si>
  <si>
    <t>147993</t>
  </si>
  <si>
    <t>3.46</t>
  </si>
  <si>
    <t>-1.65</t>
  </si>
  <si>
    <t>147994</t>
  </si>
  <si>
    <t>147995</t>
  </si>
  <si>
    <t>147996</t>
  </si>
  <si>
    <t>0.17</t>
  </si>
  <si>
    <t>-0.08</t>
  </si>
  <si>
    <t>153161</t>
  </si>
  <si>
    <t>1764</t>
  </si>
  <si>
    <t>-1408.32</t>
  </si>
  <si>
    <t>153162</t>
  </si>
  <si>
    <t>1058.4</t>
  </si>
  <si>
    <t>-944.64</t>
  </si>
  <si>
    <t>153163</t>
  </si>
  <si>
    <t>588</t>
  </si>
  <si>
    <t>-503.04</t>
  </si>
  <si>
    <t>153164</t>
  </si>
  <si>
    <t>153165</t>
  </si>
  <si>
    <t>462.87</t>
  </si>
  <si>
    <t>153166</t>
  </si>
  <si>
    <t>153167</t>
  </si>
  <si>
    <t>153168</t>
  </si>
  <si>
    <t>364.09</t>
  </si>
  <si>
    <t>153169</t>
  </si>
  <si>
    <t>153170</t>
  </si>
  <si>
    <t>215.91</t>
  </si>
  <si>
    <t>-116.64</t>
  </si>
  <si>
    <t>153171</t>
  </si>
  <si>
    <t>113.84</t>
  </si>
  <si>
    <t>153172</t>
  </si>
  <si>
    <t>77.15</t>
  </si>
  <si>
    <t>-48.93</t>
  </si>
  <si>
    <t>153173</t>
  </si>
  <si>
    <t>153174</t>
  </si>
  <si>
    <t>14.7</t>
  </si>
  <si>
    <t>153175</t>
  </si>
  <si>
    <t>153176</t>
  </si>
  <si>
    <t>-1480.32</t>
  </si>
  <si>
    <t>153188</t>
  </si>
  <si>
    <t>153189</t>
  </si>
  <si>
    <t>153190</t>
  </si>
  <si>
    <t>1021.71</t>
  </si>
  <si>
    <t>-510.77</t>
  </si>
  <si>
    <t>153191</t>
  </si>
  <si>
    <t>705.6</t>
  </si>
  <si>
    <t>-519.84</t>
  </si>
  <si>
    <t>153192</t>
  </si>
  <si>
    <t>153193</t>
  </si>
  <si>
    <t>153194</t>
  </si>
  <si>
    <t>153195</t>
  </si>
  <si>
    <t>154.29</t>
  </si>
  <si>
    <t>-74.87</t>
  </si>
  <si>
    <t>153196</t>
  </si>
  <si>
    <t>25.87</t>
  </si>
  <si>
    <t>153197</t>
  </si>
  <si>
    <t>17.29</t>
  </si>
  <si>
    <t>153198</t>
  </si>
  <si>
    <t>2.53</t>
  </si>
  <si>
    <t>-1.24</t>
  </si>
  <si>
    <t>153199</t>
  </si>
  <si>
    <t>153200</t>
  </si>
  <si>
    <t>="1/1/2019..5/1/2019"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</si>
</sst>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_(* \(#,##0\);_(* &quot;-&quot;_);_(@_)"/>
    <numFmt numFmtId="165" formatCode="_(* #,##0.00_);_(* \(#,##0.00\);_(* &quot;-&quot;??_);_(@_)"/>
  </numFmts>
  <fonts count="10" x14ac:knownFonts="1">
    <font>
      <sz val="11"/>
      <color theme="1"/>
      <name val="Calibri"/>
      <family val="2"/>
      <scheme val="minor"/>
    </font>
    <font>
      <b/>
      <sz val="15"/>
      <color theme="3"/>
      <name val="Calibri"/>
      <family val="2"/>
      <scheme val="minor"/>
    </font>
    <font>
      <b/>
      <sz val="18"/>
      <color theme="3"/>
      <name val="Calibri"/>
      <family val="2"/>
      <scheme val="minor"/>
    </font>
    <font>
      <b/>
      <sz val="20"/>
      <color theme="3"/>
      <name val="Calibri"/>
      <family val="2"/>
      <scheme val="minor"/>
    </font>
    <font>
      <sz val="11"/>
      <color indexed="8"/>
      <name val="Calibri"/>
      <family val="2"/>
    </font>
    <font>
      <b/>
      <sz val="11"/>
      <color indexed="8"/>
      <name val="Calibri"/>
      <family val="2"/>
    </font>
    <font>
      <sz val="11"/>
      <color indexed="63"/>
      <name val="Calibri"/>
      <family val="2"/>
    </font>
    <font>
      <sz val="10"/>
      <name val="Arial"/>
      <family val="2"/>
    </font>
    <font>
      <u/>
      <sz val="10"/>
      <color indexed="12"/>
      <name val="Arial"/>
      <family val="2"/>
    </font>
    <font>
      <u/>
      <sz val="8"/>
      <color indexed="12"/>
      <name val="Arial"/>
      <family val="2"/>
    </font>
  </fonts>
  <fills count="2">
    <fill>
      <patternFill patternType="none"/>
    </fill>
    <fill>
      <patternFill patternType="gray125"/>
    </fill>
  </fills>
  <borders count="7">
    <border>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
      <left/>
      <right/>
      <top/>
      <bottom style="thick">
        <color theme="4"/>
      </bottom>
      <diagonal/>
    </border>
  </borders>
  <cellStyleXfs count="9">
    <xf numFmtId="0" fontId="0" fillId="0" borderId="0"/>
    <xf numFmtId="0" fontId="1" fillId="0" borderId="6" applyNumberFormat="0" applyFill="0" applyAlignment="0" applyProtection="0"/>
    <xf numFmtId="0" fontId="4" fillId="0" borderId="0"/>
    <xf numFmtId="0" fontId="7" fillId="0" borderId="0"/>
    <xf numFmtId="165" fontId="7" fillId="0" borderId="0" applyFont="0" applyFill="0" applyBorder="0" applyAlignment="0" applyProtection="0"/>
    <xf numFmtId="0" fontId="9" fillId="0" borderId="0" applyNumberFormat="0" applyFill="0" applyBorder="0" applyAlignment="0" applyProtection="0">
      <alignment vertical="top"/>
      <protection locked="0"/>
    </xf>
    <xf numFmtId="0" fontId="7" fillId="0" borderId="0"/>
    <xf numFmtId="0" fontId="7" fillId="0" borderId="0"/>
    <xf numFmtId="0" fontId="8" fillId="0" borderId="0" applyNumberFormat="0" applyFill="0" applyBorder="0" applyAlignment="0" applyProtection="0">
      <alignment vertical="top"/>
      <protection locked="0"/>
    </xf>
  </cellStyleXfs>
  <cellXfs count="34">
    <xf numFmtId="0" fontId="0" fillId="0" borderId="0" xfId="0"/>
    <xf numFmtId="0" fontId="0" fillId="0" borderId="0" xfId="0" quotePrefix="1"/>
    <xf numFmtId="0" fontId="0" fillId="0" borderId="0" xfId="0" pivotButton="1"/>
    <xf numFmtId="0" fontId="0" fillId="0" borderId="0" xfId="0" applyAlignment="1">
      <alignment horizontal="left"/>
    </xf>
    <xf numFmtId="164" fontId="0" fillId="0" borderId="0" xfId="0" applyNumberFormat="1"/>
    <xf numFmtId="164" fontId="0" fillId="0" borderId="0" xfId="0" applyNumberFormat="1" applyAlignment="1">
      <alignment horizontal="right" indent="1"/>
    </xf>
    <xf numFmtId="0" fontId="0" fillId="0" borderId="0" xfId="0" applyAlignment="1">
      <alignment horizontal="right" indent="2"/>
    </xf>
    <xf numFmtId="0" fontId="0" fillId="0" borderId="0" xfId="0" applyAlignment="1">
      <alignment horizontal="center"/>
    </xf>
    <xf numFmtId="0" fontId="2" fillId="0" borderId="6" xfId="1" applyFont="1" applyFill="1"/>
    <xf numFmtId="0" fontId="3" fillId="0" borderId="6" xfId="1" applyFont="1" applyFill="1"/>
    <xf numFmtId="0" fontId="4" fillId="0" borderId="0" xfId="2"/>
    <xf numFmtId="0" fontId="5" fillId="0" borderId="1" xfId="2" applyFont="1" applyBorder="1"/>
    <xf numFmtId="0" fontId="5" fillId="0" borderId="2" xfId="2" applyFont="1" applyBorder="1"/>
    <xf numFmtId="0" fontId="5" fillId="0" borderId="4" xfId="2" applyFont="1" applyBorder="1"/>
    <xf numFmtId="0" fontId="5" fillId="0" borderId="5" xfId="2" applyFont="1" applyBorder="1"/>
    <xf numFmtId="0" fontId="6" fillId="0" borderId="1" xfId="2" applyFont="1" applyBorder="1" applyAlignment="1">
      <alignment horizontal="left" indent="2"/>
    </xf>
    <xf numFmtId="0" fontId="6" fillId="0" borderId="2" xfId="2" applyFont="1" applyBorder="1"/>
    <xf numFmtId="14" fontId="6" fillId="0" borderId="2" xfId="2" applyNumberFormat="1" applyFont="1" applyBorder="1"/>
    <xf numFmtId="0" fontId="4" fillId="0" borderId="3" xfId="2" applyBorder="1"/>
    <xf numFmtId="0" fontId="5" fillId="0" borderId="0" xfId="2" applyFont="1"/>
    <xf numFmtId="49" fontId="0" fillId="0" borderId="0" xfId="0" applyNumberFormat="1"/>
    <xf numFmtId="14" fontId="0" fillId="0" borderId="0" xfId="0" applyNumberFormat="1"/>
    <xf numFmtId="0" fontId="5" fillId="0" borderId="0" xfId="2" applyFont="1" applyBorder="1"/>
    <xf numFmtId="0" fontId="6" fillId="0" borderId="0" xfId="2" applyFont="1" applyBorder="1"/>
    <xf numFmtId="14" fontId="6" fillId="0" borderId="0" xfId="2" applyNumberFormat="1" applyFont="1" applyBorder="1"/>
    <xf numFmtId="0" fontId="4" fillId="0" borderId="0" xfId="2" applyBorder="1"/>
    <xf numFmtId="0" fontId="0" fillId="0" borderId="0" xfId="0" applyNumberFormat="1"/>
    <xf numFmtId="0" fontId="0" fillId="0" borderId="0" xfId="0" applyFill="1"/>
    <xf numFmtId="0" fontId="0" fillId="0" borderId="0" xfId="0" applyFill="1" applyAlignment="1">
      <alignment horizontal="right"/>
    </xf>
    <xf numFmtId="0" fontId="0" fillId="0" borderId="0" xfId="0" applyFill="1" applyAlignment="1">
      <alignment horizontal="left"/>
    </xf>
    <xf numFmtId="164" fontId="0" fillId="0" borderId="0" xfId="0" applyNumberFormat="1" applyFill="1" applyAlignment="1">
      <alignment horizontal="right"/>
    </xf>
    <xf numFmtId="0" fontId="0" fillId="0" borderId="0" xfId="0" applyNumberFormat="1" applyFill="1"/>
    <xf numFmtId="0" fontId="0" fillId="0" borderId="0" xfId="0" applyFill="1" applyAlignment="1">
      <alignment horizontal="left" indent="1"/>
    </xf>
    <xf numFmtId="43" fontId="0" fillId="0" borderId="0" xfId="0" applyNumberFormat="1" applyFill="1"/>
  </cellXfs>
  <cellStyles count="9">
    <cellStyle name="Comma 2" xfId="4" xr:uid="{00000000-0005-0000-0000-000000000000}"/>
    <cellStyle name="Heading 1" xfId="1" builtinId="16"/>
    <cellStyle name="Hyperlink 2" xfId="5" xr:uid="{00000000-0005-0000-0000-000003000000}"/>
    <cellStyle name="Hyperlink 3" xfId="8" xr:uid="{00000000-0005-0000-0000-000004000000}"/>
    <cellStyle name="Normal" xfId="0" builtinId="0"/>
    <cellStyle name="Normal 2" xfId="2" xr:uid="{00000000-0005-0000-0000-000006000000}"/>
    <cellStyle name="Normal 2 2" xfId="6" xr:uid="{00000000-0005-0000-0000-000007000000}"/>
    <cellStyle name="Normal 2 3" xfId="7" xr:uid="{00000000-0005-0000-0000-000008000000}"/>
    <cellStyle name="Normal 2 4" xfId="3" xr:uid="{00000000-0005-0000-0000-000009000000}"/>
  </cellStyles>
  <dxfs count="22">
    <dxf>
      <numFmt numFmtId="30" formatCode="@"/>
    </dxf>
    <dxf>
      <numFmt numFmtId="30" formatCode="@"/>
    </dxf>
    <dxf>
      <numFmt numFmtId="30" formatCode="@"/>
    </dxf>
    <dxf>
      <numFmt numFmtId="30" formatCode="@"/>
    </dxf>
    <dxf>
      <numFmt numFmtId="30" formatCode="@"/>
    </dxf>
    <dxf>
      <numFmt numFmtId="30" formatCode="@"/>
    </dxf>
    <dxf>
      <numFmt numFmtId="0" formatCode="General"/>
    </dxf>
    <dxf>
      <numFmt numFmtId="0" formatCode="General"/>
    </dxf>
    <dxf>
      <numFmt numFmtId="0" formatCode="General"/>
    </dxf>
    <dxf>
      <numFmt numFmtId="0" formatCode="General"/>
    </dxf>
    <dxf>
      <numFmt numFmtId="0" formatCode="General"/>
    </dxf>
    <dxf>
      <numFmt numFmtId="30" formatCode="@"/>
    </dxf>
    <dxf>
      <numFmt numFmtId="30" formatCode="@"/>
    </dxf>
    <dxf>
      <numFmt numFmtId="0" formatCode="General"/>
    </dxf>
    <dxf>
      <numFmt numFmtId="30" formatCode="@"/>
    </dxf>
    <dxf>
      <numFmt numFmtId="0" formatCode="General"/>
    </dxf>
    <dxf>
      <numFmt numFmtId="35" formatCode="_-* #,##0.00_-;\-* #,##0.00_-;_-* &quot;-&quot;??_-;_-@_-"/>
    </dxf>
    <dxf>
      <fill>
        <patternFill patternType="none">
          <bgColor auto="1"/>
        </patternFill>
      </fill>
    </dxf>
    <dxf>
      <alignment horizontal="right" readingOrder="0"/>
    </dxf>
    <dxf>
      <alignment horizontal="right" readingOrder="0"/>
    </dxf>
    <dxf>
      <alignment horizontal="general" indent="0" readingOrder="0"/>
    </dxf>
    <dxf>
      <alignment horizontal="general" indent="0" readingOrder="0"/>
    </dxf>
  </dxfs>
  <tableStyles count="0" defaultTableStyle="TableStyleMedium2" defaultPivotStyle="PivotStyleLight16"/>
  <colors>
    <mruColors>
      <color rgb="FFC9C9C9"/>
      <color rgb="FFA7A7A7"/>
      <color rgb="FF1B452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1.xml"/><Relationship Id="rId18" Type="http://schemas.microsoft.com/office/2007/relationships/slicerCache" Target="slicerCaches/slicerCache5.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07/relationships/slicerCache" Target="slicerCaches/slicerCache4.xml"/><Relationship Id="rId2" Type="http://schemas.openxmlformats.org/officeDocument/2006/relationships/worksheet" Target="worksheets/sheet2.xml"/><Relationship Id="rId16" Type="http://schemas.microsoft.com/office/2007/relationships/slicerCache" Target="slicerCaches/slicerCache3.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microsoft.com/office/2007/relationships/slicerCache" Target="slicerCaches/slicerCache2.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07/relationships/slicerCache" Target="slicerCaches/slicerCache1.xml"/><Relationship Id="rId22" Type="http://schemas.microsoft.com/office/2017/10/relationships/person" Target="persons/perso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pivotSource>
    <c:name>[NAV003 - Jet Basics - Customer Sales and Profitability.xlsx]Sales and Profit by Country!PivotTable2</c:name>
    <c:fmtId val="7"/>
  </c:pivotSource>
  <c:chart>
    <c:autoTitleDeleted val="1"/>
    <c:pivotFmts>
      <c:pivotFmt>
        <c:idx val="0"/>
      </c:pivotFmt>
      <c:pivotFmt>
        <c:idx val="1"/>
      </c:pivotFmt>
      <c:pivotFmt>
        <c:idx val="2"/>
      </c:pivotFmt>
      <c:pivotFmt>
        <c:idx val="3"/>
      </c:pivotFmt>
      <c:pivotFmt>
        <c:idx val="4"/>
      </c:pivotFmt>
      <c:pivotFmt>
        <c:idx val="5"/>
        <c:marker>
          <c:symbol val="none"/>
        </c:marker>
      </c:pivotFmt>
      <c:pivotFmt>
        <c:idx val="6"/>
        <c:marker>
          <c:symbol val="none"/>
        </c:marker>
      </c:pivotFmt>
      <c:pivotFmt>
        <c:idx val="7"/>
        <c:spPr>
          <a:ln w="22225">
            <a:solidFill>
              <a:schemeClr val="accent3"/>
            </a:solidFill>
          </a:ln>
        </c:spPr>
        <c:marker>
          <c:symbol val="none"/>
        </c:marker>
      </c:pivotFmt>
      <c:pivotFmt>
        <c:idx val="8"/>
        <c:marker>
          <c:symbol val="none"/>
        </c:marker>
      </c:pivotFmt>
      <c:pivotFmt>
        <c:idx val="9"/>
        <c:marker>
          <c:symbol val="none"/>
        </c:marker>
      </c:pivotFmt>
      <c:pivotFmt>
        <c:idx val="10"/>
        <c:marker>
          <c:symbol val="none"/>
        </c:marker>
        <c:dLbl>
          <c:idx val="0"/>
          <c:delete val="1"/>
          <c:extLst>
            <c:ext xmlns:c15="http://schemas.microsoft.com/office/drawing/2012/chart" uri="{CE6537A1-D6FC-4f65-9D91-7224C49458BB}"/>
          </c:extLst>
        </c:dLbl>
      </c:pivotFmt>
      <c:pivotFmt>
        <c:idx val="11"/>
        <c:marker>
          <c:symbol val="none"/>
        </c:marker>
        <c:dLbl>
          <c:idx val="0"/>
          <c:delete val="1"/>
          <c:extLst>
            <c:ext xmlns:c15="http://schemas.microsoft.com/office/drawing/2012/chart" uri="{CE6537A1-D6FC-4f65-9D91-7224C49458BB}"/>
          </c:extLst>
        </c:dLbl>
      </c:pivotFmt>
    </c:pivotFmts>
    <c:plotArea>
      <c:layout>
        <c:manualLayout>
          <c:layoutTarget val="inner"/>
          <c:xMode val="edge"/>
          <c:yMode val="edge"/>
          <c:x val="0.15805822883250706"/>
          <c:y val="0.11805274718303714"/>
          <c:w val="0.80353625935646933"/>
          <c:h val="0.5700570000502202"/>
        </c:manualLayout>
      </c:layout>
      <c:barChart>
        <c:barDir val="col"/>
        <c:grouping val="clustered"/>
        <c:varyColors val="0"/>
        <c:ser>
          <c:idx val="0"/>
          <c:order val="0"/>
          <c:tx>
            <c:strRef>
              <c:f>'Sales and Profit by Country'!$L$4</c:f>
              <c:strCache>
                <c:ptCount val="1"/>
                <c:pt idx="0">
                  <c:v> Sales Amount</c:v>
                </c:pt>
              </c:strCache>
            </c:strRef>
          </c:tx>
          <c:invertIfNegative val="0"/>
          <c:cat>
            <c:strRef>
              <c:f>'Sales and Profit by Country'!$K$5:$K$10</c:f>
              <c:strCache>
                <c:ptCount val="5"/>
                <c:pt idx="0">
                  <c:v>USA</c:v>
                </c:pt>
                <c:pt idx="1">
                  <c:v>Canada</c:v>
                </c:pt>
                <c:pt idx="2">
                  <c:v>Denmark</c:v>
                </c:pt>
                <c:pt idx="3">
                  <c:v>Netherlands</c:v>
                </c:pt>
                <c:pt idx="4">
                  <c:v>Austria</c:v>
                </c:pt>
              </c:strCache>
            </c:strRef>
          </c:cat>
          <c:val>
            <c:numRef>
              <c:f>'Sales and Profit by Country'!$L$5:$L$10</c:f>
              <c:numCache>
                <c:formatCode>_(* #,##0_);_(* \(#,##0\);_(* "-"_);_(@_)</c:formatCode>
                <c:ptCount val="5"/>
                <c:pt idx="0">
                  <c:v>132994.52000000005</c:v>
                </c:pt>
                <c:pt idx="1">
                  <c:v>32442.53</c:v>
                </c:pt>
                <c:pt idx="2">
                  <c:v>14045.72</c:v>
                </c:pt>
                <c:pt idx="3">
                  <c:v>11306.650000000001</c:v>
                </c:pt>
                <c:pt idx="4">
                  <c:v>0</c:v>
                </c:pt>
              </c:numCache>
            </c:numRef>
          </c:val>
          <c:extLst>
            <c:ext xmlns:c16="http://schemas.microsoft.com/office/drawing/2014/chart" uri="{C3380CC4-5D6E-409C-BE32-E72D297353CC}">
              <c16:uniqueId val="{00000000-973D-4E87-8E16-C139B651025B}"/>
            </c:ext>
          </c:extLst>
        </c:ser>
        <c:ser>
          <c:idx val="1"/>
          <c:order val="1"/>
          <c:tx>
            <c:strRef>
              <c:f>'Sales and Profit by Country'!$M$4</c:f>
              <c:strCache>
                <c:ptCount val="1"/>
                <c:pt idx="0">
                  <c:v> Profit Amount</c:v>
                </c:pt>
              </c:strCache>
            </c:strRef>
          </c:tx>
          <c:invertIfNegative val="0"/>
          <c:cat>
            <c:strRef>
              <c:f>'Sales and Profit by Country'!$K$5:$K$10</c:f>
              <c:strCache>
                <c:ptCount val="5"/>
                <c:pt idx="0">
                  <c:v>USA</c:v>
                </c:pt>
                <c:pt idx="1">
                  <c:v>Canada</c:v>
                </c:pt>
                <c:pt idx="2">
                  <c:v>Denmark</c:v>
                </c:pt>
                <c:pt idx="3">
                  <c:v>Netherlands</c:v>
                </c:pt>
                <c:pt idx="4">
                  <c:v>Austria</c:v>
                </c:pt>
              </c:strCache>
            </c:strRef>
          </c:cat>
          <c:val>
            <c:numRef>
              <c:f>'Sales and Profit by Country'!$M$5:$M$10</c:f>
              <c:numCache>
                <c:formatCode>_(* #,##0_);_(* \(#,##0\);_(* "-"_);_(@_)</c:formatCode>
                <c:ptCount val="5"/>
                <c:pt idx="0">
                  <c:v>56033.400000000052</c:v>
                </c:pt>
                <c:pt idx="1">
                  <c:v>15107.11</c:v>
                </c:pt>
                <c:pt idx="2">
                  <c:v>6045.8099999999995</c:v>
                </c:pt>
                <c:pt idx="3">
                  <c:v>5117.4000000000024</c:v>
                </c:pt>
                <c:pt idx="4">
                  <c:v>0</c:v>
                </c:pt>
              </c:numCache>
            </c:numRef>
          </c:val>
          <c:extLst>
            <c:ext xmlns:c16="http://schemas.microsoft.com/office/drawing/2014/chart" uri="{C3380CC4-5D6E-409C-BE32-E72D297353CC}">
              <c16:uniqueId val="{00000001-973D-4E87-8E16-C139B651025B}"/>
            </c:ext>
          </c:extLst>
        </c:ser>
        <c:dLbls>
          <c:showLegendKey val="0"/>
          <c:showVal val="0"/>
          <c:showCatName val="0"/>
          <c:showSerName val="0"/>
          <c:showPercent val="0"/>
          <c:showBubbleSize val="0"/>
        </c:dLbls>
        <c:gapWidth val="150"/>
        <c:axId val="604273784"/>
        <c:axId val="604277704"/>
      </c:barChart>
      <c:catAx>
        <c:axId val="604273784"/>
        <c:scaling>
          <c:orientation val="minMax"/>
        </c:scaling>
        <c:delete val="0"/>
        <c:axPos val="b"/>
        <c:numFmt formatCode="General" sourceLinked="0"/>
        <c:majorTickMark val="out"/>
        <c:minorTickMark val="none"/>
        <c:tickLblPos val="nextTo"/>
        <c:txPr>
          <a:bodyPr/>
          <a:lstStyle/>
          <a:p>
            <a:pPr>
              <a:defRPr sz="800"/>
            </a:pPr>
            <a:endParaRPr lang="en-US"/>
          </a:p>
        </c:txPr>
        <c:crossAx val="604277704"/>
        <c:crosses val="autoZero"/>
        <c:auto val="1"/>
        <c:lblAlgn val="ctr"/>
        <c:lblOffset val="100"/>
        <c:noMultiLvlLbl val="0"/>
      </c:catAx>
      <c:valAx>
        <c:axId val="604277704"/>
        <c:scaling>
          <c:orientation val="minMax"/>
        </c:scaling>
        <c:delete val="0"/>
        <c:axPos val="l"/>
        <c:majorGridlines/>
        <c:numFmt formatCode="_(* #,##0_);_(* \(#,##0\);_(* &quot;-&quot;_);_(@_)" sourceLinked="1"/>
        <c:majorTickMark val="out"/>
        <c:minorTickMark val="none"/>
        <c:tickLblPos val="nextTo"/>
        <c:crossAx val="604273784"/>
        <c:crosses val="autoZero"/>
        <c:crossBetween val="between"/>
      </c:valAx>
    </c:plotArea>
    <c:legend>
      <c:legendPos val="b"/>
      <c:layout>
        <c:manualLayout>
          <c:xMode val="edge"/>
          <c:yMode val="edge"/>
          <c:x val="0.32012394284047829"/>
          <c:y val="0.83732705437543775"/>
          <c:w val="0.61255808301740056"/>
          <c:h val="8.6417746168825665E-2"/>
        </c:manualLayout>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sVisible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pivotSource>
    <c:name>[NAV003 - Jet Basics - Customer Sales and Profitability.xlsx]Sales Amount by Customer Group!PivotTable2</c:name>
    <c:fmtId val="7"/>
  </c:pivotSource>
  <c:chart>
    <c:autoTitleDeleted val="0"/>
    <c:pivotFmts>
      <c:pivotFmt>
        <c:idx val="0"/>
      </c:pivotFmt>
      <c:pivotFmt>
        <c:idx val="1"/>
      </c:pivotFmt>
      <c:pivotFmt>
        <c:idx val="2"/>
      </c:pivotFmt>
      <c:pivotFmt>
        <c:idx val="3"/>
      </c:pivotFmt>
      <c:pivotFmt>
        <c:idx val="4"/>
      </c:pivotFmt>
      <c:pivotFmt>
        <c:idx val="5"/>
      </c:pivotFmt>
      <c:pivotFmt>
        <c:idx val="6"/>
        <c:marker>
          <c:symbol val="none"/>
        </c:marker>
      </c:pivotFmt>
      <c:pivotFmt>
        <c:idx val="7"/>
        <c:marker>
          <c:symbol val="none"/>
        </c:marker>
      </c:pivotFmt>
      <c:pivotFmt>
        <c:idx val="8"/>
        <c:marker>
          <c:symbol val="none"/>
        </c:marker>
      </c:pivotFmt>
      <c:pivotFmt>
        <c:idx val="9"/>
        <c:marker>
          <c:symbol val="none"/>
        </c:marker>
      </c:pivotFmt>
      <c:pivotFmt>
        <c:idx val="10"/>
        <c:marker>
          <c:symbol val="none"/>
        </c:marker>
      </c:pivotFmt>
      <c:pivotFmt>
        <c:idx val="11"/>
        <c:marker>
          <c:symbol val="none"/>
        </c:marker>
      </c:pivotFmt>
      <c:pivotFmt>
        <c:idx val="12"/>
        <c:marker>
          <c:symbol val="none"/>
        </c:marker>
      </c:pivotFmt>
      <c:pivotFmt>
        <c:idx val="13"/>
        <c:marker>
          <c:symbol val="none"/>
        </c:marker>
        <c:dLbl>
          <c:idx val="0"/>
          <c:delete val="1"/>
          <c:extLst>
            <c:ext xmlns:c15="http://schemas.microsoft.com/office/drawing/2012/chart" uri="{CE6537A1-D6FC-4f65-9D91-7224C49458BB}"/>
          </c:extLst>
        </c:dLbl>
      </c:pivotFmt>
      <c:pivotFmt>
        <c:idx val="14"/>
        <c:marker>
          <c:symbol val="none"/>
        </c:marker>
        <c:dLbl>
          <c:idx val="0"/>
          <c:delete val="1"/>
          <c:extLst>
            <c:ext xmlns:c15="http://schemas.microsoft.com/office/drawing/2012/chart" uri="{CE6537A1-D6FC-4f65-9D91-7224C49458BB}"/>
          </c:extLst>
        </c:dLbl>
      </c:pivotFmt>
      <c:pivotFmt>
        <c:idx val="15"/>
        <c:marker>
          <c:symbol val="none"/>
        </c:marker>
        <c:dLbl>
          <c:idx val="0"/>
          <c:delete val="1"/>
          <c:extLst>
            <c:ext xmlns:c15="http://schemas.microsoft.com/office/drawing/2012/chart" uri="{CE6537A1-D6FC-4f65-9D91-7224C49458BB}"/>
          </c:extLst>
        </c:dLbl>
      </c:pivotFmt>
      <c:pivotFmt>
        <c:idx val="16"/>
        <c:marker>
          <c:symbol val="none"/>
        </c:marker>
      </c:pivotFmt>
      <c:pivotFmt>
        <c:idx val="17"/>
        <c:marker>
          <c:symbol val="none"/>
        </c:marker>
        <c:dLbl>
          <c:idx val="0"/>
          <c:delete val="1"/>
          <c:extLst>
            <c:ext xmlns:c15="http://schemas.microsoft.com/office/drawing/2012/chart" uri="{CE6537A1-D6FC-4f65-9D91-7224C49458BB}"/>
          </c:extLst>
        </c:dLbl>
      </c:pivotFmt>
      <c:pivotFmt>
        <c:idx val="18"/>
        <c:marker>
          <c:symbol val="none"/>
        </c:marker>
        <c:dLbl>
          <c:idx val="0"/>
          <c:delete val="1"/>
          <c:extLst>
            <c:ext xmlns:c15="http://schemas.microsoft.com/office/drawing/2012/chart" uri="{CE6537A1-D6FC-4f65-9D91-7224C49458BB}"/>
          </c:extLst>
        </c:dLbl>
      </c:pivotFmt>
      <c:pivotFmt>
        <c:idx val="19"/>
        <c:marker>
          <c:symbol val="none"/>
        </c:marker>
        <c:dLbl>
          <c:idx val="0"/>
          <c:delete val="1"/>
          <c:extLst>
            <c:ext xmlns:c15="http://schemas.microsoft.com/office/drawing/2012/chart" uri="{CE6537A1-D6FC-4f65-9D91-7224C49458BB}"/>
          </c:extLst>
        </c:dLbl>
      </c:pivotFmt>
      <c:pivotFmt>
        <c:idx val="20"/>
        <c:marker>
          <c:symbol val="none"/>
        </c:marker>
        <c:dLbl>
          <c:idx val="0"/>
          <c:delete val="1"/>
          <c:extLst>
            <c:ext xmlns:c15="http://schemas.microsoft.com/office/drawing/2012/chart" uri="{CE6537A1-D6FC-4f65-9D91-7224C49458BB}"/>
          </c:extLst>
        </c:dLbl>
      </c:pivotFmt>
      <c:pivotFmt>
        <c:idx val="21"/>
        <c:marker>
          <c:symbol val="none"/>
        </c:marker>
        <c:dLbl>
          <c:idx val="0"/>
          <c:delete val="1"/>
          <c:extLst>
            <c:ext xmlns:c15="http://schemas.microsoft.com/office/drawing/2012/chart" uri="{CE6537A1-D6FC-4f65-9D91-7224C49458BB}"/>
          </c:extLst>
        </c:dLbl>
      </c:pivotFmt>
    </c:pivotFmts>
    <c:view3D>
      <c:rotX val="15"/>
      <c:rotY val="20"/>
      <c:rAngAx val="0"/>
    </c:view3D>
    <c:floor>
      <c:thickness val="0"/>
      <c:spPr>
        <a:solidFill>
          <a:schemeClr val="bg1">
            <a:lumMod val="95000"/>
          </a:schemeClr>
        </a:solidFill>
        <a:ln>
          <a:solidFill>
            <a:schemeClr val="accent1"/>
          </a:solidFill>
        </a:ln>
      </c:spPr>
    </c:floor>
    <c:sideWall>
      <c:thickness val="0"/>
    </c:sideWall>
    <c:backWall>
      <c:thickness val="0"/>
    </c:backWall>
    <c:plotArea>
      <c:layout>
        <c:manualLayout>
          <c:layoutTarget val="inner"/>
          <c:xMode val="edge"/>
          <c:yMode val="edge"/>
          <c:x val="0.12760399554372251"/>
          <c:y val="7.0648102046394837E-2"/>
          <c:w val="0.77493173964765194"/>
          <c:h val="0.75042265271743569"/>
        </c:manualLayout>
      </c:layout>
      <c:bar3DChart>
        <c:barDir val="col"/>
        <c:grouping val="standard"/>
        <c:varyColors val="0"/>
        <c:ser>
          <c:idx val="0"/>
          <c:order val="0"/>
          <c:tx>
            <c:strRef>
              <c:f>'Sales Amount by Customer Group'!$K$3:$K$4</c:f>
              <c:strCache>
                <c:ptCount val="1"/>
                <c:pt idx="0">
                  <c:v>NA</c:v>
                </c:pt>
              </c:strCache>
            </c:strRef>
          </c:tx>
          <c:invertIfNegative val="0"/>
          <c:cat>
            <c:strRef>
              <c:f>'Sales Amount by Customer Group'!$J$5:$J$6</c:f>
              <c:strCache>
                <c:ptCount val="1"/>
              </c:strCache>
            </c:strRef>
          </c:cat>
          <c:val>
            <c:numRef>
              <c:f>'Sales Amount by Customer Group'!$K$5:$K$6</c:f>
              <c:numCache>
                <c:formatCode>General</c:formatCode>
                <c:ptCount val="1"/>
                <c:pt idx="0">
                  <c:v>132994.52000000005</c:v>
                </c:pt>
              </c:numCache>
            </c:numRef>
          </c:val>
          <c:extLst>
            <c:ext xmlns:c16="http://schemas.microsoft.com/office/drawing/2014/chart" uri="{C3380CC4-5D6E-409C-BE32-E72D297353CC}">
              <c16:uniqueId val="{00000000-8948-4283-A120-F62CE86C9A7C}"/>
            </c:ext>
          </c:extLst>
        </c:ser>
        <c:ser>
          <c:idx val="1"/>
          <c:order val="1"/>
          <c:tx>
            <c:strRef>
              <c:f>'Sales Amount by Customer Group'!$L$3:$L$4</c:f>
              <c:strCache>
                <c:ptCount val="1"/>
                <c:pt idx="0">
                  <c:v>EU</c:v>
                </c:pt>
              </c:strCache>
            </c:strRef>
          </c:tx>
          <c:invertIfNegative val="0"/>
          <c:cat>
            <c:strRef>
              <c:f>'Sales Amount by Customer Group'!$J$5:$J$6</c:f>
              <c:strCache>
                <c:ptCount val="1"/>
              </c:strCache>
            </c:strRef>
          </c:cat>
          <c:val>
            <c:numRef>
              <c:f>'Sales Amount by Customer Group'!$L$5:$L$6</c:f>
              <c:numCache>
                <c:formatCode>General</c:formatCode>
                <c:ptCount val="1"/>
                <c:pt idx="0">
                  <c:v>25352.37</c:v>
                </c:pt>
              </c:numCache>
            </c:numRef>
          </c:val>
          <c:extLst>
            <c:ext xmlns:c16="http://schemas.microsoft.com/office/drawing/2014/chart" uri="{C3380CC4-5D6E-409C-BE32-E72D297353CC}">
              <c16:uniqueId val="{00000003-8948-4283-A120-F62CE86C9A7C}"/>
            </c:ext>
          </c:extLst>
        </c:ser>
        <c:ser>
          <c:idx val="2"/>
          <c:order val="2"/>
          <c:tx>
            <c:strRef>
              <c:f>'Sales Amount by Customer Group'!$M$3:$M$4</c:f>
              <c:strCache>
                <c:ptCount val="1"/>
                <c:pt idx="0">
                  <c:v>OTHER</c:v>
                </c:pt>
              </c:strCache>
            </c:strRef>
          </c:tx>
          <c:invertIfNegative val="0"/>
          <c:cat>
            <c:strRef>
              <c:f>'Sales Amount by Customer Group'!$J$5:$J$6</c:f>
              <c:strCache>
                <c:ptCount val="1"/>
              </c:strCache>
            </c:strRef>
          </c:cat>
          <c:val>
            <c:numRef>
              <c:f>'Sales Amount by Customer Group'!$M$5:$M$6</c:f>
              <c:numCache>
                <c:formatCode>General</c:formatCode>
                <c:ptCount val="1"/>
                <c:pt idx="0">
                  <c:v>32442.53</c:v>
                </c:pt>
              </c:numCache>
            </c:numRef>
          </c:val>
          <c:extLst>
            <c:ext xmlns:c16="http://schemas.microsoft.com/office/drawing/2014/chart" uri="{C3380CC4-5D6E-409C-BE32-E72D297353CC}">
              <c16:uniqueId val="{00000000-A6B7-46BB-9A56-4D056EAD80FC}"/>
            </c:ext>
          </c:extLst>
        </c:ser>
        <c:dLbls>
          <c:showLegendKey val="0"/>
          <c:showVal val="0"/>
          <c:showCatName val="0"/>
          <c:showSerName val="0"/>
          <c:showPercent val="0"/>
          <c:showBubbleSize val="0"/>
        </c:dLbls>
        <c:gapWidth val="150"/>
        <c:shape val="cylinder"/>
        <c:axId val="604278880"/>
        <c:axId val="604279272"/>
        <c:axId val="599840008"/>
      </c:bar3DChart>
      <c:catAx>
        <c:axId val="604278880"/>
        <c:scaling>
          <c:orientation val="minMax"/>
        </c:scaling>
        <c:delete val="0"/>
        <c:axPos val="b"/>
        <c:numFmt formatCode="General" sourceLinked="0"/>
        <c:majorTickMark val="out"/>
        <c:minorTickMark val="none"/>
        <c:tickLblPos val="nextTo"/>
        <c:crossAx val="604279272"/>
        <c:crosses val="autoZero"/>
        <c:auto val="1"/>
        <c:lblAlgn val="ctr"/>
        <c:lblOffset val="100"/>
        <c:noMultiLvlLbl val="0"/>
      </c:catAx>
      <c:valAx>
        <c:axId val="604279272"/>
        <c:scaling>
          <c:orientation val="minMax"/>
        </c:scaling>
        <c:delete val="0"/>
        <c:axPos val="l"/>
        <c:majorGridlines/>
        <c:numFmt formatCode="_(* #,##0_);_(* \(#,##0\);_(* &quot;-&quot;_);_(@_)" sourceLinked="0"/>
        <c:majorTickMark val="out"/>
        <c:minorTickMark val="none"/>
        <c:tickLblPos val="nextTo"/>
        <c:crossAx val="604278880"/>
        <c:crosses val="autoZero"/>
        <c:crossBetween val="between"/>
      </c:valAx>
      <c:serAx>
        <c:axId val="599840008"/>
        <c:scaling>
          <c:orientation val="minMax"/>
        </c:scaling>
        <c:delete val="0"/>
        <c:axPos val="b"/>
        <c:majorTickMark val="out"/>
        <c:minorTickMark val="none"/>
        <c:tickLblPos val="nextTo"/>
        <c:crossAx val="604279272"/>
        <c:crosses val="autoZero"/>
      </c:serAx>
    </c:plotArea>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Visible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[NAV003 - Jet Basics - Customer Sales and Profitability.xlsx]Sales and Profit by Salesperson!PivotTable3</c:name>
    <c:fmtId val="8"/>
  </c:pivotSource>
  <c:chart>
    <c:autoTitleDeleted val="0"/>
    <c:pivotFmts>
      <c:pivotFmt>
        <c:idx val="0"/>
        <c:marker>
          <c:symbol val="none"/>
        </c:marker>
      </c:pivotFmt>
      <c:pivotFmt>
        <c:idx val="1"/>
        <c:marker>
          <c:symbol val="none"/>
        </c:marker>
      </c:pivotFmt>
      <c:pivotFmt>
        <c:idx val="2"/>
        <c:marker>
          <c:symbol val="none"/>
        </c:marker>
      </c:pivotFmt>
      <c:pivotFmt>
        <c:idx val="3"/>
        <c:spPr>
          <a:ln>
            <a:noFill/>
          </a:ln>
        </c:spPr>
        <c:marker>
          <c:symbol val="dash"/>
          <c:size val="16"/>
          <c:spPr>
            <a:solidFill>
              <a:srgbClr val="00B050"/>
            </a:solidFill>
            <a:ln>
              <a:solidFill>
                <a:srgbClr val="00B050"/>
              </a:solidFill>
            </a:ln>
          </c:spPr>
        </c:marker>
      </c:pivotFmt>
      <c:pivotFmt>
        <c:idx val="4"/>
        <c:marker>
          <c:symbol val="none"/>
        </c:marker>
      </c:pivotFmt>
      <c:pivotFmt>
        <c:idx val="5"/>
        <c:spPr>
          <a:ln>
            <a:noFill/>
          </a:ln>
        </c:spPr>
        <c:marker>
          <c:symbol val="dash"/>
          <c:size val="16"/>
          <c:spPr>
            <a:solidFill>
              <a:srgbClr val="00B050"/>
            </a:solidFill>
            <a:ln>
              <a:solidFill>
                <a:srgbClr val="00B050"/>
              </a:solidFill>
            </a:ln>
          </c:spPr>
        </c:marker>
      </c:pivotFmt>
      <c:pivotFmt>
        <c:idx val="6"/>
        <c:marker>
          <c:symbol val="none"/>
        </c:marker>
      </c:pivotFmt>
      <c:pivotFmt>
        <c:idx val="7"/>
        <c:spPr>
          <a:ln>
            <a:noFill/>
          </a:ln>
        </c:spPr>
        <c:marker>
          <c:symbol val="dash"/>
          <c:size val="16"/>
          <c:spPr>
            <a:solidFill>
              <a:srgbClr val="00B050"/>
            </a:solidFill>
            <a:ln>
              <a:solidFill>
                <a:srgbClr val="00B050"/>
              </a:solidFill>
            </a:ln>
          </c:spPr>
        </c:marker>
      </c:pivotFmt>
      <c:pivotFmt>
        <c:idx val="8"/>
        <c:marker>
          <c:symbol val="none"/>
        </c:marker>
      </c:pivotFmt>
      <c:pivotFmt>
        <c:idx val="9"/>
        <c:marker>
          <c:symbol val="none"/>
        </c:marker>
      </c:pivotFmt>
      <c:pivotFmt>
        <c:idx val="10"/>
        <c:marker>
          <c:symbol val="none"/>
        </c:marker>
      </c:pivotFmt>
      <c:pivotFmt>
        <c:idx val="11"/>
        <c:marker>
          <c:symbol val="none"/>
        </c:marker>
        <c:dLbl>
          <c:idx val="0"/>
          <c:delete val="1"/>
          <c:extLst>
            <c:ext xmlns:c15="http://schemas.microsoft.com/office/drawing/2012/chart" uri="{CE6537A1-D6FC-4f65-9D91-7224C49458BB}"/>
          </c:extLst>
        </c:dLbl>
      </c:pivotFmt>
      <c:pivotFmt>
        <c:idx val="12"/>
        <c:marker>
          <c:symbol val="none"/>
        </c:marker>
        <c:dLbl>
          <c:idx val="0"/>
          <c:delete val="1"/>
          <c:extLst>
            <c:ext xmlns:c15="http://schemas.microsoft.com/office/drawing/2012/chart" uri="{CE6537A1-D6FC-4f65-9D91-7224C49458BB}"/>
          </c:extLst>
        </c:dLbl>
      </c:pivotFmt>
    </c:pivotFmts>
    <c:plotArea>
      <c:layout/>
      <c:barChart>
        <c:barDir val="col"/>
        <c:grouping val="clustered"/>
        <c:varyColors val="0"/>
        <c:ser>
          <c:idx val="0"/>
          <c:order val="0"/>
          <c:tx>
            <c:strRef>
              <c:f>'Sales and Profit by Salesperson'!$K$3</c:f>
              <c:strCache>
                <c:ptCount val="1"/>
                <c:pt idx="0">
                  <c:v> Sales Amount</c:v>
                </c:pt>
              </c:strCache>
            </c:strRef>
          </c:tx>
          <c:invertIfNegative val="0"/>
          <c:cat>
            <c:strRef>
              <c:f>'Sales and Profit by Salesperson'!$J$4:$J$10</c:f>
              <c:strCache>
                <c:ptCount val="6"/>
                <c:pt idx="0">
                  <c:v>Linda Martin</c:v>
                </c:pt>
                <c:pt idx="1">
                  <c:v>Peter Saddow</c:v>
                </c:pt>
                <c:pt idx="2">
                  <c:v>Roberto Hernandez</c:v>
                </c:pt>
                <c:pt idx="3">
                  <c:v>Annette Hill</c:v>
                </c:pt>
                <c:pt idx="4">
                  <c:v>Bart Duncan</c:v>
                </c:pt>
                <c:pt idx="5">
                  <c:v>Mary A. Dempsey</c:v>
                </c:pt>
              </c:strCache>
            </c:strRef>
          </c:cat>
          <c:val>
            <c:numRef>
              <c:f>'Sales and Profit by Salesperson'!$K$4:$K$10</c:f>
              <c:numCache>
                <c:formatCode>General</c:formatCode>
                <c:ptCount val="6"/>
                <c:pt idx="0">
                  <c:v>56002.550000000017</c:v>
                </c:pt>
                <c:pt idx="1">
                  <c:v>14045.72</c:v>
                </c:pt>
                <c:pt idx="2">
                  <c:v>11306.650000000001</c:v>
                </c:pt>
                <c:pt idx="3">
                  <c:v>40154.06</c:v>
                </c:pt>
                <c:pt idx="4">
                  <c:v>40367.62000000001</c:v>
                </c:pt>
                <c:pt idx="5">
                  <c:v>28912.82</c:v>
                </c:pt>
              </c:numCache>
            </c:numRef>
          </c:val>
          <c:extLst>
            <c:ext xmlns:c16="http://schemas.microsoft.com/office/drawing/2014/chart" uri="{C3380CC4-5D6E-409C-BE32-E72D297353CC}">
              <c16:uniqueId val="{00000000-0821-4BB6-B73F-A18247EFA7A9}"/>
            </c:ext>
          </c:extLst>
        </c:ser>
        <c:ser>
          <c:idx val="1"/>
          <c:order val="1"/>
          <c:tx>
            <c:strRef>
              <c:f>'Sales and Profit by Salesperson'!$L$3</c:f>
              <c:strCache>
                <c:ptCount val="1"/>
                <c:pt idx="0">
                  <c:v> Profit Amount</c:v>
                </c:pt>
              </c:strCache>
            </c:strRef>
          </c:tx>
          <c:invertIfNegative val="0"/>
          <c:cat>
            <c:strRef>
              <c:f>'Sales and Profit by Salesperson'!$J$4:$J$10</c:f>
              <c:strCache>
                <c:ptCount val="6"/>
                <c:pt idx="0">
                  <c:v>Linda Martin</c:v>
                </c:pt>
                <c:pt idx="1">
                  <c:v>Peter Saddow</c:v>
                </c:pt>
                <c:pt idx="2">
                  <c:v>Roberto Hernandez</c:v>
                </c:pt>
                <c:pt idx="3">
                  <c:v>Annette Hill</c:v>
                </c:pt>
                <c:pt idx="4">
                  <c:v>Bart Duncan</c:v>
                </c:pt>
                <c:pt idx="5">
                  <c:v>Mary A. Dempsey</c:v>
                </c:pt>
              </c:strCache>
            </c:strRef>
          </c:cat>
          <c:val>
            <c:numRef>
              <c:f>'Sales and Profit by Salesperson'!$L$4:$L$10</c:f>
              <c:numCache>
                <c:formatCode>General</c:formatCode>
                <c:ptCount val="6"/>
                <c:pt idx="0">
                  <c:v>26388.600000000013</c:v>
                </c:pt>
                <c:pt idx="1">
                  <c:v>6045.8099999999995</c:v>
                </c:pt>
                <c:pt idx="2">
                  <c:v>5117.4000000000024</c:v>
                </c:pt>
                <c:pt idx="3">
                  <c:v>17693.249999999996</c:v>
                </c:pt>
                <c:pt idx="4">
                  <c:v>17891.37000000001</c:v>
                </c:pt>
                <c:pt idx="5">
                  <c:v>9167.2899999999972</c:v>
                </c:pt>
              </c:numCache>
            </c:numRef>
          </c:val>
          <c:extLst>
            <c:ext xmlns:c16="http://schemas.microsoft.com/office/drawing/2014/chart" uri="{C3380CC4-5D6E-409C-BE32-E72D297353CC}">
              <c16:uniqueId val="{00000001-0821-4BB6-B73F-A18247EFA7A9}"/>
            </c:ext>
          </c:extLst>
        </c:ser>
        <c:dLbls>
          <c:showLegendKey val="0"/>
          <c:showVal val="0"/>
          <c:showCatName val="0"/>
          <c:showSerName val="0"/>
          <c:showPercent val="0"/>
          <c:showBubbleSize val="0"/>
        </c:dLbls>
        <c:gapWidth val="163"/>
        <c:overlap val="-20"/>
        <c:axId val="604901056"/>
        <c:axId val="604901448"/>
      </c:barChart>
      <c:catAx>
        <c:axId val="604901056"/>
        <c:scaling>
          <c:orientation val="minMax"/>
        </c:scaling>
        <c:delete val="0"/>
        <c:axPos val="b"/>
        <c:numFmt formatCode="General" sourceLinked="0"/>
        <c:majorTickMark val="out"/>
        <c:minorTickMark val="none"/>
        <c:tickLblPos val="nextTo"/>
        <c:crossAx val="604901448"/>
        <c:crosses val="autoZero"/>
        <c:auto val="1"/>
        <c:lblAlgn val="ctr"/>
        <c:lblOffset val="100"/>
        <c:noMultiLvlLbl val="0"/>
      </c:catAx>
      <c:valAx>
        <c:axId val="604901448"/>
        <c:scaling>
          <c:orientation val="minMax"/>
        </c:scaling>
        <c:delete val="0"/>
        <c:axPos val="l"/>
        <c:majorGridlines/>
        <c:numFmt formatCode="_(* #,##0_);_(* \(#,##0\);_(* &quot;-&quot;_);_(@_)" sourceLinked="0"/>
        <c:majorTickMark val="out"/>
        <c:minorTickMark val="none"/>
        <c:tickLblPos val="nextTo"/>
        <c:crossAx val="604901056"/>
        <c:crosses val="autoZero"/>
        <c:crossBetween val="between"/>
      </c:valAx>
    </c:plotArea>
    <c:legend>
      <c:legendPos val="b"/>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Visible val="1"/>
      </c14:pivotOptions>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pivotSource>
    <c:name>[NAV003 - Jet Basics - Customer Sales and Profitability.xlsx]Sales by Country_Region!PivotTable3</c:name>
    <c:fmtId val="8"/>
  </c:pivotSource>
  <c:chart>
    <c:autoTitleDeleted val="1"/>
    <c:pivotFmts>
      <c:pivotFmt>
        <c:idx val="0"/>
        <c:dLbl>
          <c:idx val="0"/>
          <c:delete val="1"/>
          <c:extLst>
            <c:ext xmlns:c15="http://schemas.microsoft.com/office/drawing/2012/chart" uri="{CE6537A1-D6FC-4f65-9D91-7224C49458BB}"/>
          </c:extLst>
        </c:dLbl>
      </c:pivotFmt>
      <c:pivotFmt>
        <c:idx val="1"/>
        <c:dLbl>
          <c:idx val="0"/>
          <c:showLegendKey val="0"/>
          <c:showVal val="1"/>
          <c:showCatName val="0"/>
          <c:showSerName val="0"/>
          <c:showPercent val="0"/>
          <c:showBubbleSize val="0"/>
          <c:extLst>
            <c:ext xmlns:c15="http://schemas.microsoft.com/office/drawing/2012/chart" uri="{CE6537A1-D6FC-4f65-9D91-7224C49458BB}"/>
          </c:extLst>
        </c:dLbl>
      </c:pivotFmt>
      <c:pivotFmt>
        <c:idx val="2"/>
        <c:dLbl>
          <c:idx val="0"/>
          <c:showLegendKey val="0"/>
          <c:showVal val="1"/>
          <c:showCatName val="0"/>
          <c:showSerName val="0"/>
          <c:showPercent val="0"/>
          <c:showBubbleSize val="0"/>
          <c:extLst>
            <c:ext xmlns:c15="http://schemas.microsoft.com/office/drawing/2012/chart" uri="{CE6537A1-D6FC-4f65-9D91-7224C49458BB}"/>
          </c:extLst>
        </c:dLbl>
      </c:pivotFmt>
      <c:pivotFmt>
        <c:idx val="3"/>
        <c:marker>
          <c:symbol val="none"/>
        </c:marker>
        <c:dLbl>
          <c:idx val="0"/>
          <c:delete val="1"/>
          <c:extLst>
            <c:ext xmlns:c15="http://schemas.microsoft.com/office/drawing/2012/chart" uri="{CE6537A1-D6FC-4f65-9D91-7224C49458BB}"/>
          </c:extLst>
        </c:dLbl>
      </c:pivotFmt>
      <c:pivotFmt>
        <c:idx val="4"/>
        <c:dLbl>
          <c:idx val="0"/>
          <c:showLegendKey val="0"/>
          <c:showVal val="1"/>
          <c:showCatName val="0"/>
          <c:showSerName val="0"/>
          <c:showPercent val="0"/>
          <c:showBubbleSize val="0"/>
          <c:extLst>
            <c:ext xmlns:c15="http://schemas.microsoft.com/office/drawing/2012/chart" uri="{CE6537A1-D6FC-4f65-9D91-7224C49458BB}"/>
          </c:extLst>
        </c:dLbl>
      </c:pivotFmt>
      <c:pivotFmt>
        <c:idx val="5"/>
        <c:dLbl>
          <c:idx val="0"/>
          <c:showLegendKey val="0"/>
          <c:showVal val="1"/>
          <c:showCatName val="0"/>
          <c:showSerName val="0"/>
          <c:showPercent val="0"/>
          <c:showBubbleSize val="0"/>
          <c:extLst>
            <c:ext xmlns:c15="http://schemas.microsoft.com/office/drawing/2012/chart" uri="{CE6537A1-D6FC-4f65-9D91-7224C49458BB}"/>
          </c:extLst>
        </c:dLbl>
      </c:pivotFmt>
      <c:pivotFmt>
        <c:idx val="6"/>
        <c:marker>
          <c:symbol val="none"/>
        </c:marker>
      </c:pivotFmt>
      <c:pivotFmt>
        <c:idx val="7"/>
      </c:pivotFmt>
      <c:pivotFmt>
        <c:idx val="8"/>
      </c:pivotFmt>
      <c:pivotFmt>
        <c:idx val="9"/>
        <c:marker>
          <c:symbol val="none"/>
        </c:marker>
      </c:pivotFmt>
      <c:pivotFmt>
        <c:idx val="10"/>
        <c:marker>
          <c:symbol val="none"/>
        </c:marker>
        <c:dLbl>
          <c:idx val="0"/>
          <c:delete val="1"/>
          <c:extLst>
            <c:ext xmlns:c15="http://schemas.microsoft.com/office/drawing/2012/chart" uri="{CE6537A1-D6FC-4f65-9D91-7224C49458BB}"/>
          </c:extLst>
        </c:dLbl>
      </c:pivotFmt>
    </c:pivotFmts>
    <c:plotArea>
      <c:layout>
        <c:manualLayout>
          <c:layoutTarget val="inner"/>
          <c:xMode val="edge"/>
          <c:yMode val="edge"/>
          <c:x val="0.16550533541625867"/>
          <c:y val="0.17996191782292348"/>
          <c:w val="0.44841633255716828"/>
          <c:h val="0.69797405060908257"/>
        </c:manualLayout>
      </c:layout>
      <c:pieChart>
        <c:varyColors val="1"/>
        <c:ser>
          <c:idx val="0"/>
          <c:order val="0"/>
          <c:tx>
            <c:strRef>
              <c:f>'Sales by Country_Region'!$N$4</c:f>
              <c:strCache>
                <c:ptCount val="1"/>
                <c:pt idx="0">
                  <c:v>Total</c:v>
                </c:pt>
              </c:strCache>
            </c:strRef>
          </c:tx>
          <c:cat>
            <c:strRef>
              <c:f>'Sales by Country_Region'!$M$5:$M$10</c:f>
              <c:strCache>
                <c:ptCount val="5"/>
                <c:pt idx="0">
                  <c:v>USA</c:v>
                </c:pt>
                <c:pt idx="1">
                  <c:v>Canada</c:v>
                </c:pt>
                <c:pt idx="2">
                  <c:v>Denmark</c:v>
                </c:pt>
                <c:pt idx="3">
                  <c:v>Netherlands</c:v>
                </c:pt>
                <c:pt idx="4">
                  <c:v>Austria</c:v>
                </c:pt>
              </c:strCache>
            </c:strRef>
          </c:cat>
          <c:val>
            <c:numRef>
              <c:f>'Sales by Country_Region'!$N$5:$N$10</c:f>
              <c:numCache>
                <c:formatCode>_(* #,##0_);_(* \(#,##0\);_(* "-"_);_(@_)</c:formatCode>
                <c:ptCount val="5"/>
                <c:pt idx="0">
                  <c:v>132994.52000000005</c:v>
                </c:pt>
                <c:pt idx="1">
                  <c:v>32442.53</c:v>
                </c:pt>
                <c:pt idx="2">
                  <c:v>14045.72</c:v>
                </c:pt>
                <c:pt idx="3">
                  <c:v>11306.650000000001</c:v>
                </c:pt>
                <c:pt idx="4">
                  <c:v>0</c:v>
                </c:pt>
              </c:numCache>
            </c:numRef>
          </c:val>
          <c:extLst>
            <c:ext xmlns:c16="http://schemas.microsoft.com/office/drawing/2014/chart" uri="{C3380CC4-5D6E-409C-BE32-E72D297353CC}">
              <c16:uniqueId val="{00000000-B104-4CF9-9653-18364FE62AD5}"/>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74046610169491522"/>
          <c:y val="0.17764816434982664"/>
          <c:w val="0.24540960451977401"/>
          <c:h val="0.72587408055474545"/>
        </c:manualLayout>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xdr:col>
      <xdr:colOff>38099</xdr:colOff>
      <xdr:row>4</xdr:row>
      <xdr:rowOff>112395</xdr:rowOff>
    </xdr:from>
    <xdr:to>
      <xdr:col>5</xdr:col>
      <xdr:colOff>358140</xdr:colOff>
      <xdr:row>10</xdr:row>
      <xdr:rowOff>156210</xdr:rowOff>
    </xdr:to>
    <mc:AlternateContent xmlns:mc="http://schemas.openxmlformats.org/markup-compatibility/2006" xmlns:a14="http://schemas.microsoft.com/office/drawing/2010/main">
      <mc:Choice Requires="a14">
        <xdr:graphicFrame macro="">
          <xdr:nvGraphicFramePr>
            <xdr:cNvPr id="5" name="Salesperson/Purchaser - Name">
              <a:extLst>
                <a:ext uri="{FF2B5EF4-FFF2-40B4-BE49-F238E27FC236}">
                  <a16:creationId xmlns:a16="http://schemas.microsoft.com/office/drawing/2014/main" id="{00000000-0008-0000-0100-000005000000}"/>
                </a:ext>
              </a:extLst>
            </xdr:cNvPr>
            <xdr:cNvGraphicFramePr/>
          </xdr:nvGraphicFramePr>
          <xdr:xfrm>
            <a:off x="0" y="0"/>
            <a:ext cx="0" cy="0"/>
          </xdr:xfrm>
          <a:graphic>
            <a:graphicData uri="http://schemas.microsoft.com/office/drawing/2010/slicer">
              <sle:slicer xmlns:sle="http://schemas.microsoft.com/office/drawing/2010/slicer" name="Salesperson/Purchaser - Name"/>
            </a:graphicData>
          </a:graphic>
        </xdr:graphicFrame>
      </mc:Choice>
      <mc:Fallback xmlns="">
        <xdr:sp macro="" textlink="">
          <xdr:nvSpPr>
            <xdr:cNvPr id="0" name=""/>
            <xdr:cNvSpPr>
              <a:spLocks noTextEdit="1"/>
            </xdr:cNvSpPr>
          </xdr:nvSpPr>
          <xdr:spPr>
            <a:xfrm>
              <a:off x="662939" y="821055"/>
              <a:ext cx="6682741" cy="1141095"/>
            </a:xfrm>
            <a:prstGeom prst="rect">
              <a:avLst/>
            </a:prstGeom>
            <a:solidFill>
              <a:prstClr val="white"/>
            </a:solidFill>
            <a:ln w="1">
              <a:solidFill>
                <a:prstClr val="green"/>
              </a:solidFill>
            </a:ln>
          </xdr:spPr>
          <xdr:txBody>
            <a:bodyPr vertOverflow="clip" horzOverflow="clip"/>
            <a:lstStyle/>
            <a:p>
              <a:r>
                <a:rPr lang="en-AE"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3</xdr:col>
      <xdr:colOff>285750</xdr:colOff>
      <xdr:row>3</xdr:row>
      <xdr:rowOff>9524</xdr:rowOff>
    </xdr:from>
    <xdr:to>
      <xdr:col>9</xdr:col>
      <xdr:colOff>457200</xdr:colOff>
      <xdr:row>18</xdr:row>
      <xdr:rowOff>178688</xdr:rowOff>
    </xdr:to>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571498</xdr:colOff>
      <xdr:row>3</xdr:row>
      <xdr:rowOff>9526</xdr:rowOff>
    </xdr:from>
    <xdr:to>
      <xdr:col>3</xdr:col>
      <xdr:colOff>152400</xdr:colOff>
      <xdr:row>18</xdr:row>
      <xdr:rowOff>180976</xdr:rowOff>
    </xdr:to>
    <mc:AlternateContent xmlns:mc="http://schemas.openxmlformats.org/markup-compatibility/2006" xmlns:a14="http://schemas.microsoft.com/office/drawing/2010/main">
      <mc:Choice Requires="a14">
        <xdr:graphicFrame macro="">
          <xdr:nvGraphicFramePr>
            <xdr:cNvPr id="3" name="Country/Region - Name">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microsoft.com/office/drawing/2010/slicer">
              <sle:slicer xmlns:sle="http://schemas.microsoft.com/office/drawing/2010/slicer" name="Country/Region - Name"/>
            </a:graphicData>
          </a:graphic>
        </xdr:graphicFrame>
      </mc:Choice>
      <mc:Fallback xmlns="">
        <xdr:sp macro="" textlink="">
          <xdr:nvSpPr>
            <xdr:cNvPr id="0" name=""/>
            <xdr:cNvSpPr>
              <a:spLocks noTextEdit="1"/>
            </xdr:cNvSpPr>
          </xdr:nvSpPr>
          <xdr:spPr>
            <a:xfrm>
              <a:off x="1181098" y="581026"/>
              <a:ext cx="1457327" cy="302895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2</xdr:col>
      <xdr:colOff>266702</xdr:colOff>
      <xdr:row>8</xdr:row>
      <xdr:rowOff>161925</xdr:rowOff>
    </xdr:from>
    <xdr:to>
      <xdr:col>8</xdr:col>
      <xdr:colOff>428627</xdr:colOff>
      <xdr:row>21</xdr:row>
      <xdr:rowOff>1156</xdr:rowOff>
    </xdr:to>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266702</xdr:colOff>
      <xdr:row>2</xdr:row>
      <xdr:rowOff>0</xdr:rowOff>
    </xdr:from>
    <xdr:to>
      <xdr:col>4</xdr:col>
      <xdr:colOff>104776</xdr:colOff>
      <xdr:row>8</xdr:row>
      <xdr:rowOff>19050</xdr:rowOff>
    </xdr:to>
    <mc:AlternateContent xmlns:mc="http://schemas.openxmlformats.org/markup-compatibility/2006" xmlns:a14="http://schemas.microsoft.com/office/drawing/2010/main">
      <mc:Choice Requires="a14">
        <xdr:graphicFrame macro="">
          <xdr:nvGraphicFramePr>
            <xdr:cNvPr id="3" name="Customer posting group">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microsoft.com/office/drawing/2010/slicer">
              <sle:slicer xmlns:sle="http://schemas.microsoft.com/office/drawing/2010/slicer" name="Customer posting group"/>
            </a:graphicData>
          </a:graphic>
        </xdr:graphicFrame>
      </mc:Choice>
      <mc:Fallback xmlns="">
        <xdr:sp macro="" textlink="">
          <xdr:nvSpPr>
            <xdr:cNvPr id="0" name=""/>
            <xdr:cNvSpPr>
              <a:spLocks noTextEdit="1"/>
            </xdr:cNvSpPr>
          </xdr:nvSpPr>
          <xdr:spPr>
            <a:xfrm>
              <a:off x="1485902" y="381000"/>
              <a:ext cx="1781174" cy="116205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219076</xdr:colOff>
      <xdr:row>2</xdr:row>
      <xdr:rowOff>0</xdr:rowOff>
    </xdr:from>
    <xdr:to>
      <xdr:col>8</xdr:col>
      <xdr:colOff>457200</xdr:colOff>
      <xdr:row>8</xdr:row>
      <xdr:rowOff>19050</xdr:rowOff>
    </xdr:to>
    <mc:AlternateContent xmlns:mc="http://schemas.openxmlformats.org/markup-compatibility/2006" xmlns:a14="http://schemas.microsoft.com/office/drawing/2010/main">
      <mc:Choice Requires="a14">
        <xdr:graphicFrame macro="">
          <xdr:nvGraphicFramePr>
            <xdr:cNvPr id="4" name="Customer - Name">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microsoft.com/office/drawing/2010/slicer">
              <sle:slicer xmlns:sle="http://schemas.microsoft.com/office/drawing/2010/slicer" name="Customer - Name"/>
            </a:graphicData>
          </a:graphic>
        </xdr:graphicFrame>
      </mc:Choice>
      <mc:Fallback xmlns="">
        <xdr:sp macro="" textlink="">
          <xdr:nvSpPr>
            <xdr:cNvPr id="0" name=""/>
            <xdr:cNvSpPr>
              <a:spLocks noTextEdit="1"/>
            </xdr:cNvSpPr>
          </xdr:nvSpPr>
          <xdr:spPr>
            <a:xfrm>
              <a:off x="3381376" y="381000"/>
              <a:ext cx="3428999" cy="116205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xdr:from>
      <xdr:col>3</xdr:col>
      <xdr:colOff>371475</xdr:colOff>
      <xdr:row>2</xdr:row>
      <xdr:rowOff>9524</xdr:rowOff>
    </xdr:from>
    <xdr:to>
      <xdr:col>8</xdr:col>
      <xdr:colOff>832956</xdr:colOff>
      <xdr:row>14</xdr:row>
      <xdr:rowOff>146684</xdr:rowOff>
    </xdr:to>
    <xdr:graphicFrame macro="">
      <xdr:nvGraphicFramePr>
        <xdr:cNvPr id="3" name="Chart 2">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180976</xdr:colOff>
      <xdr:row>2</xdr:row>
      <xdr:rowOff>9525</xdr:rowOff>
    </xdr:from>
    <xdr:to>
      <xdr:col>3</xdr:col>
      <xdr:colOff>247650</xdr:colOff>
      <xdr:row>14</xdr:row>
      <xdr:rowOff>142876</xdr:rowOff>
    </xdr:to>
    <mc:AlternateContent xmlns:mc="http://schemas.openxmlformats.org/markup-compatibility/2006" xmlns:a14="http://schemas.microsoft.com/office/drawing/2010/main">
      <mc:Choice Requires="a14">
        <xdr:graphicFrame macro="">
          <xdr:nvGraphicFramePr>
            <xdr:cNvPr id="4" name="Salesperson/Purchaser - Name 1">
              <a:extLst>
                <a:ext uri="{FF2B5EF4-FFF2-40B4-BE49-F238E27FC236}">
                  <a16:creationId xmlns:a16="http://schemas.microsoft.com/office/drawing/2014/main" id="{00000000-0008-0000-0400-000004000000}"/>
                </a:ext>
              </a:extLst>
            </xdr:cNvPr>
            <xdr:cNvGraphicFramePr/>
          </xdr:nvGraphicFramePr>
          <xdr:xfrm>
            <a:off x="0" y="0"/>
            <a:ext cx="0" cy="0"/>
          </xdr:xfrm>
          <a:graphic>
            <a:graphicData uri="http://schemas.microsoft.com/office/drawing/2010/slicer">
              <sle:slicer xmlns:sle="http://schemas.microsoft.com/office/drawing/2010/slicer" name="Salesperson/Purchaser - Name 1"/>
            </a:graphicData>
          </a:graphic>
        </xdr:graphicFrame>
      </mc:Choice>
      <mc:Fallback xmlns="">
        <xdr:sp macro="" textlink="">
          <xdr:nvSpPr>
            <xdr:cNvPr id="0" name=""/>
            <xdr:cNvSpPr>
              <a:spLocks noTextEdit="1"/>
            </xdr:cNvSpPr>
          </xdr:nvSpPr>
          <xdr:spPr>
            <a:xfrm>
              <a:off x="790576" y="390525"/>
              <a:ext cx="1876424" cy="2419351"/>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200025</xdr:colOff>
      <xdr:row>15</xdr:row>
      <xdr:rowOff>123825</xdr:rowOff>
    </xdr:from>
    <xdr:to>
      <xdr:col>3</xdr:col>
      <xdr:colOff>219075</xdr:colOff>
      <xdr:row>30</xdr:row>
      <xdr:rowOff>19050</xdr:rowOff>
    </xdr:to>
    <mc:AlternateContent xmlns:mc="http://schemas.openxmlformats.org/markup-compatibility/2006" xmlns:a14="http://schemas.microsoft.com/office/drawing/2010/main">
      <mc:Choice Requires="a14">
        <xdr:graphicFrame macro="">
          <xdr:nvGraphicFramePr>
            <xdr:cNvPr id="5" name="Item - Description 1">
              <a:extLst>
                <a:ext uri="{FF2B5EF4-FFF2-40B4-BE49-F238E27FC236}">
                  <a16:creationId xmlns:a16="http://schemas.microsoft.com/office/drawing/2014/main" id="{00000000-0008-0000-0400-000005000000}"/>
                </a:ext>
              </a:extLst>
            </xdr:cNvPr>
            <xdr:cNvGraphicFramePr/>
          </xdr:nvGraphicFramePr>
          <xdr:xfrm>
            <a:off x="0" y="0"/>
            <a:ext cx="0" cy="0"/>
          </xdr:xfrm>
          <a:graphic>
            <a:graphicData uri="http://schemas.microsoft.com/office/drawing/2010/slicer">
              <sle:slicer xmlns:sle="http://schemas.microsoft.com/office/drawing/2010/slicer" name="Item - Description 1"/>
            </a:graphicData>
          </a:graphic>
        </xdr:graphicFrame>
      </mc:Choice>
      <mc:Fallback xmlns="">
        <xdr:sp macro="" textlink="">
          <xdr:nvSpPr>
            <xdr:cNvPr id="0" name=""/>
            <xdr:cNvSpPr>
              <a:spLocks noTextEdit="1"/>
            </xdr:cNvSpPr>
          </xdr:nvSpPr>
          <xdr:spPr>
            <a:xfrm>
              <a:off x="809625" y="2981325"/>
              <a:ext cx="1828800" cy="27527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5.xml><?xml version="1.0" encoding="utf-8"?>
<xdr:wsDr xmlns:xdr="http://schemas.openxmlformats.org/drawingml/2006/spreadsheetDrawing" xmlns:a="http://schemas.openxmlformats.org/drawingml/2006/main">
  <xdr:twoCellAnchor>
    <xdr:from>
      <xdr:col>4</xdr:col>
      <xdr:colOff>581025</xdr:colOff>
      <xdr:row>3</xdr:row>
      <xdr:rowOff>0</xdr:rowOff>
    </xdr:from>
    <xdr:to>
      <xdr:col>11</xdr:col>
      <xdr:colOff>95252</xdr:colOff>
      <xdr:row>17</xdr:row>
      <xdr:rowOff>114300</xdr:rowOff>
    </xdr:to>
    <xdr:graphicFrame macro="">
      <xdr:nvGraphicFramePr>
        <xdr:cNvPr id="2" name="Chart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38101</xdr:colOff>
      <xdr:row>3</xdr:row>
      <xdr:rowOff>28574</xdr:rowOff>
    </xdr:from>
    <xdr:to>
      <xdr:col>4</xdr:col>
      <xdr:colOff>390526</xdr:colOff>
      <xdr:row>17</xdr:row>
      <xdr:rowOff>114299</xdr:rowOff>
    </xdr:to>
    <mc:AlternateContent xmlns:mc="http://schemas.openxmlformats.org/markup-compatibility/2006" xmlns:a14="http://schemas.microsoft.com/office/drawing/2010/main">
      <mc:Choice Requires="a14">
        <xdr:graphicFrame macro="">
          <xdr:nvGraphicFramePr>
            <xdr:cNvPr id="3" name="Item - Description">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microsoft.com/office/drawing/2010/slicer">
              <sle:slicer xmlns:sle="http://schemas.microsoft.com/office/drawing/2010/slicer" name="Item - Description"/>
            </a:graphicData>
          </a:graphic>
        </xdr:graphicFrame>
      </mc:Choice>
      <mc:Fallback xmlns="">
        <xdr:sp macro="" textlink="">
          <xdr:nvSpPr>
            <xdr:cNvPr id="0" name=""/>
            <xdr:cNvSpPr>
              <a:spLocks noTextEdit="1"/>
            </xdr:cNvSpPr>
          </xdr:nvSpPr>
          <xdr:spPr>
            <a:xfrm>
              <a:off x="1257301" y="600074"/>
              <a:ext cx="2228850" cy="27527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ersons/person.xml><?xml version="1.0" encoding="utf-8"?>
<personList xmlns="http://schemas.microsoft.com/office/spreadsheetml/2018/threadedcomments" xmlns:x="http://schemas.openxmlformats.org/spreadsheetml/2006/main"/>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Haseeb Tariq" refreshedDate="45173.599733564814" missingItemsLimit="0" createdVersion="5" refreshedVersion="8" minRefreshableVersion="3" recordCount="212" xr:uid="{00000000-000A-0000-FFFF-FFFF73000000}">
  <cacheSource type="worksheet">
    <worksheetSource name="ItemLedgerEntry"/>
  </cacheSource>
  <cacheFields count="20">
    <cacheField name="Entry No." numFmtId="0">
      <sharedItems containsSemiMixedTypes="0" containsString="0" containsNumber="1" containsInteger="1" minValue="3884" maxValue="153200"/>
    </cacheField>
    <cacheField name="Document No." numFmtId="49">
      <sharedItems/>
    </cacheField>
    <cacheField name="Posting Date" numFmtId="14">
      <sharedItems containsSemiMixedTypes="0" containsNonDate="0" containsDate="1" containsString="0" minDate="2019-01-01T00:00:00" maxDate="2019-01-06T00:00:00"/>
    </cacheField>
    <cacheField name="Country/Region - Name" numFmtId="49">
      <sharedItems count="5">
        <s v="USA"/>
        <s v="Canada"/>
        <s v="Netherlands"/>
        <s v="Denmark"/>
        <s v="Austria"/>
      </sharedItems>
    </cacheField>
    <cacheField name="Entry Type" numFmtId="49">
      <sharedItems/>
    </cacheField>
    <cacheField name="Quantity" numFmtId="0">
      <sharedItems containsSemiMixedTypes="0" containsString="0" containsNumber="1" containsInteger="1" minValue="-432" maxValue="-1"/>
    </cacheField>
    <cacheField name="Sales Amount (Actual)" numFmtId="0">
      <sharedItems containsSemiMixedTypes="0" containsString="0" containsNumber="1" minValue="0" maxValue="16753.66"/>
    </cacheField>
    <cacheField name="Sales Amount (Expected)" numFmtId="0">
      <sharedItems containsSemiMixedTypes="0" containsString="0" containsNumber="1" containsInteger="1" minValue="0" maxValue="0"/>
    </cacheField>
    <cacheField name="Cost Amount (Actual)" numFmtId="0">
      <sharedItems containsSemiMixedTypes="0" containsString="0" containsNumber="1" minValue="-8812.7799999999988" maxValue="0"/>
    </cacheField>
    <cacheField name="Cost Amount (Expected)" numFmtId="0">
      <sharedItems containsSemiMixedTypes="0" containsString="0" containsNumber="1" containsInteger="1" minValue="0" maxValue="0"/>
    </cacheField>
    <cacheField name="Customer - Name" numFmtId="49">
      <sharedItems count="15">
        <s v="First Bank"/>
        <s v="Guildford Water Department"/>
        <s v="Elkhorn Airport"/>
        <s v="Derringers Resturants"/>
        <s v="Showmasters"/>
        <s v="Tempsons Tropies"/>
        <s v="D-Com Industries"/>
        <s v="Super Daves"/>
        <s v="Dicon Industries"/>
        <s v="Voltive Systems"/>
        <s v="Tintax "/>
        <s v="Iber Tech"/>
        <s v="Lauritzen Kontorm¢bler A/S"/>
        <s v="Stutringers"/>
        <s v="Möbel Siegfried"/>
      </sharedItems>
    </cacheField>
    <cacheField name="Customer posting group" numFmtId="49">
      <sharedItems count="3">
        <s v="NA"/>
        <s v="OTHER"/>
        <s v="EU"/>
      </sharedItems>
    </cacheField>
    <cacheField name="Customer Discount Group" numFmtId="49">
      <sharedItems count="1">
        <s v=""/>
      </sharedItems>
    </cacheField>
    <cacheField name="City" numFmtId="49">
      <sharedItems/>
    </cacheField>
    <cacheField name="Item - Description" numFmtId="49">
      <sharedItems count="103">
        <s v="Budget Tote Bag"/>
        <s v="Aluminum SPORT BOT"/>
        <s v="10.75&quot; Column Volleyball Trophy"/>
        <s v="Super Shopper"/>
        <s v="Calc-U-Note"/>
        <s v="Frames &amp; Clock"/>
        <s v="Sportsman Bucket Hat"/>
        <s v="Clip-on Clock with Compass"/>
        <s v="All Purpose Tote"/>
        <s v="Slim Travel Alarm"/>
        <s v="Calculator &amp; World Time Clock"/>
        <s v="VOIP Headset with Mic"/>
        <s v="Dual Source Flashlight"/>
        <s v="Chardonnay Glass"/>
        <s v="Sport Bag"/>
        <s v="Ergo-Calculator"/>
        <s v="10.75&quot; Tourch Riser Apple Trophy"/>
        <s v="Contemporary Desk Calculator"/>
        <s v="10.75&quot; Tourch Riser WrestlingTrophy"/>
        <s v="10.75&quot; Tourch Riser Soccer Trophy"/>
        <s v="Two-Toned Cap"/>
        <s v="Mesh BALL CAP"/>
        <s v="Super Sport Stopwatch"/>
        <s v="Chunky Knit Hat"/>
        <s v="Soccer #1 Pin"/>
        <s v="Carabiner Watch"/>
        <s v="Baseball Figure Trophy"/>
        <s v="Two-Toned Knit Hat"/>
        <s v="4 Function Rotating Carabiner Watch"/>
        <s v="Fleece Beanie"/>
        <s v="Distressed Twill Visor"/>
        <s v="Crusher Bucket Hat"/>
        <s v="Canvas Boat Bag"/>
        <s v="Golf Relaxed Cap"/>
        <s v="Action Sport Duffel"/>
        <s v="Black Duffel Bag"/>
        <s v="Soccer Figure Trophy"/>
        <s v="Stopwatch with Neck Rope"/>
        <s v="Striped Knit Hat"/>
        <s v="Clip-on Clock"/>
        <s v="Walnut Medallian Plate"/>
        <s v="Wide SPORT BOT"/>
        <s v="10.75&quot; Star Riser Apple Trophy"/>
        <s v="5&quot; Female Graduate Trophy"/>
        <s v="10.75&quot; Tourch Riser Lamp of Knowledge Trophy"/>
        <s v="Raw-Edge Bucket Hat"/>
        <s v="Plastic Sun Visor"/>
        <s v="Translucent Stopwatch"/>
        <s v="Gym Locker Bag"/>
        <s v="Award Medallian - 2.5''"/>
        <s v="Award Medallian - 3''"/>
        <s v="Engraved Basketball Award"/>
        <s v="Cherry Finished Crystal Award"/>
        <s v="World Time Travel Alarm"/>
        <s v="Portable Speaker &amp; MP3 Dock"/>
        <s v="Foldable Travel Speakers"/>
        <s v="Mini Travel Alarm"/>
        <s v="Channel Speaker System"/>
        <s v="Cherry Finish Photo Frame &amp; Clock"/>
        <s v="Glacier Vase"/>
        <s v="Bamboo Digital Picutre Frame"/>
        <s v="USB MP3 Player"/>
        <s v="Flexi-Clock &amp; Clip"/>
        <s v="7.5'' Bud Vase"/>
        <s v="Wide Screen Alarm Clock"/>
        <s v="Pro-Travel Technology Set"/>
        <s v="4GB MP3 Player"/>
        <s v="Silver Plated Photo Frame"/>
        <s v="Fashion Travel Mug"/>
        <s v="Pub Glass"/>
        <s v="Milk Bottle"/>
        <s v="10.75&quot; Star Riser Volleyball Trophy"/>
        <s v="10.75&quot; Column Wrestling Trophy"/>
        <s v="LED Keychain"/>
        <s v="Button Key-Light"/>
        <s v="Vinyl Tote"/>
        <s v="Plastic Handle Bag"/>
        <s v="Bistro Mug"/>
        <s v="Biodegradable Colored SPORT BOT"/>
        <s v="Soup Mug"/>
        <s v="Campfire Mug"/>
        <s v="Laminated Tote"/>
        <s v="Retractable Earbuds"/>
        <s v="360 Clip Watch"/>
        <s v="Canvas Stopwatch"/>
        <s v="Soft Touch Travel Mug"/>
        <s v="Sport Earbuds"/>
        <s v="All Star Cap"/>
        <s v="Award Medallian - 2''"/>
        <s v="Wheeled Duffel"/>
        <s v="Book Style Photo Frame &amp; Clock"/>
        <s v="Wisper-Cut Vase"/>
        <s v="Juice Glass"/>
        <s v="1GB MP3 Player"/>
        <s v="Fashion Visor"/>
        <s v="Stainless Thermos"/>
        <s v="Wave Mug"/>
        <s v="USB 4-Port Hub"/>
        <s v="LED Flex Light"/>
        <s v="Microfiber Bucket Hat"/>
        <s v="Cherry Finish Frame"/>
        <s v="Border Style"/>
        <s v="Clip-on MP3 Player"/>
      </sharedItems>
    </cacheField>
    <cacheField name="Salesperson/Purchaser - Name" numFmtId="49">
      <sharedItems count="6">
        <s v="Mary A. Dempsey"/>
        <s v="Bart Duncan"/>
        <s v="Annette Hill"/>
        <s v="Linda Martin"/>
        <s v="Roberto Hernandez"/>
        <s v="Peter Saddow"/>
      </sharedItems>
    </cacheField>
    <cacheField name="Sales Amount" numFmtId="0" formula="'Sales Amount (Actual)'+'Sales Amount (Expected)'" databaseField="0"/>
    <cacheField name="Cost Amount" numFmtId="0" formula="'Cost Amount (Actual)'+'Cost Amount (Expected)'" databaseField="0"/>
    <cacheField name="Profit Amount" numFmtId="0" formula="'Sales Amount'+'Cost Amount'" databaseField="0"/>
    <cacheField name="Profit %" numFmtId="0" formula="IF('Sales Amount'=0,99999.99,('Profit Amount'/'Sales Amount'))" databaseField="0"/>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12">
  <r>
    <n v="153176"/>
    <s v="SS112718"/>
    <d v="2019-01-05T00:00:00"/>
    <x v="0"/>
    <s v="Sale"/>
    <n v="-1"/>
    <n v="0.09"/>
    <n v="0"/>
    <n v="-0.04"/>
    <n v="0"/>
    <x v="0"/>
    <x v="0"/>
    <x v="0"/>
    <s v="Carlsburg"/>
    <x v="0"/>
    <x v="0"/>
  </r>
  <r>
    <n v="153175"/>
    <s v="SS112718"/>
    <d v="2019-01-05T00:00:00"/>
    <x v="0"/>
    <s v="Sale"/>
    <n v="-1"/>
    <n v="3.46"/>
    <n v="0"/>
    <n v="-2.1"/>
    <n v="0"/>
    <x v="0"/>
    <x v="0"/>
    <x v="0"/>
    <s v="Carlsburg"/>
    <x v="1"/>
    <x v="0"/>
  </r>
  <r>
    <n v="153174"/>
    <s v="SS112718"/>
    <d v="2019-01-05T00:00:00"/>
    <x v="0"/>
    <s v="Sale"/>
    <n v="-1"/>
    <n v="14.7"/>
    <n v="0"/>
    <n v="-10.75"/>
    <n v="0"/>
    <x v="0"/>
    <x v="0"/>
    <x v="0"/>
    <s v="Carlsburg"/>
    <x v="2"/>
    <x v="0"/>
  </r>
  <r>
    <n v="153173"/>
    <s v="SS112718"/>
    <d v="2019-01-05T00:00:00"/>
    <x v="0"/>
    <s v="Sale"/>
    <n v="-144"/>
    <n v="32.46"/>
    <n v="0"/>
    <n v="-17.29"/>
    <n v="0"/>
    <x v="0"/>
    <x v="0"/>
    <x v="0"/>
    <s v="Carlsburg"/>
    <x v="3"/>
    <x v="0"/>
  </r>
  <r>
    <n v="153172"/>
    <s v="SS112718"/>
    <d v="2019-01-05T00:00:00"/>
    <x v="0"/>
    <s v="Sale"/>
    <n v="-48"/>
    <n v="77.150000000000006"/>
    <n v="0"/>
    <n v="-48.93"/>
    <n v="0"/>
    <x v="0"/>
    <x v="0"/>
    <x v="0"/>
    <s v="Carlsburg"/>
    <x v="4"/>
    <x v="0"/>
  </r>
  <r>
    <n v="153171"/>
    <s v="SS112718"/>
    <d v="2019-01-05T00:00:00"/>
    <x v="0"/>
    <s v="Sale"/>
    <n v="-24"/>
    <n v="113.84"/>
    <n v="0"/>
    <n v="-69.12"/>
    <n v="0"/>
    <x v="0"/>
    <x v="0"/>
    <x v="0"/>
    <s v="Carlsburg"/>
    <x v="5"/>
    <x v="0"/>
  </r>
  <r>
    <n v="153170"/>
    <s v="SS112718"/>
    <d v="2019-01-05T00:00:00"/>
    <x v="0"/>
    <s v="Sale"/>
    <n v="-48"/>
    <n v="215.91"/>
    <n v="0"/>
    <n v="-116.64"/>
    <n v="0"/>
    <x v="0"/>
    <x v="0"/>
    <x v="0"/>
    <s v="Carlsburg"/>
    <x v="6"/>
    <x v="0"/>
  </r>
  <r>
    <n v="153169"/>
    <s v="SS112718"/>
    <d v="2019-01-05T00:00:00"/>
    <x v="0"/>
    <s v="Sale"/>
    <n v="-144"/>
    <n v="220.14999999999998"/>
    <n v="0"/>
    <n v="-126.72"/>
    <n v="0"/>
    <x v="0"/>
    <x v="0"/>
    <x v="0"/>
    <s v="Carlsburg"/>
    <x v="7"/>
    <x v="0"/>
  </r>
  <r>
    <n v="153168"/>
    <s v="SS112718"/>
    <d v="2019-01-05T00:00:00"/>
    <x v="0"/>
    <s v="Sale"/>
    <n v="-144"/>
    <n v="364.09"/>
    <n v="0"/>
    <n v="-178.56"/>
    <n v="0"/>
    <x v="0"/>
    <x v="0"/>
    <x v="0"/>
    <s v="Carlsburg"/>
    <x v="8"/>
    <x v="0"/>
  </r>
  <r>
    <n v="153167"/>
    <s v="SS112718"/>
    <d v="2019-01-05T00:00:00"/>
    <x v="0"/>
    <s v="Sale"/>
    <n v="-144"/>
    <n v="406.42999999999995"/>
    <n v="0"/>
    <n v="-207.35"/>
    <n v="0"/>
    <x v="0"/>
    <x v="0"/>
    <x v="0"/>
    <s v="Carlsburg"/>
    <x v="9"/>
    <x v="0"/>
  </r>
  <r>
    <n v="153166"/>
    <s v="SS112718"/>
    <d v="2019-01-05T00:00:00"/>
    <x v="0"/>
    <s v="Sale"/>
    <n v="-144"/>
    <n v="414.89"/>
    <n v="0"/>
    <n v="-282.24"/>
    <n v="0"/>
    <x v="0"/>
    <x v="0"/>
    <x v="0"/>
    <s v="Carlsburg"/>
    <x v="10"/>
    <x v="0"/>
  </r>
  <r>
    <n v="153200"/>
    <s v="SS112720"/>
    <d v="2019-01-04T00:00:00"/>
    <x v="0"/>
    <s v="Sale"/>
    <n v="-1"/>
    <n v="0.09"/>
    <n v="0"/>
    <n v="-0.04"/>
    <n v="0"/>
    <x v="0"/>
    <x v="0"/>
    <x v="0"/>
    <s v="Carlsburg"/>
    <x v="0"/>
    <x v="0"/>
  </r>
  <r>
    <n v="153199"/>
    <s v="SS112720"/>
    <d v="2019-01-04T00:00:00"/>
    <x v="0"/>
    <s v="Sale"/>
    <n v="-1"/>
    <n v="1.61"/>
    <n v="0"/>
    <n v="-1.02"/>
    <n v="0"/>
    <x v="0"/>
    <x v="0"/>
    <x v="0"/>
    <s v="Carlsburg"/>
    <x v="4"/>
    <x v="0"/>
  </r>
  <r>
    <n v="153198"/>
    <s v="SS112720"/>
    <d v="2019-01-04T00:00:00"/>
    <x v="0"/>
    <s v="Sale"/>
    <n v="-1"/>
    <n v="2.5299999999999998"/>
    <n v="0"/>
    <n v="-1.24"/>
    <n v="0"/>
    <x v="0"/>
    <x v="0"/>
    <x v="0"/>
    <s v="Carlsburg"/>
    <x v="8"/>
    <x v="0"/>
  </r>
  <r>
    <n v="153197"/>
    <s v="SS112720"/>
    <d v="2019-01-04T00:00:00"/>
    <x v="0"/>
    <s v="Sale"/>
    <n v="-6"/>
    <n v="17.29"/>
    <n v="0"/>
    <n v="-11.76"/>
    <n v="0"/>
    <x v="0"/>
    <x v="0"/>
    <x v="0"/>
    <s v="Carlsburg"/>
    <x v="10"/>
    <x v="0"/>
  </r>
  <r>
    <n v="153196"/>
    <s v="SS112720"/>
    <d v="2019-01-04T00:00:00"/>
    <x v="0"/>
    <s v="Sale"/>
    <n v="-12"/>
    <n v="25.87"/>
    <n v="0"/>
    <n v="-14.4"/>
    <n v="0"/>
    <x v="0"/>
    <x v="0"/>
    <x v="0"/>
    <s v="Carlsburg"/>
    <x v="11"/>
    <x v="0"/>
  </r>
  <r>
    <n v="153195"/>
    <s v="SS112720"/>
    <d v="2019-01-04T00:00:00"/>
    <x v="0"/>
    <s v="Sale"/>
    <n v="-48"/>
    <n v="154.29000000000002"/>
    <n v="0"/>
    <n v="-74.87"/>
    <n v="0"/>
    <x v="0"/>
    <x v="0"/>
    <x v="0"/>
    <s v="Carlsburg"/>
    <x v="12"/>
    <x v="0"/>
  </r>
  <r>
    <n v="153194"/>
    <s v="SS112720"/>
    <d v="2019-01-04T00:00:00"/>
    <x v="0"/>
    <s v="Sale"/>
    <n v="-144"/>
    <n v="254.02"/>
    <n v="0"/>
    <n v="-151.19999999999999"/>
    <n v="0"/>
    <x v="0"/>
    <x v="0"/>
    <x v="0"/>
    <s v="Carlsburg"/>
    <x v="13"/>
    <x v="0"/>
  </r>
  <r>
    <n v="153193"/>
    <s v="SS112720"/>
    <d v="2019-01-04T00:00:00"/>
    <x v="0"/>
    <s v="Sale"/>
    <n v="-144"/>
    <n v="255.43"/>
    <n v="0"/>
    <n v="-125.28"/>
    <n v="0"/>
    <x v="0"/>
    <x v="0"/>
    <x v="0"/>
    <s v="Carlsburg"/>
    <x v="14"/>
    <x v="0"/>
  </r>
  <r>
    <n v="153192"/>
    <s v="SS112720"/>
    <d v="2019-01-04T00:00:00"/>
    <x v="0"/>
    <s v="Sale"/>
    <n v="-144"/>
    <n v="341.51"/>
    <n v="0"/>
    <n v="-184.35"/>
    <n v="0"/>
    <x v="0"/>
    <x v="0"/>
    <x v="0"/>
    <s v="Carlsburg"/>
    <x v="15"/>
    <x v="0"/>
  </r>
  <r>
    <n v="153191"/>
    <s v="SS112720"/>
    <d v="2019-01-04T00:00:00"/>
    <x v="0"/>
    <s v="Sale"/>
    <n v="-48"/>
    <n v="705.6"/>
    <n v="0"/>
    <n v="-519.83999999999992"/>
    <n v="0"/>
    <x v="0"/>
    <x v="0"/>
    <x v="0"/>
    <s v="Carlsburg"/>
    <x v="16"/>
    <x v="0"/>
  </r>
  <r>
    <n v="153190"/>
    <s v="SS112720"/>
    <d v="2019-01-04T00:00:00"/>
    <x v="0"/>
    <s v="Sale"/>
    <n v="-192"/>
    <n v="1021.71"/>
    <n v="0"/>
    <n v="-510.77"/>
    <n v="0"/>
    <x v="0"/>
    <x v="0"/>
    <x v="0"/>
    <s v="Carlsburg"/>
    <x v="17"/>
    <x v="0"/>
  </r>
  <r>
    <n v="153189"/>
    <s v="SS112720"/>
    <d v="2019-01-04T00:00:00"/>
    <x v="0"/>
    <s v="Sale"/>
    <n v="-144"/>
    <n v="1764"/>
    <n v="0"/>
    <n v="-1429.9199999999998"/>
    <n v="0"/>
    <x v="0"/>
    <x v="0"/>
    <x v="0"/>
    <s v="Carlsburg"/>
    <x v="18"/>
    <x v="0"/>
  </r>
  <r>
    <n v="153188"/>
    <s v="SS112720"/>
    <d v="2019-01-04T00:00:00"/>
    <x v="0"/>
    <s v="Sale"/>
    <n v="-144"/>
    <n v="1764"/>
    <n v="0"/>
    <n v="-1480.32"/>
    <n v="0"/>
    <x v="0"/>
    <x v="0"/>
    <x v="0"/>
    <s v="Carlsburg"/>
    <x v="19"/>
    <x v="0"/>
  </r>
  <r>
    <n v="132507"/>
    <s v="SS111426"/>
    <d v="2019-01-01T00:00:00"/>
    <x v="0"/>
    <s v="Sale"/>
    <n v="-1"/>
    <n v="3.14"/>
    <n v="0"/>
    <n v="-1.61"/>
    <n v="0"/>
    <x v="1"/>
    <x v="0"/>
    <x v="0"/>
    <s v="Atlanta"/>
    <x v="20"/>
    <x v="1"/>
  </r>
  <r>
    <n v="132506"/>
    <s v="SS111426"/>
    <d v="2019-01-01T00:00:00"/>
    <x v="0"/>
    <s v="Sale"/>
    <n v="-1"/>
    <n v="6.47"/>
    <n v="0"/>
    <n v="-3.44"/>
    <n v="0"/>
    <x v="1"/>
    <x v="0"/>
    <x v="0"/>
    <s v="Atlanta"/>
    <x v="21"/>
    <x v="1"/>
  </r>
  <r>
    <n v="132505"/>
    <s v="SS111426"/>
    <d v="2019-01-01T00:00:00"/>
    <x v="0"/>
    <s v="Sale"/>
    <n v="-12"/>
    <n v="25.64"/>
    <n v="0"/>
    <n v="-12.6"/>
    <n v="0"/>
    <x v="1"/>
    <x v="0"/>
    <x v="0"/>
    <s v="Atlanta"/>
    <x v="22"/>
    <x v="1"/>
  </r>
  <r>
    <n v="132504"/>
    <s v="SS111426"/>
    <d v="2019-01-01T00:00:00"/>
    <x v="0"/>
    <s v="Sale"/>
    <n v="-12"/>
    <n v="115.25000000000001"/>
    <n v="0"/>
    <n v="-61.92"/>
    <n v="0"/>
    <x v="1"/>
    <x v="0"/>
    <x v="0"/>
    <s v="Atlanta"/>
    <x v="23"/>
    <x v="1"/>
  </r>
  <r>
    <n v="132503"/>
    <s v="SS111426"/>
    <d v="2019-01-01T00:00:00"/>
    <x v="0"/>
    <s v="Sale"/>
    <n v="-145"/>
    <n v="213.15"/>
    <n v="0"/>
    <n v="-130.5"/>
    <n v="0"/>
    <x v="1"/>
    <x v="0"/>
    <x v="0"/>
    <s v="Atlanta"/>
    <x v="24"/>
    <x v="1"/>
  </r>
  <r>
    <n v="132502"/>
    <s v="SS111426"/>
    <d v="2019-01-01T00:00:00"/>
    <x v="0"/>
    <s v="Sale"/>
    <n v="-12"/>
    <n v="222.03"/>
    <n v="0"/>
    <n v="-102.96"/>
    <n v="0"/>
    <x v="1"/>
    <x v="0"/>
    <x v="0"/>
    <s v="Atlanta"/>
    <x v="25"/>
    <x v="1"/>
  </r>
  <r>
    <n v="132501"/>
    <s v="SS111426"/>
    <d v="2019-01-01T00:00:00"/>
    <x v="0"/>
    <s v="Sale"/>
    <n v="-48"/>
    <n v="348.1"/>
    <n v="0"/>
    <n v="-176.64"/>
    <n v="0"/>
    <x v="1"/>
    <x v="0"/>
    <x v="0"/>
    <s v="Atlanta"/>
    <x v="26"/>
    <x v="1"/>
  </r>
  <r>
    <n v="132500"/>
    <s v="SS111426"/>
    <d v="2019-01-01T00:00:00"/>
    <x v="0"/>
    <s v="Sale"/>
    <n v="-144"/>
    <n v="378.2"/>
    <n v="0"/>
    <n v="-181.43"/>
    <n v="0"/>
    <x v="1"/>
    <x v="0"/>
    <x v="0"/>
    <s v="Atlanta"/>
    <x v="27"/>
    <x v="1"/>
  </r>
  <r>
    <n v="132499"/>
    <s v="SS111426"/>
    <d v="2019-01-01T00:00:00"/>
    <x v="0"/>
    <s v="Sale"/>
    <n v="-144"/>
    <n v="429.00000000000006"/>
    <n v="0"/>
    <n v="-198.73000000000002"/>
    <n v="0"/>
    <x v="1"/>
    <x v="0"/>
    <x v="0"/>
    <s v="Atlanta"/>
    <x v="28"/>
    <x v="1"/>
  </r>
  <r>
    <n v="132498"/>
    <s v="SS111426"/>
    <d v="2019-01-01T00:00:00"/>
    <x v="0"/>
    <s v="Sale"/>
    <n v="-144"/>
    <n v="440.29"/>
    <n v="0"/>
    <n v="-287.99"/>
    <n v="0"/>
    <x v="1"/>
    <x v="0"/>
    <x v="0"/>
    <s v="Atlanta"/>
    <x v="29"/>
    <x v="1"/>
  </r>
  <r>
    <n v="132497"/>
    <s v="SS111426"/>
    <d v="2019-01-01T00:00:00"/>
    <x v="0"/>
    <s v="Sale"/>
    <n v="-144"/>
    <n v="482.62999999999994"/>
    <n v="0"/>
    <n v="-298.09000000000003"/>
    <n v="0"/>
    <x v="1"/>
    <x v="0"/>
    <x v="0"/>
    <s v="Atlanta"/>
    <x v="30"/>
    <x v="1"/>
  </r>
  <r>
    <n v="132496"/>
    <s v="SS111426"/>
    <d v="2019-01-01T00:00:00"/>
    <x v="0"/>
    <s v="Sale"/>
    <n v="-144"/>
    <n v="647.74"/>
    <n v="0"/>
    <n v="-349.93"/>
    <n v="0"/>
    <x v="1"/>
    <x v="0"/>
    <x v="0"/>
    <s v="Atlanta"/>
    <x v="6"/>
    <x v="1"/>
  </r>
  <r>
    <n v="132495"/>
    <s v="SS111426"/>
    <d v="2019-01-01T00:00:00"/>
    <x v="0"/>
    <s v="Sale"/>
    <n v="-144"/>
    <n v="1047.1100000000001"/>
    <n v="0"/>
    <n v="-504"/>
    <n v="0"/>
    <x v="1"/>
    <x v="0"/>
    <x v="0"/>
    <s v="Atlanta"/>
    <x v="31"/>
    <x v="1"/>
  </r>
  <r>
    <n v="132494"/>
    <s v="SS111426"/>
    <d v="2019-01-01T00:00:00"/>
    <x v="0"/>
    <s v="Sale"/>
    <n v="-144"/>
    <n v="1456.36"/>
    <n v="0"/>
    <n v="-990.71"/>
    <n v="0"/>
    <x v="1"/>
    <x v="0"/>
    <x v="0"/>
    <s v="Atlanta"/>
    <x v="32"/>
    <x v="1"/>
  </r>
  <r>
    <n v="132493"/>
    <s v="SS111426"/>
    <d v="2019-01-01T00:00:00"/>
    <x v="0"/>
    <s v="Sale"/>
    <n v="-192"/>
    <n v="1936.1699999999998"/>
    <n v="0"/>
    <n v="-1169.3"/>
    <n v="0"/>
    <x v="1"/>
    <x v="0"/>
    <x v="0"/>
    <s v="Atlanta"/>
    <x v="33"/>
    <x v="1"/>
  </r>
  <r>
    <n v="132492"/>
    <s v="SS111426"/>
    <d v="2019-01-01T00:00:00"/>
    <x v="0"/>
    <s v="Sale"/>
    <n v="-144"/>
    <n v="2485.1200000000003"/>
    <n v="0"/>
    <n v="-1231.21"/>
    <n v="0"/>
    <x v="1"/>
    <x v="0"/>
    <x v="0"/>
    <s v="Atlanta"/>
    <x v="34"/>
    <x v="1"/>
  </r>
  <r>
    <n v="132491"/>
    <s v="SS111426"/>
    <d v="2019-01-01T00:00:00"/>
    <x v="0"/>
    <s v="Sale"/>
    <n v="-144"/>
    <n v="9947.5500000000011"/>
    <n v="0"/>
    <n v="-6151.7"/>
    <n v="0"/>
    <x v="1"/>
    <x v="0"/>
    <x v="0"/>
    <s v="Atlanta"/>
    <x v="35"/>
    <x v="1"/>
  </r>
  <r>
    <n v="132517"/>
    <s v="SS111427"/>
    <d v="2019-01-05T00:00:00"/>
    <x v="1"/>
    <s v="Sale"/>
    <n v="-1"/>
    <n v="5.8"/>
    <n v="0"/>
    <n v="-3.68"/>
    <n v="0"/>
    <x v="2"/>
    <x v="1"/>
    <x v="0"/>
    <s v="Elkhorn"/>
    <x v="36"/>
    <x v="1"/>
  </r>
  <r>
    <n v="132516"/>
    <s v="SS111427"/>
    <d v="2019-01-05T00:00:00"/>
    <x v="1"/>
    <s v="Sale"/>
    <n v="-6"/>
    <n v="9.18"/>
    <n v="0"/>
    <n v="-5.28"/>
    <n v="0"/>
    <x v="2"/>
    <x v="1"/>
    <x v="0"/>
    <s v="Elkhorn"/>
    <x v="7"/>
    <x v="1"/>
  </r>
  <r>
    <n v="132515"/>
    <s v="SS111427"/>
    <d v="2019-01-05T00:00:00"/>
    <x v="1"/>
    <s v="Sale"/>
    <n v="-24"/>
    <n v="242.02"/>
    <n v="0"/>
    <n v="-146.16"/>
    <n v="0"/>
    <x v="2"/>
    <x v="1"/>
    <x v="0"/>
    <s v="Elkhorn"/>
    <x v="33"/>
    <x v="1"/>
  </r>
  <r>
    <n v="132514"/>
    <s v="SS111427"/>
    <d v="2019-01-05T00:00:00"/>
    <x v="1"/>
    <s v="Sale"/>
    <n v="-145"/>
    <n v="309.72000000000003"/>
    <n v="0"/>
    <n v="-152.25"/>
    <n v="0"/>
    <x v="2"/>
    <x v="1"/>
    <x v="0"/>
    <s v="Elkhorn"/>
    <x v="22"/>
    <x v="1"/>
  </r>
  <r>
    <n v="132513"/>
    <s v="SS111427"/>
    <d v="2019-01-05T00:00:00"/>
    <x v="1"/>
    <s v="Sale"/>
    <n v="-144"/>
    <n v="388.08000000000004"/>
    <n v="0"/>
    <n v="-185.75"/>
    <n v="0"/>
    <x v="2"/>
    <x v="1"/>
    <x v="0"/>
    <s v="Elkhorn"/>
    <x v="37"/>
    <x v="1"/>
  </r>
  <r>
    <n v="132512"/>
    <s v="SS111427"/>
    <d v="2019-01-05T00:00:00"/>
    <x v="1"/>
    <s v="Sale"/>
    <n v="-144"/>
    <n v="420.54"/>
    <n v="0"/>
    <n v="-198.72"/>
    <n v="0"/>
    <x v="2"/>
    <x v="1"/>
    <x v="0"/>
    <s v="Elkhorn"/>
    <x v="38"/>
    <x v="1"/>
  </r>
  <r>
    <n v="132511"/>
    <s v="SS111427"/>
    <d v="2019-01-05T00:00:00"/>
    <x v="1"/>
    <s v="Sale"/>
    <n v="-144"/>
    <n v="440.28000000000003"/>
    <n v="0"/>
    <n v="-287.99"/>
    <n v="0"/>
    <x v="2"/>
    <x v="1"/>
    <x v="0"/>
    <s v="Elkhorn"/>
    <x v="29"/>
    <x v="1"/>
  </r>
  <r>
    <n v="132510"/>
    <s v="SS111427"/>
    <d v="2019-01-05T00:00:00"/>
    <x v="1"/>
    <s v="Sale"/>
    <n v="-144"/>
    <n v="451.56"/>
    <n v="0"/>
    <n v="-231.82999999999998"/>
    <n v="0"/>
    <x v="2"/>
    <x v="1"/>
    <x v="0"/>
    <s v="Elkhorn"/>
    <x v="20"/>
    <x v="1"/>
  </r>
  <r>
    <n v="132509"/>
    <s v="SS111427"/>
    <d v="2019-01-05T00:00:00"/>
    <x v="1"/>
    <s v="Sale"/>
    <n v="-144"/>
    <n v="1162.83"/>
    <n v="0"/>
    <n v="-599.05000000000007"/>
    <n v="0"/>
    <x v="2"/>
    <x v="1"/>
    <x v="0"/>
    <s v="Elkhorn"/>
    <x v="39"/>
    <x v="1"/>
  </r>
  <r>
    <n v="132508"/>
    <s v="SS111427"/>
    <d v="2019-01-05T00:00:00"/>
    <x v="1"/>
    <s v="Sale"/>
    <n v="-288"/>
    <n v="16753.66"/>
    <n v="0"/>
    <n v="-8812.7799999999988"/>
    <n v="0"/>
    <x v="2"/>
    <x v="1"/>
    <x v="0"/>
    <s v="Elkhorn"/>
    <x v="40"/>
    <x v="1"/>
  </r>
  <r>
    <n v="153165"/>
    <s v="SS112718"/>
    <d v="2019-01-05T00:00:00"/>
    <x v="0"/>
    <s v="Sale"/>
    <n v="-144"/>
    <n v="462.87"/>
    <n v="0"/>
    <n v="-224.60000000000002"/>
    <n v="0"/>
    <x v="0"/>
    <x v="0"/>
    <x v="0"/>
    <s v="Carlsburg"/>
    <x v="12"/>
    <x v="0"/>
  </r>
  <r>
    <n v="153164"/>
    <s v="SS112718"/>
    <d v="2019-01-05T00:00:00"/>
    <x v="0"/>
    <s v="Sale"/>
    <n v="-144"/>
    <n v="571.54000000000008"/>
    <n v="0"/>
    <n v="-273.65000000000003"/>
    <n v="0"/>
    <x v="0"/>
    <x v="0"/>
    <x v="0"/>
    <s v="Carlsburg"/>
    <x v="41"/>
    <x v="0"/>
  </r>
  <r>
    <n v="153163"/>
    <s v="SS112718"/>
    <d v="2019-01-05T00:00:00"/>
    <x v="0"/>
    <s v="Sale"/>
    <n v="-48"/>
    <n v="588"/>
    <n v="0"/>
    <n v="-503.04"/>
    <n v="0"/>
    <x v="0"/>
    <x v="0"/>
    <x v="0"/>
    <s v="Carlsburg"/>
    <x v="42"/>
    <x v="0"/>
  </r>
  <r>
    <n v="153162"/>
    <s v="SS112718"/>
    <d v="2019-01-05T00:00:00"/>
    <x v="0"/>
    <s v="Sale"/>
    <n v="-144"/>
    <n v="1058.4000000000001"/>
    <n v="0"/>
    <n v="-944.64"/>
    <n v="0"/>
    <x v="0"/>
    <x v="0"/>
    <x v="0"/>
    <s v="Carlsburg"/>
    <x v="43"/>
    <x v="0"/>
  </r>
  <r>
    <n v="153161"/>
    <s v="SS112718"/>
    <d v="2019-01-05T00:00:00"/>
    <x v="0"/>
    <s v="Sale"/>
    <n v="-144"/>
    <n v="1764"/>
    <n v="0"/>
    <n v="-1408.32"/>
    <n v="0"/>
    <x v="0"/>
    <x v="0"/>
    <x v="0"/>
    <s v="Carlsburg"/>
    <x v="44"/>
    <x v="0"/>
  </r>
  <r>
    <n v="124520"/>
    <s v="SS110851"/>
    <d v="2019-01-05T00:00:00"/>
    <x v="0"/>
    <s v="Sale"/>
    <n v="-1"/>
    <n v="6.72"/>
    <n v="0"/>
    <n v="-3.64"/>
    <n v="0"/>
    <x v="3"/>
    <x v="0"/>
    <x v="0"/>
    <s v="Atlanta"/>
    <x v="45"/>
    <x v="2"/>
  </r>
  <r>
    <n v="124519"/>
    <s v="SS110851"/>
    <d v="2019-01-05T00:00:00"/>
    <x v="0"/>
    <s v="Sale"/>
    <n v="-6"/>
    <n v="17.04"/>
    <n v="0"/>
    <n v="-12"/>
    <n v="0"/>
    <x v="3"/>
    <x v="0"/>
    <x v="0"/>
    <s v="Atlanta"/>
    <x v="29"/>
    <x v="2"/>
  </r>
  <r>
    <n v="124518"/>
    <s v="SS110851"/>
    <d v="2019-01-05T00:00:00"/>
    <x v="0"/>
    <s v="Sale"/>
    <n v="-144"/>
    <n v="106.14"/>
    <n v="0"/>
    <n v="-60.470000000000006"/>
    <n v="0"/>
    <x v="3"/>
    <x v="0"/>
    <x v="0"/>
    <s v="Atlanta"/>
    <x v="46"/>
    <x v="2"/>
  </r>
  <r>
    <n v="124517"/>
    <s v="SS110851"/>
    <d v="2019-01-05T00:00:00"/>
    <x v="0"/>
    <s v="Sale"/>
    <n v="-24"/>
    <n v="225.39"/>
    <n v="0"/>
    <n v="-165.12"/>
    <n v="0"/>
    <x v="3"/>
    <x v="0"/>
    <x v="0"/>
    <s v="Atlanta"/>
    <x v="32"/>
    <x v="2"/>
  </r>
  <r>
    <n v="124516"/>
    <s v="SS110851"/>
    <d v="2019-01-05T00:00:00"/>
    <x v="0"/>
    <s v="Sale"/>
    <n v="-144"/>
    <n v="285.67"/>
    <n v="0"/>
    <n v="-151.19999999999999"/>
    <n v="0"/>
    <x v="3"/>
    <x v="0"/>
    <x v="0"/>
    <s v="Atlanta"/>
    <x v="22"/>
    <x v="2"/>
  </r>
  <r>
    <n v="124515"/>
    <s v="SS110851"/>
    <d v="2019-01-05T00:00:00"/>
    <x v="0"/>
    <s v="Sale"/>
    <n v="-144"/>
    <n v="419.33"/>
    <n v="0"/>
    <n v="-231.82999999999998"/>
    <n v="0"/>
    <x v="3"/>
    <x v="0"/>
    <x v="0"/>
    <s v="Atlanta"/>
    <x v="20"/>
    <x v="2"/>
  </r>
  <r>
    <n v="124514"/>
    <s v="SS110851"/>
    <d v="2019-01-05T00:00:00"/>
    <x v="0"/>
    <s v="Sale"/>
    <n v="-144"/>
    <n v="543.82000000000005"/>
    <n v="0"/>
    <n v="-309.58999999999997"/>
    <n v="0"/>
    <x v="3"/>
    <x v="0"/>
    <x v="0"/>
    <s v="Atlanta"/>
    <x v="47"/>
    <x v="2"/>
  </r>
  <r>
    <n v="124513"/>
    <s v="SS110851"/>
    <d v="2019-01-05T00:00:00"/>
    <x v="0"/>
    <s v="Sale"/>
    <n v="-48"/>
    <n v="604.97"/>
    <n v="0"/>
    <n v="-371.52"/>
    <n v="0"/>
    <x v="3"/>
    <x v="0"/>
    <x v="0"/>
    <s v="Atlanta"/>
    <x v="48"/>
    <x v="2"/>
  </r>
  <r>
    <n v="124512"/>
    <s v="SS110851"/>
    <d v="2019-01-05T00:00:00"/>
    <x v="0"/>
    <s v="Sale"/>
    <n v="-144"/>
    <n v="775.76"/>
    <n v="0"/>
    <n v="-529.91999999999996"/>
    <n v="0"/>
    <x v="3"/>
    <x v="0"/>
    <x v="0"/>
    <s v="Atlanta"/>
    <x v="36"/>
    <x v="2"/>
  </r>
  <r>
    <n v="124511"/>
    <s v="SS110851"/>
    <d v="2019-01-05T00:00:00"/>
    <x v="0"/>
    <s v="Sale"/>
    <n v="-288"/>
    <n v="2272.23"/>
    <n v="0"/>
    <n v="-1503.38"/>
    <n v="0"/>
    <x v="3"/>
    <x v="0"/>
    <x v="0"/>
    <s v="Atlanta"/>
    <x v="49"/>
    <x v="2"/>
  </r>
  <r>
    <n v="124510"/>
    <s v="SS110851"/>
    <d v="2019-01-05T00:00:00"/>
    <x v="0"/>
    <s v="Sale"/>
    <n v="-288"/>
    <n v="2987.71"/>
    <n v="0"/>
    <n v="-2131.1800000000003"/>
    <n v="0"/>
    <x v="3"/>
    <x v="0"/>
    <x v="0"/>
    <s v="Atlanta"/>
    <x v="50"/>
    <x v="2"/>
  </r>
  <r>
    <n v="124509"/>
    <s v="SS110851"/>
    <d v="2019-01-05T00:00:00"/>
    <x v="0"/>
    <s v="Sale"/>
    <n v="-288"/>
    <n v="5016.21"/>
    <n v="0"/>
    <n v="-2540.14"/>
    <n v="0"/>
    <x v="3"/>
    <x v="0"/>
    <x v="0"/>
    <s v="Atlanta"/>
    <x v="51"/>
    <x v="2"/>
  </r>
  <r>
    <n v="124508"/>
    <s v="SS110851"/>
    <d v="2019-01-05T00:00:00"/>
    <x v="0"/>
    <s v="Sale"/>
    <n v="-48"/>
    <n v="6072.3899999999994"/>
    <n v="0"/>
    <n v="-3404.64"/>
    <n v="0"/>
    <x v="3"/>
    <x v="0"/>
    <x v="0"/>
    <s v="Atlanta"/>
    <x v="52"/>
    <x v="2"/>
  </r>
  <r>
    <n v="114274"/>
    <s v="SS109866"/>
    <d v="2019-01-05T00:00:00"/>
    <x v="0"/>
    <s v="Sale"/>
    <n v="-1"/>
    <n v="8.84"/>
    <n v="0"/>
    <n v="-5.4"/>
    <n v="0"/>
    <x v="4"/>
    <x v="0"/>
    <x v="0"/>
    <s v="Chicago"/>
    <x v="53"/>
    <x v="3"/>
  </r>
  <r>
    <n v="114273"/>
    <s v="SS109866"/>
    <d v="2019-01-05T00:00:00"/>
    <x v="0"/>
    <s v="Sale"/>
    <n v="-1"/>
    <n v="14.57"/>
    <n v="0"/>
    <n v="-8.4"/>
    <n v="0"/>
    <x v="4"/>
    <x v="0"/>
    <x v="0"/>
    <s v="Chicago"/>
    <x v="54"/>
    <x v="3"/>
  </r>
  <r>
    <n v="114272"/>
    <s v="SS109866"/>
    <d v="2019-01-05T00:00:00"/>
    <x v="0"/>
    <s v="Sale"/>
    <n v="-12"/>
    <n v="56.68"/>
    <n v="0"/>
    <n v="-38.28"/>
    <n v="0"/>
    <x v="4"/>
    <x v="0"/>
    <x v="0"/>
    <s v="Chicago"/>
    <x v="55"/>
    <x v="3"/>
  </r>
  <r>
    <n v="114271"/>
    <s v="SS109866"/>
    <d v="2019-01-05T00:00:00"/>
    <x v="0"/>
    <s v="Sale"/>
    <n v="-1"/>
    <n v="58.169999999999995"/>
    <n v="0"/>
    <n v="-30.6"/>
    <n v="0"/>
    <x v="4"/>
    <x v="0"/>
    <x v="0"/>
    <s v="Chicago"/>
    <x v="40"/>
    <x v="3"/>
  </r>
  <r>
    <n v="114270"/>
    <s v="SS109866"/>
    <d v="2019-01-05T00:00:00"/>
    <x v="0"/>
    <s v="Sale"/>
    <n v="-48"/>
    <n v="135.48000000000002"/>
    <n v="0"/>
    <n v="-69.12"/>
    <n v="0"/>
    <x v="4"/>
    <x v="0"/>
    <x v="0"/>
    <s v="Chicago"/>
    <x v="9"/>
    <x v="3"/>
  </r>
  <r>
    <n v="114269"/>
    <s v="SS109866"/>
    <d v="2019-01-05T00:00:00"/>
    <x v="0"/>
    <s v="Sale"/>
    <n v="-144"/>
    <n v="478.4"/>
    <n v="0"/>
    <n v="-233.26999999999998"/>
    <n v="0"/>
    <x v="4"/>
    <x v="0"/>
    <x v="0"/>
    <s v="Chicago"/>
    <x v="56"/>
    <x v="3"/>
  </r>
  <r>
    <n v="114268"/>
    <s v="SS109866"/>
    <d v="2019-01-05T00:00:00"/>
    <x v="0"/>
    <s v="Sale"/>
    <n v="-24"/>
    <n v="986.90000000000009"/>
    <n v="0"/>
    <n v="-498.48"/>
    <n v="0"/>
    <x v="4"/>
    <x v="0"/>
    <x v="0"/>
    <s v="Chicago"/>
    <x v="57"/>
    <x v="3"/>
  </r>
  <r>
    <n v="114267"/>
    <s v="SS109866"/>
    <d v="2019-01-05T00:00:00"/>
    <x v="0"/>
    <s v="Sale"/>
    <n v="-54"/>
    <n v="1116.6100000000001"/>
    <n v="0"/>
    <n v="-725.75"/>
    <n v="0"/>
    <x v="4"/>
    <x v="0"/>
    <x v="0"/>
    <s v="Chicago"/>
    <x v="58"/>
    <x v="3"/>
  </r>
  <r>
    <n v="114266"/>
    <s v="SS109866"/>
    <d v="2019-01-05T00:00:00"/>
    <x v="0"/>
    <s v="Sale"/>
    <n v="-288"/>
    <n v="2554.27"/>
    <n v="0"/>
    <n v="-1223.98"/>
    <n v="0"/>
    <x v="4"/>
    <x v="0"/>
    <x v="0"/>
    <s v="Chicago"/>
    <x v="59"/>
    <x v="3"/>
  </r>
  <r>
    <n v="114265"/>
    <s v="SS109866"/>
    <d v="2019-01-05T00:00:00"/>
    <x v="0"/>
    <s v="Sale"/>
    <n v="-144"/>
    <n v="7103.9800000000005"/>
    <n v="0"/>
    <n v="-3502.1299999999997"/>
    <n v="0"/>
    <x v="4"/>
    <x v="0"/>
    <x v="0"/>
    <s v="Chicago"/>
    <x v="60"/>
    <x v="3"/>
  </r>
  <r>
    <n v="111300"/>
    <s v="SS109553"/>
    <d v="2019-01-05T00:00:00"/>
    <x v="0"/>
    <s v="Sale"/>
    <n v="-1"/>
    <n v="2.13"/>
    <n v="0"/>
    <n v="-1.2"/>
    <n v="0"/>
    <x v="5"/>
    <x v="0"/>
    <x v="0"/>
    <s v="Newark"/>
    <x v="11"/>
    <x v="3"/>
  </r>
  <r>
    <n v="111299"/>
    <s v="SS109553"/>
    <d v="2019-01-05T00:00:00"/>
    <x v="0"/>
    <s v="Sale"/>
    <n v="-1"/>
    <n v="2.85"/>
    <n v="0"/>
    <n v="-1.96"/>
    <n v="0"/>
    <x v="5"/>
    <x v="0"/>
    <x v="0"/>
    <s v="Newark"/>
    <x v="10"/>
    <x v="3"/>
  </r>
  <r>
    <n v="111298"/>
    <s v="SS109553"/>
    <d v="2019-01-05T00:00:00"/>
    <x v="0"/>
    <s v="Sale"/>
    <n v="-1"/>
    <n v="3.29"/>
    <n v="0"/>
    <n v="-1.62"/>
    <n v="0"/>
    <x v="5"/>
    <x v="0"/>
    <x v="0"/>
    <s v="Newark"/>
    <x v="56"/>
    <x v="3"/>
  </r>
  <r>
    <n v="111297"/>
    <s v="SS109553"/>
    <d v="2019-01-05T00:00:00"/>
    <x v="0"/>
    <s v="Sale"/>
    <n v="-1"/>
    <n v="4.68"/>
    <n v="0"/>
    <n v="-3.19"/>
    <n v="0"/>
    <x v="5"/>
    <x v="0"/>
    <x v="0"/>
    <s v="Newark"/>
    <x v="55"/>
    <x v="3"/>
  </r>
  <r>
    <n v="111296"/>
    <s v="SS109553"/>
    <d v="2019-01-05T00:00:00"/>
    <x v="0"/>
    <s v="Sale"/>
    <n v="-1"/>
    <n v="7.99"/>
    <n v="0"/>
    <n v="-4.16"/>
    <n v="0"/>
    <x v="5"/>
    <x v="0"/>
    <x v="0"/>
    <s v="Newark"/>
    <x v="39"/>
    <x v="3"/>
  </r>
  <r>
    <n v="111295"/>
    <s v="SS109553"/>
    <d v="2019-01-05T00:00:00"/>
    <x v="0"/>
    <s v="Sale"/>
    <n v="-1"/>
    <n v="12.25"/>
    <n v="0"/>
    <n v="-7.7"/>
    <n v="0"/>
    <x v="5"/>
    <x v="0"/>
    <x v="0"/>
    <s v="Newark"/>
    <x v="61"/>
    <x v="3"/>
  </r>
  <r>
    <n v="111294"/>
    <s v="SS109553"/>
    <d v="2019-01-05T00:00:00"/>
    <x v="0"/>
    <s v="Sale"/>
    <n v="-144"/>
    <n v="157.84"/>
    <n v="0"/>
    <n v="-86.39"/>
    <n v="0"/>
    <x v="5"/>
    <x v="0"/>
    <x v="0"/>
    <s v="Newark"/>
    <x v="62"/>
    <x v="3"/>
  </r>
  <r>
    <n v="111293"/>
    <s v="SS109553"/>
    <d v="2019-01-05T00:00:00"/>
    <x v="0"/>
    <s v="Sale"/>
    <n v="-144"/>
    <n v="237.46"/>
    <n v="0"/>
    <n v="-146.88999999999999"/>
    <n v="0"/>
    <x v="5"/>
    <x v="0"/>
    <x v="0"/>
    <s v="Newark"/>
    <x v="63"/>
    <x v="3"/>
  </r>
  <r>
    <n v="111292"/>
    <s v="SS109553"/>
    <d v="2019-01-05T00:00:00"/>
    <x v="0"/>
    <s v="Sale"/>
    <n v="-168"/>
    <n v="314.51"/>
    <n v="0"/>
    <n v="-215.02"/>
    <n v="0"/>
    <x v="5"/>
    <x v="0"/>
    <x v="0"/>
    <s v="Newark"/>
    <x v="64"/>
    <x v="3"/>
  </r>
  <r>
    <n v="111291"/>
    <s v="SS109553"/>
    <d v="2019-01-05T00:00:00"/>
    <x v="0"/>
    <s v="Sale"/>
    <n v="-12"/>
    <n v="380.63"/>
    <n v="0"/>
    <n v="-180.01"/>
    <n v="0"/>
    <x v="5"/>
    <x v="0"/>
    <x v="0"/>
    <s v="Newark"/>
    <x v="65"/>
    <x v="3"/>
  </r>
  <r>
    <n v="111290"/>
    <s v="SS109553"/>
    <d v="2019-01-05T00:00:00"/>
    <x v="0"/>
    <s v="Sale"/>
    <n v="-48"/>
    <n v="692.35"/>
    <n v="0"/>
    <n v="-403.2"/>
    <n v="0"/>
    <x v="5"/>
    <x v="0"/>
    <x v="0"/>
    <s v="Newark"/>
    <x v="54"/>
    <x v="3"/>
  </r>
  <r>
    <n v="111289"/>
    <s v="SS109553"/>
    <d v="2019-01-05T00:00:00"/>
    <x v="0"/>
    <s v="Sale"/>
    <n v="-144"/>
    <n v="2219.52"/>
    <n v="0"/>
    <n v="-1353.51"/>
    <n v="0"/>
    <x v="5"/>
    <x v="0"/>
    <x v="0"/>
    <s v="Newark"/>
    <x v="66"/>
    <x v="3"/>
  </r>
  <r>
    <n v="111288"/>
    <s v="SS109553"/>
    <d v="2019-01-05T00:00:00"/>
    <x v="0"/>
    <s v="Sale"/>
    <n v="-144"/>
    <n v="5638.88"/>
    <n v="0"/>
    <n v="-2980.89"/>
    <n v="0"/>
    <x v="5"/>
    <x v="0"/>
    <x v="0"/>
    <s v="Newark"/>
    <x v="67"/>
    <x v="3"/>
  </r>
  <r>
    <n v="111287"/>
    <s v="SS109553"/>
    <d v="2019-01-05T00:00:00"/>
    <x v="0"/>
    <s v="Sale"/>
    <n v="-144"/>
    <n v="5860.97"/>
    <n v="0"/>
    <n v="-2990.8500000000004"/>
    <n v="0"/>
    <x v="5"/>
    <x v="0"/>
    <x v="0"/>
    <s v="Newark"/>
    <x v="57"/>
    <x v="3"/>
  </r>
  <r>
    <n v="147996"/>
    <s v="SS112407"/>
    <d v="2019-01-04T00:00:00"/>
    <x v="0"/>
    <s v="Sale"/>
    <n v="-2"/>
    <n v="0.17"/>
    <n v="0"/>
    <n v="-0.08"/>
    <n v="0"/>
    <x v="6"/>
    <x v="0"/>
    <x v="0"/>
    <s v="Vancouver"/>
    <x v="0"/>
    <x v="0"/>
  </r>
  <r>
    <n v="147995"/>
    <s v="SS112407"/>
    <d v="2019-01-04T00:00:00"/>
    <x v="0"/>
    <s v="Sale"/>
    <n v="-1"/>
    <n v="0.22"/>
    <n v="0"/>
    <n v="-0.12"/>
    <n v="0"/>
    <x v="6"/>
    <x v="0"/>
    <x v="0"/>
    <s v="Vancouver"/>
    <x v="3"/>
    <x v="0"/>
  </r>
  <r>
    <n v="147994"/>
    <s v="SS112407"/>
    <d v="2019-01-04T00:00:00"/>
    <x v="0"/>
    <s v="Sale"/>
    <n v="-1"/>
    <n v="2.82"/>
    <n v="0"/>
    <n v="-1.96"/>
    <n v="0"/>
    <x v="6"/>
    <x v="0"/>
    <x v="0"/>
    <s v="Vancouver"/>
    <x v="10"/>
    <x v="0"/>
  </r>
  <r>
    <n v="147993"/>
    <s v="SS112407"/>
    <d v="2019-01-04T00:00:00"/>
    <x v="0"/>
    <s v="Sale"/>
    <n v="-1"/>
    <n v="3.46"/>
    <n v="0"/>
    <n v="-1.65"/>
    <n v="0"/>
    <x v="6"/>
    <x v="0"/>
    <x v="0"/>
    <s v="Vancouver"/>
    <x v="68"/>
    <x v="0"/>
  </r>
  <r>
    <n v="147992"/>
    <s v="SS112407"/>
    <d v="2019-01-04T00:00:00"/>
    <x v="0"/>
    <s v="Sale"/>
    <n v="-144"/>
    <n v="196.3"/>
    <n v="0"/>
    <n v="-133.94999999999999"/>
    <n v="0"/>
    <x v="6"/>
    <x v="0"/>
    <x v="0"/>
    <s v="Vancouver"/>
    <x v="69"/>
    <x v="0"/>
  </r>
  <r>
    <n v="147991"/>
    <s v="SS112407"/>
    <d v="2019-01-04T00:00:00"/>
    <x v="0"/>
    <s v="Sale"/>
    <n v="-144"/>
    <n v="257.13"/>
    <n v="0"/>
    <n v="-149.67000000000002"/>
    <n v="0"/>
    <x v="6"/>
    <x v="0"/>
    <x v="0"/>
    <s v="Vancouver"/>
    <x v="70"/>
    <x v="0"/>
  </r>
  <r>
    <n v="147990"/>
    <s v="SS112407"/>
    <d v="2019-01-04T00:00:00"/>
    <x v="0"/>
    <s v="Sale"/>
    <n v="-144"/>
    <n v="380.16"/>
    <n v="0"/>
    <n v="-185.75"/>
    <n v="0"/>
    <x v="6"/>
    <x v="0"/>
    <x v="0"/>
    <s v="Vancouver"/>
    <x v="37"/>
    <x v="0"/>
  </r>
  <r>
    <n v="147989"/>
    <s v="SS112407"/>
    <d v="2019-01-04T00:00:00"/>
    <x v="0"/>
    <s v="Sale"/>
    <n v="-144"/>
    <n v="398.13"/>
    <n v="0"/>
    <n v="-207.35"/>
    <n v="0"/>
    <x v="6"/>
    <x v="0"/>
    <x v="0"/>
    <s v="Vancouver"/>
    <x v="9"/>
    <x v="0"/>
  </r>
  <r>
    <n v="147988"/>
    <s v="SS112407"/>
    <d v="2019-01-04T00:00:00"/>
    <x v="0"/>
    <s v="Sale"/>
    <n v="-288"/>
    <n v="1147.3900000000001"/>
    <n v="0"/>
    <n v="-619.17999999999995"/>
    <n v="0"/>
    <x v="6"/>
    <x v="0"/>
    <x v="0"/>
    <s v="Vancouver"/>
    <x v="47"/>
    <x v="0"/>
  </r>
  <r>
    <n v="147987"/>
    <s v="SS112407"/>
    <d v="2019-01-04T00:00:00"/>
    <x v="0"/>
    <s v="Sale"/>
    <n v="-144"/>
    <n v="1728"/>
    <n v="0"/>
    <n v="-1509.12"/>
    <n v="0"/>
    <x v="6"/>
    <x v="0"/>
    <x v="0"/>
    <s v="Vancouver"/>
    <x v="42"/>
    <x v="0"/>
  </r>
  <r>
    <n v="147986"/>
    <s v="SS112407"/>
    <d v="2019-01-04T00:00:00"/>
    <x v="0"/>
    <s v="Sale"/>
    <n v="-144"/>
    <n v="1728"/>
    <n v="0"/>
    <n v="-1429.9199999999998"/>
    <n v="0"/>
    <x v="6"/>
    <x v="0"/>
    <x v="0"/>
    <s v="Vancouver"/>
    <x v="71"/>
    <x v="0"/>
  </r>
  <r>
    <n v="147985"/>
    <s v="SS112407"/>
    <d v="2019-01-04T00:00:00"/>
    <x v="0"/>
    <s v="Sale"/>
    <n v="-144"/>
    <n v="2073.6"/>
    <n v="0"/>
    <n v="-1559.52"/>
    <n v="0"/>
    <x v="6"/>
    <x v="0"/>
    <x v="0"/>
    <s v="Vancouver"/>
    <x v="16"/>
    <x v="0"/>
  </r>
  <r>
    <n v="147984"/>
    <s v="SS112407"/>
    <d v="2019-01-04T00:00:00"/>
    <x v="0"/>
    <s v="Sale"/>
    <n v="-144"/>
    <n v="2073.6"/>
    <n v="0"/>
    <n v="-1547.9999999999998"/>
    <n v="0"/>
    <x v="6"/>
    <x v="0"/>
    <x v="0"/>
    <s v="Vancouver"/>
    <x v="72"/>
    <x v="0"/>
  </r>
  <r>
    <n v="64592"/>
    <s v="SS107618"/>
    <d v="2019-01-04T00:00:00"/>
    <x v="0"/>
    <s v="Sale"/>
    <n v="-1"/>
    <n v="0.95"/>
    <n v="0"/>
    <n v="-0.5"/>
    <n v="0"/>
    <x v="7"/>
    <x v="0"/>
    <x v="0"/>
    <s v="Los Angeles"/>
    <x v="73"/>
    <x v="0"/>
  </r>
  <r>
    <n v="64591"/>
    <s v="SS107618"/>
    <d v="2019-01-04T00:00:00"/>
    <x v="0"/>
    <s v="Sale"/>
    <n v="-48"/>
    <n v="23.990000000000002"/>
    <n v="0"/>
    <n v="-15.84"/>
    <n v="0"/>
    <x v="7"/>
    <x v="0"/>
    <x v="0"/>
    <s v="Los Angeles"/>
    <x v="74"/>
    <x v="0"/>
  </r>
  <r>
    <n v="64590"/>
    <s v="SS107618"/>
    <d v="2019-01-04T00:00:00"/>
    <x v="0"/>
    <s v="Sale"/>
    <n v="-144"/>
    <n v="43.75"/>
    <n v="0"/>
    <n v="-25.92"/>
    <n v="0"/>
    <x v="7"/>
    <x v="0"/>
    <x v="0"/>
    <s v="Los Angeles"/>
    <x v="75"/>
    <x v="0"/>
  </r>
  <r>
    <n v="64589"/>
    <s v="SS107618"/>
    <d v="2019-01-04T00:00:00"/>
    <x v="0"/>
    <s v="Sale"/>
    <n v="-145"/>
    <n v="46.89"/>
    <n v="0"/>
    <n v="-26.1"/>
    <n v="0"/>
    <x v="7"/>
    <x v="0"/>
    <x v="0"/>
    <s v="Los Angeles"/>
    <x v="76"/>
    <x v="0"/>
  </r>
  <r>
    <n v="64588"/>
    <s v="SS107618"/>
    <d v="2019-01-04T00:00:00"/>
    <x v="0"/>
    <s v="Sale"/>
    <n v="-144"/>
    <n v="114.31"/>
    <n v="0"/>
    <n v="-60.470000000000006"/>
    <n v="0"/>
    <x v="7"/>
    <x v="0"/>
    <x v="0"/>
    <s v="Los Angeles"/>
    <x v="46"/>
    <x v="0"/>
  </r>
  <r>
    <n v="64587"/>
    <s v="SS107618"/>
    <d v="2019-01-04T00:00:00"/>
    <x v="0"/>
    <s v="Sale"/>
    <n v="-48"/>
    <n v="135.48000000000002"/>
    <n v="0"/>
    <n v="-69.12"/>
    <n v="0"/>
    <x v="7"/>
    <x v="0"/>
    <x v="0"/>
    <s v="Los Angeles"/>
    <x v="9"/>
    <x v="0"/>
  </r>
  <r>
    <n v="64586"/>
    <s v="SS107618"/>
    <d v="2019-01-04T00:00:00"/>
    <x v="0"/>
    <s v="Sale"/>
    <n v="-145"/>
    <n v="187.57000000000002"/>
    <n v="0"/>
    <n v="-99.960000000000008"/>
    <n v="0"/>
    <x v="7"/>
    <x v="0"/>
    <x v="0"/>
    <s v="Los Angeles"/>
    <x v="77"/>
    <x v="0"/>
  </r>
  <r>
    <n v="64585"/>
    <s v="SS107618"/>
    <d v="2019-01-04T00:00:00"/>
    <x v="0"/>
    <s v="Sale"/>
    <n v="-288"/>
    <n v="194.75"/>
    <n v="0"/>
    <n v="-123.80000000000001"/>
    <n v="0"/>
    <x v="7"/>
    <x v="0"/>
    <x v="0"/>
    <s v="Los Angeles"/>
    <x v="78"/>
    <x v="0"/>
  </r>
  <r>
    <n v="64584"/>
    <s v="SS107618"/>
    <d v="2019-01-04T00:00:00"/>
    <x v="0"/>
    <s v="Sale"/>
    <n v="-144"/>
    <n v="234.26"/>
    <n v="0"/>
    <n v="-133.94999999999999"/>
    <n v="0"/>
    <x v="7"/>
    <x v="0"/>
    <x v="0"/>
    <s v="Los Angeles"/>
    <x v="79"/>
    <x v="0"/>
  </r>
  <r>
    <n v="64583"/>
    <s v="SS107618"/>
    <d v="2019-01-04T00:00:00"/>
    <x v="0"/>
    <s v="Sale"/>
    <n v="-144"/>
    <n v="242.73000000000002"/>
    <n v="0"/>
    <n v="-161.36000000000001"/>
    <n v="0"/>
    <x v="7"/>
    <x v="0"/>
    <x v="0"/>
    <s v="Los Angeles"/>
    <x v="80"/>
    <x v="0"/>
  </r>
  <r>
    <n v="64582"/>
    <s v="SS107618"/>
    <d v="2019-01-04T00:00:00"/>
    <x v="0"/>
    <s v="Sale"/>
    <n v="-144"/>
    <n v="265.31"/>
    <n v="0"/>
    <n v="-172.8"/>
    <n v="0"/>
    <x v="7"/>
    <x v="0"/>
    <x v="0"/>
    <s v="Los Angeles"/>
    <x v="81"/>
    <x v="0"/>
  </r>
  <r>
    <n v="64581"/>
    <s v="SS107618"/>
    <d v="2019-01-04T00:00:00"/>
    <x v="0"/>
    <s v="Sale"/>
    <n v="-144"/>
    <n v="287.88"/>
    <n v="0"/>
    <n v="-155.60999999999999"/>
    <n v="0"/>
    <x v="7"/>
    <x v="0"/>
    <x v="0"/>
    <s v="Los Angeles"/>
    <x v="82"/>
    <x v="0"/>
  </r>
  <r>
    <n v="64580"/>
    <s v="SS107618"/>
    <d v="2019-01-04T00:00:00"/>
    <x v="0"/>
    <s v="Sale"/>
    <n v="-192"/>
    <n v="340.57"/>
    <n v="0"/>
    <n v="-167.04"/>
    <n v="0"/>
    <x v="7"/>
    <x v="0"/>
    <x v="0"/>
    <s v="Los Angeles"/>
    <x v="14"/>
    <x v="0"/>
  </r>
  <r>
    <n v="64579"/>
    <s v="SS107618"/>
    <d v="2019-01-04T00:00:00"/>
    <x v="0"/>
    <s v="Sale"/>
    <n v="-192"/>
    <n v="404.54"/>
    <n v="0"/>
    <n v="-195.85000000000002"/>
    <n v="0"/>
    <x v="7"/>
    <x v="0"/>
    <x v="0"/>
    <s v="Los Angeles"/>
    <x v="83"/>
    <x v="0"/>
  </r>
  <r>
    <n v="64578"/>
    <s v="SS107618"/>
    <d v="2019-01-04T00:00:00"/>
    <x v="0"/>
    <s v="Sale"/>
    <n v="-145"/>
    <n v="423.46000000000004"/>
    <n v="0"/>
    <n v="-200.10000000000002"/>
    <n v="0"/>
    <x v="7"/>
    <x v="0"/>
    <x v="0"/>
    <s v="Los Angeles"/>
    <x v="38"/>
    <x v="0"/>
  </r>
  <r>
    <n v="64577"/>
    <s v="SS107618"/>
    <d v="2019-01-04T00:00:00"/>
    <x v="0"/>
    <s v="Sale"/>
    <n v="-144"/>
    <n v="522.14"/>
    <n v="0"/>
    <n v="-282.22999999999996"/>
    <n v="0"/>
    <x v="7"/>
    <x v="0"/>
    <x v="0"/>
    <s v="Los Angeles"/>
    <x v="84"/>
    <x v="0"/>
  </r>
  <r>
    <n v="64576"/>
    <s v="SS107618"/>
    <d v="2019-01-04T00:00:00"/>
    <x v="0"/>
    <s v="Sale"/>
    <n v="-288"/>
    <n v="524.97"/>
    <n v="0"/>
    <n v="-299.33"/>
    <n v="0"/>
    <x v="7"/>
    <x v="0"/>
    <x v="0"/>
    <s v="Los Angeles"/>
    <x v="70"/>
    <x v="0"/>
  </r>
  <r>
    <n v="64575"/>
    <s v="SS107618"/>
    <d v="2019-01-04T00:00:00"/>
    <x v="0"/>
    <s v="Sale"/>
    <n v="-288"/>
    <n v="544.72"/>
    <n v="0"/>
    <n v="-368.61"/>
    <n v="0"/>
    <x v="7"/>
    <x v="0"/>
    <x v="0"/>
    <s v="Los Angeles"/>
    <x v="64"/>
    <x v="0"/>
  </r>
  <r>
    <n v="64574"/>
    <s v="SS107618"/>
    <d v="2019-01-04T00:00:00"/>
    <x v="0"/>
    <s v="Sale"/>
    <n v="-144"/>
    <n v="546.13"/>
    <n v="0"/>
    <n v="-309.68"/>
    <n v="0"/>
    <x v="7"/>
    <x v="0"/>
    <x v="0"/>
    <s v="Los Angeles"/>
    <x v="85"/>
    <x v="0"/>
  </r>
  <r>
    <n v="64573"/>
    <s v="SS107618"/>
    <d v="2019-01-04T00:00:00"/>
    <x v="0"/>
    <s v="Sale"/>
    <n v="-144"/>
    <n v="585.65"/>
    <n v="0"/>
    <n v="-309.58999999999997"/>
    <n v="0"/>
    <x v="7"/>
    <x v="0"/>
    <x v="0"/>
    <s v="Los Angeles"/>
    <x v="47"/>
    <x v="0"/>
  </r>
  <r>
    <n v="64572"/>
    <s v="SS107618"/>
    <d v="2019-01-04T00:00:00"/>
    <x v="0"/>
    <s v="Sale"/>
    <n v="-144"/>
    <n v="637.86"/>
    <n v="0"/>
    <n v="-302.39999999999998"/>
    <n v="0"/>
    <x v="7"/>
    <x v="0"/>
    <x v="0"/>
    <s v="Los Angeles"/>
    <x v="86"/>
    <x v="0"/>
  </r>
  <r>
    <n v="20376"/>
    <s v="SS105268"/>
    <d v="2019-01-03T00:00:00"/>
    <x v="0"/>
    <s v="Sale"/>
    <n v="-1"/>
    <n v="1.42"/>
    <n v="0"/>
    <n v="-0.85"/>
    <n v="0"/>
    <x v="8"/>
    <x v="0"/>
    <x v="0"/>
    <s v="Los Angeles"/>
    <x v="87"/>
    <x v="2"/>
  </r>
  <r>
    <n v="20375"/>
    <s v="SS105268"/>
    <d v="2019-01-03T00:00:00"/>
    <x v="0"/>
    <s v="Sale"/>
    <n v="-2"/>
    <n v="5.25"/>
    <n v="0"/>
    <n v="-2.52"/>
    <n v="0"/>
    <x v="8"/>
    <x v="0"/>
    <x v="0"/>
    <s v="Los Angeles"/>
    <x v="27"/>
    <x v="2"/>
  </r>
  <r>
    <n v="20374"/>
    <s v="SS105268"/>
    <d v="2019-01-03T00:00:00"/>
    <x v="0"/>
    <s v="Sale"/>
    <n v="-144"/>
    <n v="303.41000000000003"/>
    <n v="0"/>
    <n v="-146.88"/>
    <n v="0"/>
    <x v="8"/>
    <x v="0"/>
    <x v="0"/>
    <s v="Los Angeles"/>
    <x v="83"/>
    <x v="2"/>
  </r>
  <r>
    <n v="20373"/>
    <s v="SS105268"/>
    <d v="2019-01-03T00:00:00"/>
    <x v="0"/>
    <s v="Sale"/>
    <n v="-144"/>
    <n v="307.64"/>
    <n v="0"/>
    <n v="-151.19999999999999"/>
    <n v="0"/>
    <x v="8"/>
    <x v="0"/>
    <x v="0"/>
    <s v="Los Angeles"/>
    <x v="22"/>
    <x v="2"/>
  </r>
  <r>
    <n v="20372"/>
    <s v="SS105268"/>
    <d v="2019-01-03T00:00:00"/>
    <x v="0"/>
    <s v="Sale"/>
    <n v="-144"/>
    <n v="440.29"/>
    <n v="0"/>
    <n v="-287.99"/>
    <n v="0"/>
    <x v="8"/>
    <x v="0"/>
    <x v="0"/>
    <s v="Los Angeles"/>
    <x v="29"/>
    <x v="2"/>
  </r>
  <r>
    <n v="20371"/>
    <s v="SS105268"/>
    <d v="2019-01-03T00:00:00"/>
    <x v="0"/>
    <s v="Sale"/>
    <n v="-144"/>
    <n v="482.62999999999994"/>
    <n v="0"/>
    <n v="-298.09000000000003"/>
    <n v="0"/>
    <x v="8"/>
    <x v="0"/>
    <x v="0"/>
    <s v="Los Angeles"/>
    <x v="30"/>
    <x v="2"/>
  </r>
  <r>
    <n v="20370"/>
    <s v="SS105268"/>
    <d v="2019-01-03T00:00:00"/>
    <x v="0"/>
    <s v="Sale"/>
    <n v="-144"/>
    <n v="585.65"/>
    <n v="0"/>
    <n v="-309.58999999999997"/>
    <n v="0"/>
    <x v="8"/>
    <x v="0"/>
    <x v="0"/>
    <s v="Los Angeles"/>
    <x v="47"/>
    <x v="2"/>
  </r>
  <r>
    <n v="20369"/>
    <s v="SS105268"/>
    <d v="2019-01-03T00:00:00"/>
    <x v="0"/>
    <s v="Sale"/>
    <n v="-144"/>
    <n v="1042.8800000000001"/>
    <n v="0"/>
    <n v="-524.17000000000007"/>
    <n v="0"/>
    <x v="8"/>
    <x v="0"/>
    <x v="0"/>
    <s v="Los Angeles"/>
    <x v="45"/>
    <x v="2"/>
  </r>
  <r>
    <n v="20368"/>
    <s v="SS105268"/>
    <d v="2019-01-03T00:00:00"/>
    <x v="0"/>
    <s v="Sale"/>
    <n v="-144"/>
    <n v="1044.29"/>
    <n v="0"/>
    <n v="-529.91999999999996"/>
    <n v="0"/>
    <x v="8"/>
    <x v="0"/>
    <x v="0"/>
    <s v="Los Angeles"/>
    <x v="26"/>
    <x v="2"/>
  </r>
  <r>
    <n v="20367"/>
    <s v="SS105268"/>
    <d v="2019-01-03T00:00:00"/>
    <x v="0"/>
    <s v="Sale"/>
    <n v="-144"/>
    <n v="1382.98"/>
    <n v="0"/>
    <n v="-743.03"/>
    <n v="0"/>
    <x v="8"/>
    <x v="0"/>
    <x v="0"/>
    <s v="Los Angeles"/>
    <x v="23"/>
    <x v="2"/>
  </r>
  <r>
    <n v="20366"/>
    <s v="SS105268"/>
    <d v="2019-01-03T00:00:00"/>
    <x v="0"/>
    <s v="Sale"/>
    <n v="-144"/>
    <n v="1456.36"/>
    <n v="0"/>
    <n v="-990.71"/>
    <n v="0"/>
    <x v="8"/>
    <x v="0"/>
    <x v="0"/>
    <s v="Los Angeles"/>
    <x v="32"/>
    <x v="2"/>
  </r>
  <r>
    <n v="20365"/>
    <s v="SS105268"/>
    <d v="2019-01-03T00:00:00"/>
    <x v="0"/>
    <s v="Sale"/>
    <n v="-145"/>
    <n v="2009.29"/>
    <n v="0"/>
    <n v="-967.15"/>
    <n v="0"/>
    <x v="8"/>
    <x v="0"/>
    <x v="0"/>
    <s v="Los Angeles"/>
    <x v="88"/>
    <x v="2"/>
  </r>
  <r>
    <n v="20364"/>
    <s v="SS105268"/>
    <d v="2019-01-03T00:00:00"/>
    <x v="0"/>
    <s v="Sale"/>
    <n v="-144"/>
    <n v="2664.3500000000004"/>
    <n v="0"/>
    <n v="-1235.52"/>
    <n v="0"/>
    <x v="8"/>
    <x v="0"/>
    <x v="0"/>
    <s v="Los Angeles"/>
    <x v="25"/>
    <x v="2"/>
  </r>
  <r>
    <n v="20363"/>
    <s v="SS105268"/>
    <d v="2019-01-03T00:00:00"/>
    <x v="0"/>
    <s v="Sale"/>
    <n v="-48"/>
    <n v="9094.24"/>
    <n v="0"/>
    <n v="-4858.5600000000004"/>
    <n v="0"/>
    <x v="8"/>
    <x v="0"/>
    <x v="0"/>
    <s v="Los Angeles"/>
    <x v="89"/>
    <x v="2"/>
  </r>
  <r>
    <n v="3894"/>
    <s v="SS103653"/>
    <d v="2019-01-02T00:00:00"/>
    <x v="0"/>
    <s v="Sale"/>
    <n v="-1"/>
    <n v="2.82"/>
    <n v="0"/>
    <n v="-1.44"/>
    <n v="0"/>
    <x v="9"/>
    <x v="0"/>
    <x v="0"/>
    <s v="Miami"/>
    <x v="9"/>
    <x v="3"/>
  </r>
  <r>
    <n v="3893"/>
    <s v="SS103653"/>
    <d v="2019-01-02T00:00:00"/>
    <x v="0"/>
    <s v="Sale"/>
    <n v="-3"/>
    <n v="5.67"/>
    <n v="0"/>
    <n v="-3.84"/>
    <n v="0"/>
    <x v="9"/>
    <x v="0"/>
    <x v="0"/>
    <s v="Miami"/>
    <x v="64"/>
    <x v="3"/>
  </r>
  <r>
    <n v="3892"/>
    <s v="SS103653"/>
    <d v="2019-01-02T00:00:00"/>
    <x v="0"/>
    <s v="Sale"/>
    <n v="-144"/>
    <n v="159.47"/>
    <n v="0"/>
    <n v="-86.39"/>
    <n v="0"/>
    <x v="9"/>
    <x v="0"/>
    <x v="0"/>
    <s v="Miami"/>
    <x v="62"/>
    <x v="3"/>
  </r>
  <r>
    <n v="3891"/>
    <s v="SS103653"/>
    <d v="2019-01-02T00:00:00"/>
    <x v="0"/>
    <s v="Sale"/>
    <n v="-156"/>
    <n v="259.89999999999998"/>
    <n v="0"/>
    <n v="-159.13"/>
    <n v="0"/>
    <x v="9"/>
    <x v="0"/>
    <x v="0"/>
    <s v="Miami"/>
    <x v="63"/>
    <x v="3"/>
  </r>
  <r>
    <n v="3890"/>
    <s v="SS103653"/>
    <d v="2019-01-02T00:00:00"/>
    <x v="0"/>
    <s v="Sale"/>
    <n v="-168"/>
    <n v="362.21"/>
    <n v="0"/>
    <n v="-201.66"/>
    <n v="0"/>
    <x v="9"/>
    <x v="0"/>
    <x v="0"/>
    <s v="Miami"/>
    <x v="11"/>
    <x v="3"/>
  </r>
  <r>
    <n v="3889"/>
    <s v="SS103653"/>
    <d v="2019-01-02T00:00:00"/>
    <x v="0"/>
    <s v="Sale"/>
    <n v="-12"/>
    <n v="384.55"/>
    <n v="0"/>
    <n v="-180.01"/>
    <n v="0"/>
    <x v="9"/>
    <x v="0"/>
    <x v="0"/>
    <s v="Miami"/>
    <x v="65"/>
    <x v="3"/>
  </r>
  <r>
    <n v="3888"/>
    <s v="SS103653"/>
    <d v="2019-01-02T00:00:00"/>
    <x v="0"/>
    <s v="Sale"/>
    <n v="-144"/>
    <n v="414.89"/>
    <n v="0"/>
    <n v="-282.24"/>
    <n v="0"/>
    <x v="9"/>
    <x v="0"/>
    <x v="0"/>
    <s v="Miami"/>
    <x v="10"/>
    <x v="3"/>
  </r>
  <r>
    <n v="3887"/>
    <s v="SS103653"/>
    <d v="2019-01-02T00:00:00"/>
    <x v="0"/>
    <s v="Sale"/>
    <n v="-48"/>
    <n v="979.84"/>
    <n v="0"/>
    <n v="-577.91"/>
    <n v="0"/>
    <x v="9"/>
    <x v="0"/>
    <x v="0"/>
    <s v="Miami"/>
    <x v="90"/>
    <x v="3"/>
  </r>
  <r>
    <n v="3886"/>
    <s v="SS103653"/>
    <d v="2019-01-02T00:00:00"/>
    <x v="0"/>
    <s v="Sale"/>
    <n v="-144"/>
    <n v="1272.9000000000001"/>
    <n v="0"/>
    <n v="-777.6099999999999"/>
    <n v="0"/>
    <x v="9"/>
    <x v="0"/>
    <x v="0"/>
    <s v="Miami"/>
    <x v="53"/>
    <x v="3"/>
  </r>
  <r>
    <n v="3885"/>
    <s v="SS103653"/>
    <d v="2019-01-02T00:00:00"/>
    <x v="0"/>
    <s v="Sale"/>
    <n v="-48"/>
    <n v="3957.0000000000005"/>
    <n v="0"/>
    <n v="-1931.99"/>
    <n v="0"/>
    <x v="9"/>
    <x v="0"/>
    <x v="0"/>
    <s v="Miami"/>
    <x v="91"/>
    <x v="3"/>
  </r>
  <r>
    <n v="3884"/>
    <s v="SS103653"/>
    <d v="2019-01-02T00:00:00"/>
    <x v="0"/>
    <s v="Sale"/>
    <n v="-192"/>
    <n v="7895.1900000000005"/>
    <n v="0"/>
    <n v="-3987.7999999999997"/>
    <n v="0"/>
    <x v="9"/>
    <x v="0"/>
    <x v="0"/>
    <s v="Miami"/>
    <x v="57"/>
    <x v="3"/>
  </r>
  <r>
    <n v="78858"/>
    <s v="SS108365"/>
    <d v="2019-01-05T00:00:00"/>
    <x v="2"/>
    <s v="Sale"/>
    <n v="-1"/>
    <n v="0.1"/>
    <n v="0"/>
    <n v="-0.04"/>
    <n v="0"/>
    <x v="10"/>
    <x v="2"/>
    <x v="0"/>
    <s v="Zutphen"/>
    <x v="0"/>
    <x v="4"/>
  </r>
  <r>
    <n v="78857"/>
    <s v="SS108365"/>
    <d v="2019-01-05T00:00:00"/>
    <x v="2"/>
    <s v="Sale"/>
    <n v="-1"/>
    <n v="1.75"/>
    <n v="0"/>
    <n v="-1.04"/>
    <n v="0"/>
    <x v="10"/>
    <x v="2"/>
    <x v="0"/>
    <s v="Zutphen"/>
    <x v="70"/>
    <x v="4"/>
  </r>
  <r>
    <n v="78856"/>
    <s v="SS108365"/>
    <d v="2019-01-05T00:00:00"/>
    <x v="2"/>
    <s v="Sale"/>
    <n v="-1"/>
    <n v="3.32"/>
    <n v="0"/>
    <n v="-2.1"/>
    <n v="0"/>
    <x v="10"/>
    <x v="2"/>
    <x v="0"/>
    <s v="Zutphen"/>
    <x v="1"/>
    <x v="4"/>
  </r>
  <r>
    <n v="78855"/>
    <s v="SS108365"/>
    <d v="2019-01-05T00:00:00"/>
    <x v="2"/>
    <s v="Sale"/>
    <n v="-12"/>
    <n v="33.61"/>
    <n v="0"/>
    <n v="-16.559999999999999"/>
    <n v="0"/>
    <x v="10"/>
    <x v="2"/>
    <x v="0"/>
    <s v="Zutphen"/>
    <x v="38"/>
    <x v="4"/>
  </r>
  <r>
    <n v="78854"/>
    <s v="SS108365"/>
    <d v="2019-01-05T00:00:00"/>
    <x v="2"/>
    <s v="Sale"/>
    <n v="-144"/>
    <n v="41.98"/>
    <n v="0"/>
    <n v="-25.92"/>
    <n v="0"/>
    <x v="10"/>
    <x v="2"/>
    <x v="0"/>
    <s v="Zutphen"/>
    <x v="75"/>
    <x v="4"/>
  </r>
  <r>
    <n v="78853"/>
    <s v="SS108365"/>
    <d v="2019-01-05T00:00:00"/>
    <x v="2"/>
    <s v="Sale"/>
    <n v="-144"/>
    <n v="44.67"/>
    <n v="0"/>
    <n v="-25.92"/>
    <n v="0"/>
    <x v="10"/>
    <x v="2"/>
    <x v="0"/>
    <s v="Zutphen"/>
    <x v="76"/>
    <x v="4"/>
  </r>
  <r>
    <n v="78852"/>
    <s v="SS108365"/>
    <d v="2019-01-05T00:00:00"/>
    <x v="2"/>
    <s v="Sale"/>
    <n v="-144"/>
    <n v="78.53"/>
    <n v="0"/>
    <n v="-54.809999999999995"/>
    <n v="0"/>
    <x v="10"/>
    <x v="2"/>
    <x v="0"/>
    <s v="Zutphen"/>
    <x v="92"/>
    <x v="4"/>
  </r>
  <r>
    <n v="78851"/>
    <s v="SS108365"/>
    <d v="2019-01-05T00:00:00"/>
    <x v="2"/>
    <s v="Sale"/>
    <n v="-144"/>
    <n v="93.3"/>
    <n v="0"/>
    <n v="-61.900000000000006"/>
    <n v="0"/>
    <x v="10"/>
    <x v="2"/>
    <x v="0"/>
    <s v="Zutphen"/>
    <x v="78"/>
    <x v="4"/>
  </r>
  <r>
    <n v="78850"/>
    <s v="SS108365"/>
    <d v="2019-01-05T00:00:00"/>
    <x v="2"/>
    <s v="Sale"/>
    <n v="-145"/>
    <n v="154"/>
    <n v="0"/>
    <n v="-86.990000000000009"/>
    <n v="0"/>
    <x v="10"/>
    <x v="2"/>
    <x v="0"/>
    <s v="Zutphen"/>
    <x v="62"/>
    <x v="4"/>
  </r>
  <r>
    <n v="78849"/>
    <s v="SS108365"/>
    <d v="2019-01-05T00:00:00"/>
    <x v="2"/>
    <s v="Sale"/>
    <n v="-48"/>
    <n v="182.72"/>
    <n v="0"/>
    <n v="-91.22"/>
    <n v="0"/>
    <x v="10"/>
    <x v="2"/>
    <x v="0"/>
    <s v="Zutphen"/>
    <x v="41"/>
    <x v="4"/>
  </r>
  <r>
    <n v="78848"/>
    <s v="SS108365"/>
    <d v="2019-01-05T00:00:00"/>
    <x v="2"/>
    <s v="Sale"/>
    <n v="-144"/>
    <n v="192.21"/>
    <n v="0"/>
    <n v="-133.94999999999999"/>
    <n v="0"/>
    <x v="10"/>
    <x v="2"/>
    <x v="0"/>
    <s v="Zutphen"/>
    <x v="69"/>
    <x v="4"/>
  </r>
  <r>
    <n v="78847"/>
    <s v="SS108365"/>
    <d v="2019-01-05T00:00:00"/>
    <x v="2"/>
    <s v="Sale"/>
    <n v="-144"/>
    <n v="372.16"/>
    <n v="0"/>
    <n v="-185.75"/>
    <n v="0"/>
    <x v="10"/>
    <x v="2"/>
    <x v="0"/>
    <s v="Zutphen"/>
    <x v="37"/>
    <x v="4"/>
  </r>
  <r>
    <n v="78846"/>
    <s v="SS108365"/>
    <d v="2019-01-05T00:00:00"/>
    <x v="2"/>
    <s v="Sale"/>
    <n v="-144"/>
    <n v="411.44"/>
    <n v="0"/>
    <n v="-198.73000000000002"/>
    <n v="0"/>
    <x v="10"/>
    <x v="2"/>
    <x v="0"/>
    <s v="Zutphen"/>
    <x v="28"/>
    <x v="4"/>
  </r>
  <r>
    <n v="78845"/>
    <s v="SS108365"/>
    <d v="2019-01-05T00:00:00"/>
    <x v="2"/>
    <s v="Sale"/>
    <n v="-288"/>
    <n v="509.05999999999995"/>
    <n v="0"/>
    <n v="-345.61"/>
    <n v="0"/>
    <x v="10"/>
    <x v="2"/>
    <x v="0"/>
    <s v="Zutphen"/>
    <x v="81"/>
    <x v="4"/>
  </r>
  <r>
    <n v="78844"/>
    <s v="SS108365"/>
    <d v="2019-01-05T00:00:00"/>
    <x v="2"/>
    <s v="Sale"/>
    <n v="-144"/>
    <n v="734.96"/>
    <n v="0"/>
    <n v="-383.08"/>
    <n v="0"/>
    <x v="10"/>
    <x v="2"/>
    <x v="0"/>
    <s v="Zutphen"/>
    <x v="17"/>
    <x v="4"/>
  </r>
  <r>
    <n v="120186"/>
    <s v="SS110532"/>
    <d v="2019-01-04T00:00:00"/>
    <x v="2"/>
    <s v="Sale"/>
    <n v="-1"/>
    <n v="1.0900000000000001"/>
    <n v="0"/>
    <n v="-0.6"/>
    <n v="0"/>
    <x v="11"/>
    <x v="2"/>
    <x v="0"/>
    <s v="Arnhem"/>
    <x v="62"/>
    <x v="4"/>
  </r>
  <r>
    <n v="120185"/>
    <s v="SS110532"/>
    <d v="2019-01-04T00:00:00"/>
    <x v="2"/>
    <s v="Sale"/>
    <n v="-7"/>
    <n v="12.96"/>
    <n v="0"/>
    <n v="-8.9600000000000009"/>
    <n v="0"/>
    <x v="11"/>
    <x v="2"/>
    <x v="0"/>
    <s v="Arnhem"/>
    <x v="64"/>
    <x v="4"/>
  </r>
  <r>
    <n v="120184"/>
    <s v="SS110532"/>
    <d v="2019-01-04T00:00:00"/>
    <x v="2"/>
    <s v="Sale"/>
    <n v="-12"/>
    <n v="25.35"/>
    <n v="0"/>
    <n v="-14.4"/>
    <n v="0"/>
    <x v="11"/>
    <x v="2"/>
    <x v="0"/>
    <s v="Arnhem"/>
    <x v="11"/>
    <x v="4"/>
  </r>
  <r>
    <n v="120183"/>
    <s v="SS110532"/>
    <d v="2019-01-04T00:00:00"/>
    <x v="2"/>
    <s v="Sale"/>
    <n v="-12"/>
    <n v="228.21"/>
    <n v="0"/>
    <n v="-138.22999999999999"/>
    <n v="0"/>
    <x v="11"/>
    <x v="2"/>
    <x v="0"/>
    <s v="Arnhem"/>
    <x v="93"/>
    <x v="4"/>
  </r>
  <r>
    <n v="120182"/>
    <s v="SS110532"/>
    <d v="2019-01-04T00:00:00"/>
    <x v="2"/>
    <s v="Sale"/>
    <n v="-144"/>
    <n v="666.34"/>
    <n v="0"/>
    <n v="-459.35"/>
    <n v="0"/>
    <x v="11"/>
    <x v="2"/>
    <x v="0"/>
    <s v="Arnhem"/>
    <x v="55"/>
    <x v="4"/>
  </r>
  <r>
    <n v="120181"/>
    <s v="SS110532"/>
    <d v="2019-01-04T00:00:00"/>
    <x v="2"/>
    <s v="Sale"/>
    <n v="-48"/>
    <n v="1933.52"/>
    <n v="0"/>
    <n v="-996.94999999999993"/>
    <n v="0"/>
    <x v="11"/>
    <x v="2"/>
    <x v="0"/>
    <s v="Arnhem"/>
    <x v="57"/>
    <x v="4"/>
  </r>
  <r>
    <n v="120180"/>
    <s v="SS110532"/>
    <d v="2019-01-04T00:00:00"/>
    <x v="2"/>
    <s v="Sale"/>
    <n v="-144"/>
    <n v="2609.98"/>
    <n v="0"/>
    <n v="-1235.52"/>
    <n v="0"/>
    <x v="11"/>
    <x v="2"/>
    <x v="0"/>
    <s v="Arnhem"/>
    <x v="25"/>
    <x v="4"/>
  </r>
  <r>
    <n v="78843"/>
    <s v="SS108364"/>
    <d v="2019-01-03T00:00:00"/>
    <x v="2"/>
    <s v="Sale"/>
    <n v="-1"/>
    <n v="3.33"/>
    <n v="0"/>
    <n v="-1.62"/>
    <n v="0"/>
    <x v="10"/>
    <x v="2"/>
    <x v="0"/>
    <s v="Zutphen"/>
    <x v="56"/>
    <x v="4"/>
  </r>
  <r>
    <n v="78842"/>
    <s v="SS108364"/>
    <d v="2019-01-03T00:00:00"/>
    <x v="2"/>
    <s v="Sale"/>
    <n v="-6"/>
    <n v="12.65"/>
    <n v="0"/>
    <n v="-6.12"/>
    <n v="0"/>
    <x v="10"/>
    <x v="2"/>
    <x v="0"/>
    <s v="Zutphen"/>
    <x v="83"/>
    <x v="4"/>
  </r>
  <r>
    <n v="78841"/>
    <s v="SS108364"/>
    <d v="2019-01-03T00:00:00"/>
    <x v="2"/>
    <s v="Sale"/>
    <n v="-12"/>
    <n v="38.58"/>
    <n v="0"/>
    <n v="-18.72"/>
    <n v="0"/>
    <x v="10"/>
    <x v="2"/>
    <x v="0"/>
    <s v="Zutphen"/>
    <x v="12"/>
    <x v="4"/>
  </r>
  <r>
    <n v="78840"/>
    <s v="SS108364"/>
    <d v="2019-01-03T00:00:00"/>
    <x v="2"/>
    <s v="Sale"/>
    <n v="-144"/>
    <n v="81.88"/>
    <n v="0"/>
    <n v="-54.809999999999995"/>
    <n v="0"/>
    <x v="10"/>
    <x v="2"/>
    <x v="0"/>
    <s v="Zutphen"/>
    <x v="92"/>
    <x v="4"/>
  </r>
  <r>
    <n v="78839"/>
    <s v="SS108364"/>
    <d v="2019-01-03T00:00:00"/>
    <x v="2"/>
    <s v="Sale"/>
    <n v="-24"/>
    <n v="83.04"/>
    <n v="0"/>
    <n v="-50.4"/>
    <n v="0"/>
    <x v="10"/>
    <x v="2"/>
    <x v="0"/>
    <s v="Zutphen"/>
    <x v="1"/>
    <x v="4"/>
  </r>
  <r>
    <n v="78838"/>
    <s v="SS108364"/>
    <d v="2019-01-03T00:00:00"/>
    <x v="2"/>
    <s v="Sale"/>
    <n v="-48"/>
    <n v="206.02"/>
    <n v="0"/>
    <n v="-116.16"/>
    <n v="0"/>
    <x v="10"/>
    <x v="2"/>
    <x v="0"/>
    <s v="Zutphen"/>
    <x v="94"/>
    <x v="4"/>
  </r>
  <r>
    <n v="78837"/>
    <s v="SS108364"/>
    <d v="2019-01-03T00:00:00"/>
    <x v="2"/>
    <s v="Sale"/>
    <n v="-48"/>
    <n v="221.54000000000002"/>
    <n v="0"/>
    <n v="-122.89999999999999"/>
    <n v="0"/>
    <x v="10"/>
    <x v="2"/>
    <x v="0"/>
    <s v="Zutphen"/>
    <x v="95"/>
    <x v="4"/>
  </r>
  <r>
    <n v="78836"/>
    <s v="SS108364"/>
    <d v="2019-01-03T00:00:00"/>
    <x v="2"/>
    <s v="Sale"/>
    <n v="-144"/>
    <n v="238.50000000000003"/>
    <n v="0"/>
    <n v="-161.36000000000001"/>
    <n v="0"/>
    <x v="10"/>
    <x v="2"/>
    <x v="0"/>
    <s v="Zutphen"/>
    <x v="96"/>
    <x v="4"/>
  </r>
  <r>
    <n v="78835"/>
    <s v="SS108364"/>
    <d v="2019-01-03T00:00:00"/>
    <x v="2"/>
    <s v="Sale"/>
    <n v="-144"/>
    <n v="341.42"/>
    <n v="0"/>
    <n v="-184.35"/>
    <n v="0"/>
    <x v="10"/>
    <x v="2"/>
    <x v="0"/>
    <s v="Zutphen"/>
    <x v="15"/>
    <x v="4"/>
  </r>
  <r>
    <n v="78834"/>
    <s v="SS108364"/>
    <d v="2019-01-03T00:00:00"/>
    <x v="2"/>
    <s v="Sale"/>
    <n v="-144"/>
    <n v="387.99"/>
    <n v="0"/>
    <n v="-185.75"/>
    <n v="0"/>
    <x v="10"/>
    <x v="2"/>
    <x v="0"/>
    <s v="Zutphen"/>
    <x v="37"/>
    <x v="4"/>
  </r>
  <r>
    <n v="78833"/>
    <s v="SS108364"/>
    <d v="2019-01-03T00:00:00"/>
    <x v="2"/>
    <s v="Sale"/>
    <n v="-144"/>
    <n v="406.42"/>
    <n v="0"/>
    <n v="-267.91000000000003"/>
    <n v="0"/>
    <x v="10"/>
    <x v="2"/>
    <x v="0"/>
    <s v="Zutphen"/>
    <x v="97"/>
    <x v="4"/>
  </r>
  <r>
    <n v="78832"/>
    <s v="SS108364"/>
    <d v="2019-01-03T00:00:00"/>
    <x v="2"/>
    <s v="Sale"/>
    <n v="-144"/>
    <n v="407.9"/>
    <n v="0"/>
    <n v="-241.84000000000003"/>
    <n v="0"/>
    <x v="10"/>
    <x v="2"/>
    <x v="0"/>
    <s v="Zutphen"/>
    <x v="98"/>
    <x v="4"/>
  </r>
  <r>
    <n v="78831"/>
    <s v="SS108364"/>
    <d v="2019-01-03T00:00:00"/>
    <x v="2"/>
    <s v="Sale"/>
    <n v="-144"/>
    <n v="546.12"/>
    <n v="0"/>
    <n v="-309.68"/>
    <n v="0"/>
    <x v="10"/>
    <x v="2"/>
    <x v="0"/>
    <s v="Zutphen"/>
    <x v="85"/>
    <x v="4"/>
  </r>
  <r>
    <n v="34326"/>
    <s v="SS106289"/>
    <d v="2019-01-05T00:00:00"/>
    <x v="3"/>
    <s v="Sale"/>
    <n v="-2"/>
    <n v="2.73"/>
    <n v="0"/>
    <n v="-1.8"/>
    <n v="0"/>
    <x v="12"/>
    <x v="2"/>
    <x v="0"/>
    <s v="Ålborg"/>
    <x v="24"/>
    <x v="5"/>
  </r>
  <r>
    <n v="34325"/>
    <s v="SS106289"/>
    <d v="2019-01-05T00:00:00"/>
    <x v="3"/>
    <s v="Sale"/>
    <n v="-2"/>
    <n v="5.42"/>
    <n v="0"/>
    <n v="-2.76"/>
    <n v="0"/>
    <x v="12"/>
    <x v="2"/>
    <x v="0"/>
    <s v="Ålborg"/>
    <x v="38"/>
    <x v="5"/>
  </r>
  <r>
    <n v="34324"/>
    <s v="SS106289"/>
    <d v="2019-01-05T00:00:00"/>
    <x v="3"/>
    <s v="Sale"/>
    <n v="-168"/>
    <n v="409.71000000000004"/>
    <n v="0"/>
    <n v="-211.67"/>
    <n v="0"/>
    <x v="12"/>
    <x v="2"/>
    <x v="0"/>
    <s v="Ålborg"/>
    <x v="27"/>
    <x v="5"/>
  </r>
  <r>
    <n v="34323"/>
    <s v="SS106289"/>
    <d v="2019-01-05T00:00:00"/>
    <x v="3"/>
    <s v="Sale"/>
    <n v="-288"/>
    <n v="563.47"/>
    <n v="0"/>
    <n v="-293.77000000000004"/>
    <n v="0"/>
    <x v="12"/>
    <x v="2"/>
    <x v="0"/>
    <s v="Ålborg"/>
    <x v="83"/>
    <x v="5"/>
  </r>
  <r>
    <n v="34322"/>
    <s v="SS106289"/>
    <d v="2019-01-05T00:00:00"/>
    <x v="3"/>
    <s v="Sale"/>
    <n v="-144"/>
    <n v="967.09"/>
    <n v="0"/>
    <n v="-685.44"/>
    <n v="0"/>
    <x v="12"/>
    <x v="2"/>
    <x v="0"/>
    <s v="Ålborg"/>
    <x v="99"/>
    <x v="5"/>
  </r>
  <r>
    <n v="34321"/>
    <s v="SS106289"/>
    <d v="2019-01-05T00:00:00"/>
    <x v="3"/>
    <s v="Sale"/>
    <n v="-288"/>
    <n v="969.70999999999992"/>
    <n v="0"/>
    <n v="-564.45999999999992"/>
    <n v="0"/>
    <x v="12"/>
    <x v="2"/>
    <x v="0"/>
    <s v="Ålborg"/>
    <x v="84"/>
    <x v="5"/>
  </r>
  <r>
    <n v="34320"/>
    <s v="SS106289"/>
    <d v="2019-01-05T00:00:00"/>
    <x v="3"/>
    <s v="Sale"/>
    <n v="-144"/>
    <n v="1348.4"/>
    <n v="0"/>
    <n v="-876.97"/>
    <n v="0"/>
    <x v="12"/>
    <x v="2"/>
    <x v="0"/>
    <s v="Ålborg"/>
    <x v="33"/>
    <x v="5"/>
  </r>
  <r>
    <n v="34319"/>
    <s v="SS106289"/>
    <d v="2019-01-05T00:00:00"/>
    <x v="3"/>
    <s v="Sale"/>
    <n v="-60"/>
    <n v="3706.7999999999997"/>
    <n v="0"/>
    <n v="-1958.4"/>
    <n v="0"/>
    <x v="12"/>
    <x v="2"/>
    <x v="0"/>
    <s v="Ålborg"/>
    <x v="100"/>
    <x v="5"/>
  </r>
  <r>
    <n v="34318"/>
    <s v="SS106289"/>
    <d v="2019-01-05T00:00:00"/>
    <x v="3"/>
    <s v="Sale"/>
    <n v="-48"/>
    <n v="6072.3899999999994"/>
    <n v="0"/>
    <n v="-3404.64"/>
    <n v="0"/>
    <x v="12"/>
    <x v="2"/>
    <x v="0"/>
    <s v="Ålborg"/>
    <x v="52"/>
    <x v="5"/>
  </r>
  <r>
    <n v="7563"/>
    <s v="SS104027"/>
    <d v="2019-01-04T00:00:00"/>
    <x v="1"/>
    <s v="Sale"/>
    <n v="-1"/>
    <n v="2.77"/>
    <n v="0"/>
    <n v="-1.44"/>
    <n v="0"/>
    <x v="13"/>
    <x v="1"/>
    <x v="0"/>
    <s v="Elkhorn"/>
    <x v="9"/>
    <x v="3"/>
  </r>
  <r>
    <n v="7562"/>
    <s v="SS104027"/>
    <d v="2019-01-04T00:00:00"/>
    <x v="1"/>
    <s v="Sale"/>
    <n v="-1"/>
    <n v="8.68"/>
    <n v="0"/>
    <n v="-4.25"/>
    <n v="0"/>
    <x v="13"/>
    <x v="1"/>
    <x v="0"/>
    <s v="Elkhorn"/>
    <x v="59"/>
    <x v="3"/>
  </r>
  <r>
    <n v="7561"/>
    <s v="SS104027"/>
    <d v="2019-01-04T00:00:00"/>
    <x v="1"/>
    <s v="Sale"/>
    <n v="-1"/>
    <n v="53.059999999999995"/>
    <n v="0"/>
    <n v="-31.950000000000003"/>
    <n v="0"/>
    <x v="13"/>
    <x v="1"/>
    <x v="0"/>
    <s v="Elkhorn"/>
    <x v="101"/>
    <x v="3"/>
  </r>
  <r>
    <n v="7560"/>
    <s v="SS104027"/>
    <d v="2019-01-04T00:00:00"/>
    <x v="1"/>
    <s v="Sale"/>
    <n v="-6"/>
    <n v="85.660000000000011"/>
    <n v="0"/>
    <n v="-50.4"/>
    <n v="0"/>
    <x v="13"/>
    <x v="1"/>
    <x v="0"/>
    <s v="Elkhorn"/>
    <x v="54"/>
    <x v="3"/>
  </r>
  <r>
    <n v="7559"/>
    <s v="SS104027"/>
    <d v="2019-01-04T00:00:00"/>
    <x v="1"/>
    <s v="Sale"/>
    <n v="-144"/>
    <n v="1139.0900000000001"/>
    <n v="0"/>
    <n v="-599.05000000000007"/>
    <n v="0"/>
    <x v="13"/>
    <x v="1"/>
    <x v="0"/>
    <s v="Elkhorn"/>
    <x v="39"/>
    <x v="3"/>
  </r>
  <r>
    <n v="7558"/>
    <s v="SS104027"/>
    <d v="2019-01-04T00:00:00"/>
    <x v="1"/>
    <s v="Sale"/>
    <n v="-144"/>
    <n v="1246.94"/>
    <n v="0"/>
    <n v="-777.6099999999999"/>
    <n v="0"/>
    <x v="13"/>
    <x v="1"/>
    <x v="0"/>
    <s v="Elkhorn"/>
    <x v="53"/>
    <x v="3"/>
  </r>
  <r>
    <n v="7557"/>
    <s v="SS104027"/>
    <d v="2019-01-04T00:00:00"/>
    <x v="1"/>
    <s v="Sale"/>
    <n v="-144"/>
    <n v="1746.04"/>
    <n v="0"/>
    <n v="-1108.81"/>
    <n v="0"/>
    <x v="13"/>
    <x v="1"/>
    <x v="0"/>
    <s v="Elkhorn"/>
    <x v="61"/>
    <x v="3"/>
  </r>
  <r>
    <n v="7556"/>
    <s v="SS104027"/>
    <d v="2019-01-04T00:00:00"/>
    <x v="1"/>
    <s v="Sale"/>
    <n v="-144"/>
    <n v="2738.46"/>
    <n v="0"/>
    <n v="-1658.7900000000002"/>
    <n v="0"/>
    <x v="13"/>
    <x v="1"/>
    <x v="0"/>
    <s v="Elkhorn"/>
    <x v="93"/>
    <x v="3"/>
  </r>
  <r>
    <n v="7555"/>
    <s v="SS104027"/>
    <d v="2019-01-04T00:00:00"/>
    <x v="1"/>
    <s v="Sale"/>
    <n v="-289"/>
    <n v="5238.16"/>
    <n v="0"/>
    <n v="-2479.63"/>
    <n v="0"/>
    <x v="13"/>
    <x v="1"/>
    <x v="0"/>
    <s v="Elkhorn"/>
    <x v="25"/>
    <x v="3"/>
  </r>
  <r>
    <n v="12456"/>
    <s v="SS104584"/>
    <d v="2019-01-04T00:00:00"/>
    <x v="4"/>
    <s v="Sale"/>
    <n v="-6"/>
    <n v="0"/>
    <n v="0"/>
    <n v="0"/>
    <n v="0"/>
    <x v="14"/>
    <x v="2"/>
    <x v="0"/>
    <s v="Wien"/>
    <x v="102"/>
    <x v="5"/>
  </r>
  <r>
    <n v="12455"/>
    <s v="SS104584"/>
    <d v="2019-01-04T00:00:00"/>
    <x v="4"/>
    <s v="Sale"/>
    <n v="-6"/>
    <n v="0"/>
    <n v="0"/>
    <n v="0"/>
    <n v="0"/>
    <x v="14"/>
    <x v="2"/>
    <x v="0"/>
    <s v="Wien"/>
    <x v="65"/>
    <x v="5"/>
  </r>
  <r>
    <n v="12454"/>
    <s v="SS104584"/>
    <d v="2019-01-04T00:00:00"/>
    <x v="4"/>
    <s v="Sale"/>
    <n v="-144"/>
    <n v="0"/>
    <n v="0"/>
    <n v="0"/>
    <n v="0"/>
    <x v="14"/>
    <x v="2"/>
    <x v="0"/>
    <s v="Wien"/>
    <x v="63"/>
    <x v="5"/>
  </r>
  <r>
    <n v="12453"/>
    <s v="SS104584"/>
    <d v="2019-01-04T00:00:00"/>
    <x v="4"/>
    <s v="Sale"/>
    <n v="-48"/>
    <n v="0"/>
    <n v="0"/>
    <n v="0"/>
    <n v="0"/>
    <x v="14"/>
    <x v="2"/>
    <x v="0"/>
    <s v="Wien"/>
    <x v="39"/>
    <x v="5"/>
  </r>
  <r>
    <n v="12452"/>
    <s v="SS104584"/>
    <d v="2019-01-04T00:00:00"/>
    <x v="4"/>
    <s v="Sale"/>
    <n v="-432"/>
    <n v="0"/>
    <n v="0"/>
    <n v="0"/>
    <n v="0"/>
    <x v="14"/>
    <x v="2"/>
    <x v="0"/>
    <s v="Wien"/>
    <x v="64"/>
    <x v="5"/>
  </r>
  <r>
    <n v="12451"/>
    <s v="SS104584"/>
    <d v="2019-01-04T00:00:00"/>
    <x v="4"/>
    <s v="Sale"/>
    <n v="-144"/>
    <n v="0"/>
    <n v="0"/>
    <n v="0"/>
    <n v="0"/>
    <x v="14"/>
    <x v="2"/>
    <x v="0"/>
    <s v="Wien"/>
    <x v="67"/>
    <x v="5"/>
  </r>
  <r>
    <n v="12450"/>
    <s v="SS104584"/>
    <d v="2019-01-04T00:00:00"/>
    <x v="4"/>
    <s v="Sale"/>
    <n v="-144"/>
    <n v="0"/>
    <n v="0"/>
    <n v="0"/>
    <n v="0"/>
    <x v="14"/>
    <x v="2"/>
    <x v="0"/>
    <s v="Wien"/>
    <x v="60"/>
    <x v="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1" cacheId="40" applyNumberFormats="0" applyBorderFormats="0" applyFontFormats="0" applyPatternFormats="0" applyAlignmentFormats="0" applyWidthHeightFormats="1" dataCaption="Values" updatedVersion="8" minRefreshableVersion="3" rowGrandTotals="0" colGrandTotals="0" itemPrintTitles="1" createdVersion="4" indent="0" outline="1" outlineData="1" multipleFieldFilters="0" rowHeaderCaption="Customer">
  <location ref="C14:E233" firstHeaderRow="0" firstDataRow="1" firstDataCol="1"/>
  <pivotFields count="20">
    <pivotField showAll="0"/>
    <pivotField showAll="0"/>
    <pivotField numFmtId="14" showAll="0"/>
    <pivotField showAll="0">
      <items count="6">
        <item x="4"/>
        <item x="1"/>
        <item x="3"/>
        <item x="2"/>
        <item x="0"/>
        <item t="default"/>
      </items>
    </pivotField>
    <pivotField showAll="0"/>
    <pivotField dataField="1" showAll="0"/>
    <pivotField showAll="0"/>
    <pivotField showAll="0"/>
    <pivotField showAll="0"/>
    <pivotField showAll="0"/>
    <pivotField axis="axisRow" showAll="0" sortType="descending">
      <items count="16">
        <item x="9"/>
        <item x="5"/>
        <item x="14"/>
        <item x="12"/>
        <item x="13"/>
        <item x="11"/>
        <item x="8"/>
        <item x="6"/>
        <item x="7"/>
        <item x="0"/>
        <item x="10"/>
        <item x="4"/>
        <item x="3"/>
        <item x="1"/>
        <item x="2"/>
        <item t="default"/>
      </items>
      <autoSortScope>
        <pivotArea dataOnly="0" outline="0" fieldPosition="0">
          <references count="1">
            <reference field="4294967294" count="1" selected="0">
              <x v="0"/>
            </reference>
          </references>
        </pivotArea>
      </autoSortScope>
    </pivotField>
    <pivotField showAll="0" defaultSubtotal="0"/>
    <pivotField showAll="0" defaultSubtotal="0"/>
    <pivotField showAll="0" defaultSubtotal="0"/>
    <pivotField axis="axisRow" showAll="0">
      <items count="104">
        <item x="57"/>
        <item x="91"/>
        <item x="53"/>
        <item x="90"/>
        <item x="10"/>
        <item x="65"/>
        <item x="11"/>
        <item x="63"/>
        <item x="62"/>
        <item x="64"/>
        <item x="9"/>
        <item x="67"/>
        <item x="39"/>
        <item x="56"/>
        <item x="61"/>
        <item x="55"/>
        <item x="101"/>
        <item x="60"/>
        <item x="102"/>
        <item x="58"/>
        <item x="100"/>
        <item x="25"/>
        <item x="5"/>
        <item x="51"/>
        <item x="33"/>
        <item x="84"/>
        <item x="21"/>
        <item x="29"/>
        <item x="27"/>
        <item x="83"/>
        <item x="52"/>
        <item x="99"/>
        <item x="38"/>
        <item x="24"/>
        <item x="40"/>
        <item x="36"/>
        <item x="94"/>
        <item x="49"/>
        <item x="14"/>
        <item x="20"/>
        <item x="48"/>
        <item x="37"/>
        <item x="26"/>
        <item x="46"/>
        <item x="23"/>
        <item x="47"/>
        <item x="13"/>
        <item x="96"/>
        <item x="93"/>
        <item x="59"/>
        <item x="77"/>
        <item x="1"/>
        <item x="76"/>
        <item x="70"/>
        <item x="3"/>
        <item x="6"/>
        <item x="15"/>
        <item x="82"/>
        <item x="81"/>
        <item x="12"/>
        <item x="8"/>
        <item x="75"/>
        <item x="54"/>
        <item x="89"/>
        <item x="7"/>
        <item x="22"/>
        <item x="28"/>
        <item x="31"/>
        <item x="50"/>
        <item x="34"/>
        <item x="88"/>
        <item x="87"/>
        <item x="30"/>
        <item x="32"/>
        <item x="45"/>
        <item x="35"/>
        <item x="41"/>
        <item x="68"/>
        <item x="80"/>
        <item x="78"/>
        <item x="74"/>
        <item x="0"/>
        <item x="97"/>
        <item x="69"/>
        <item x="92"/>
        <item x="86"/>
        <item x="4"/>
        <item x="73"/>
        <item x="85"/>
        <item x="79"/>
        <item x="17"/>
        <item x="98"/>
        <item x="95"/>
        <item x="66"/>
        <item x="16"/>
        <item x="18"/>
        <item x="42"/>
        <item x="72"/>
        <item x="71"/>
        <item x="44"/>
        <item x="43"/>
        <item x="2"/>
        <item x="19"/>
        <item t="default"/>
      </items>
    </pivotField>
    <pivotField showAll="0" defaultSubtotal="0">
      <items count="6">
        <item x="2"/>
        <item x="1"/>
        <item x="3"/>
        <item x="0"/>
        <item x="5"/>
        <item x="4"/>
      </items>
    </pivotField>
    <pivotField dataField="1" dragToRow="0" dragToCol="0" dragToPage="0" showAll="0" defaultSubtotal="0"/>
    <pivotField dragToRow="0" dragToCol="0" dragToPage="0" showAll="0" defaultSubtotal="0"/>
    <pivotField dragToRow="0" dragToCol="0" dragToPage="0" showAll="0" defaultSubtotal="0"/>
    <pivotField dragToRow="0" dragToCol="0" dragToPage="0" showAll="0" defaultSubtotal="0"/>
  </pivotFields>
  <rowFields count="2">
    <field x="10"/>
    <field x="14"/>
  </rowFields>
  <rowItems count="219">
    <i>
      <x v="6"/>
    </i>
    <i r="1">
      <x v="21"/>
    </i>
    <i r="1">
      <x v="27"/>
    </i>
    <i r="1">
      <x v="28"/>
    </i>
    <i r="1">
      <x v="29"/>
    </i>
    <i r="1">
      <x v="42"/>
    </i>
    <i r="1">
      <x v="44"/>
    </i>
    <i r="1">
      <x v="45"/>
    </i>
    <i r="1">
      <x v="63"/>
    </i>
    <i r="1">
      <x v="65"/>
    </i>
    <i r="1">
      <x v="70"/>
    </i>
    <i r="1">
      <x v="71"/>
    </i>
    <i r="1">
      <x v="72"/>
    </i>
    <i r="1">
      <x v="73"/>
    </i>
    <i r="1">
      <x v="74"/>
    </i>
    <i>
      <x v="13"/>
    </i>
    <i r="1">
      <x v="21"/>
    </i>
    <i r="1">
      <x v="24"/>
    </i>
    <i r="1">
      <x v="26"/>
    </i>
    <i r="1">
      <x v="27"/>
    </i>
    <i r="1">
      <x v="28"/>
    </i>
    <i r="1">
      <x v="33"/>
    </i>
    <i r="1">
      <x v="39"/>
    </i>
    <i r="1">
      <x v="42"/>
    </i>
    <i r="1">
      <x v="44"/>
    </i>
    <i r="1">
      <x v="55"/>
    </i>
    <i r="1">
      <x v="65"/>
    </i>
    <i r="1">
      <x v="66"/>
    </i>
    <i r="1">
      <x v="67"/>
    </i>
    <i r="1">
      <x v="69"/>
    </i>
    <i r="1">
      <x v="72"/>
    </i>
    <i r="1">
      <x v="73"/>
    </i>
    <i r="1">
      <x v="75"/>
    </i>
    <i>
      <x v="14"/>
    </i>
    <i r="1">
      <x v="12"/>
    </i>
    <i r="1">
      <x v="24"/>
    </i>
    <i r="1">
      <x v="27"/>
    </i>
    <i r="1">
      <x v="32"/>
    </i>
    <i r="1">
      <x v="34"/>
    </i>
    <i r="1">
      <x v="35"/>
    </i>
    <i r="1">
      <x v="39"/>
    </i>
    <i r="1">
      <x v="41"/>
    </i>
    <i r="1">
      <x v="64"/>
    </i>
    <i r="1">
      <x v="65"/>
    </i>
    <i>
      <x v="12"/>
    </i>
    <i r="1">
      <x v="23"/>
    </i>
    <i r="1">
      <x v="27"/>
    </i>
    <i r="1">
      <x v="30"/>
    </i>
    <i r="1">
      <x v="35"/>
    </i>
    <i r="1">
      <x v="37"/>
    </i>
    <i r="1">
      <x v="39"/>
    </i>
    <i r="1">
      <x v="40"/>
    </i>
    <i r="1">
      <x v="43"/>
    </i>
    <i r="1">
      <x v="45"/>
    </i>
    <i r="1">
      <x v="65"/>
    </i>
    <i r="1">
      <x v="68"/>
    </i>
    <i r="1">
      <x v="73"/>
    </i>
    <i r="1">
      <x v="74"/>
    </i>
    <i>
      <x/>
    </i>
    <i r="1">
      <x/>
    </i>
    <i r="1">
      <x v="1"/>
    </i>
    <i r="1">
      <x v="2"/>
    </i>
    <i r="1">
      <x v="3"/>
    </i>
    <i r="1">
      <x v="4"/>
    </i>
    <i r="1">
      <x v="5"/>
    </i>
    <i r="1">
      <x v="6"/>
    </i>
    <i r="1">
      <x v="7"/>
    </i>
    <i r="1">
      <x v="8"/>
    </i>
    <i r="1">
      <x v="9"/>
    </i>
    <i r="1">
      <x v="10"/>
    </i>
    <i>
      <x v="1"/>
    </i>
    <i r="1">
      <x/>
    </i>
    <i r="1">
      <x v="4"/>
    </i>
    <i r="1">
      <x v="5"/>
    </i>
    <i r="1">
      <x v="6"/>
    </i>
    <i r="1">
      <x v="7"/>
    </i>
    <i r="1">
      <x v="8"/>
    </i>
    <i r="1">
      <x v="9"/>
    </i>
    <i r="1">
      <x v="11"/>
    </i>
    <i r="1">
      <x v="12"/>
    </i>
    <i r="1">
      <x v="13"/>
    </i>
    <i r="1">
      <x v="14"/>
    </i>
    <i r="1">
      <x v="15"/>
    </i>
    <i r="1">
      <x v="62"/>
    </i>
    <i r="1">
      <x v="93"/>
    </i>
    <i>
      <x v="3"/>
    </i>
    <i r="1">
      <x v="20"/>
    </i>
    <i r="1">
      <x v="24"/>
    </i>
    <i r="1">
      <x v="25"/>
    </i>
    <i r="1">
      <x v="28"/>
    </i>
    <i r="1">
      <x v="29"/>
    </i>
    <i r="1">
      <x v="30"/>
    </i>
    <i r="1">
      <x v="31"/>
    </i>
    <i r="1">
      <x v="32"/>
    </i>
    <i r="1">
      <x v="33"/>
    </i>
    <i>
      <x v="9"/>
    </i>
    <i r="1">
      <x v="4"/>
    </i>
    <i r="1">
      <x v="6"/>
    </i>
    <i r="1">
      <x v="10"/>
    </i>
    <i r="1">
      <x v="22"/>
    </i>
    <i r="1">
      <x v="38"/>
    </i>
    <i r="1">
      <x v="46"/>
    </i>
    <i r="1">
      <x v="51"/>
    </i>
    <i r="1">
      <x v="54"/>
    </i>
    <i r="1">
      <x v="55"/>
    </i>
    <i r="1">
      <x v="56"/>
    </i>
    <i r="1">
      <x v="59"/>
    </i>
    <i r="1">
      <x v="60"/>
    </i>
    <i r="1">
      <x v="64"/>
    </i>
    <i r="1">
      <x v="76"/>
    </i>
    <i r="1">
      <x v="81"/>
    </i>
    <i r="1">
      <x v="86"/>
    </i>
    <i r="1">
      <x v="90"/>
    </i>
    <i r="1">
      <x v="94"/>
    </i>
    <i r="1">
      <x v="95"/>
    </i>
    <i r="1">
      <x v="96"/>
    </i>
    <i r="1">
      <x v="99"/>
    </i>
    <i r="1">
      <x v="100"/>
    </i>
    <i r="1">
      <x v="101"/>
    </i>
    <i r="1">
      <x v="102"/>
    </i>
    <i>
      <x v="11"/>
    </i>
    <i r="1">
      <x/>
    </i>
    <i r="1">
      <x v="2"/>
    </i>
    <i r="1">
      <x v="10"/>
    </i>
    <i r="1">
      <x v="13"/>
    </i>
    <i r="1">
      <x v="15"/>
    </i>
    <i r="1">
      <x v="17"/>
    </i>
    <i r="1">
      <x v="19"/>
    </i>
    <i r="1">
      <x v="34"/>
    </i>
    <i r="1">
      <x v="49"/>
    </i>
    <i r="1">
      <x v="62"/>
    </i>
    <i>
      <x v="4"/>
    </i>
    <i r="1">
      <x v="2"/>
    </i>
    <i r="1">
      <x v="10"/>
    </i>
    <i r="1">
      <x v="12"/>
    </i>
    <i r="1">
      <x v="14"/>
    </i>
    <i r="1">
      <x v="16"/>
    </i>
    <i r="1">
      <x v="21"/>
    </i>
    <i r="1">
      <x v="48"/>
    </i>
    <i r="1">
      <x v="49"/>
    </i>
    <i r="1">
      <x v="62"/>
    </i>
    <i>
      <x v="7"/>
    </i>
    <i r="1">
      <x v="4"/>
    </i>
    <i r="1">
      <x v="10"/>
    </i>
    <i r="1">
      <x v="41"/>
    </i>
    <i r="1">
      <x v="45"/>
    </i>
    <i r="1">
      <x v="53"/>
    </i>
    <i r="1">
      <x v="54"/>
    </i>
    <i r="1">
      <x v="77"/>
    </i>
    <i r="1">
      <x v="81"/>
    </i>
    <i r="1">
      <x v="83"/>
    </i>
    <i r="1">
      <x v="94"/>
    </i>
    <i r="1">
      <x v="96"/>
    </i>
    <i r="1">
      <x v="97"/>
    </i>
    <i r="1">
      <x v="98"/>
    </i>
    <i>
      <x v="8"/>
    </i>
    <i r="1">
      <x v="9"/>
    </i>
    <i r="1">
      <x v="10"/>
    </i>
    <i r="1">
      <x v="25"/>
    </i>
    <i r="1">
      <x v="29"/>
    </i>
    <i r="1">
      <x v="32"/>
    </i>
    <i r="1">
      <x v="38"/>
    </i>
    <i r="1">
      <x v="43"/>
    </i>
    <i r="1">
      <x v="45"/>
    </i>
    <i r="1">
      <x v="50"/>
    </i>
    <i r="1">
      <x v="52"/>
    </i>
    <i r="1">
      <x v="53"/>
    </i>
    <i r="1">
      <x v="57"/>
    </i>
    <i r="1">
      <x v="58"/>
    </i>
    <i r="1">
      <x v="61"/>
    </i>
    <i r="1">
      <x v="78"/>
    </i>
    <i r="1">
      <x v="79"/>
    </i>
    <i r="1">
      <x v="80"/>
    </i>
    <i r="1">
      <x v="85"/>
    </i>
    <i r="1">
      <x v="87"/>
    </i>
    <i r="1">
      <x v="88"/>
    </i>
    <i r="1">
      <x v="89"/>
    </i>
    <i>
      <x v="10"/>
    </i>
    <i r="1">
      <x v="8"/>
    </i>
    <i r="1">
      <x v="13"/>
    </i>
    <i r="1">
      <x v="29"/>
    </i>
    <i r="1">
      <x v="32"/>
    </i>
    <i r="1">
      <x v="36"/>
    </i>
    <i r="1">
      <x v="41"/>
    </i>
    <i r="1">
      <x v="47"/>
    </i>
    <i r="1">
      <x v="51"/>
    </i>
    <i r="1">
      <x v="52"/>
    </i>
    <i r="1">
      <x v="53"/>
    </i>
    <i r="1">
      <x v="56"/>
    </i>
    <i r="1">
      <x v="58"/>
    </i>
    <i r="1">
      <x v="59"/>
    </i>
    <i r="1">
      <x v="61"/>
    </i>
    <i r="1">
      <x v="66"/>
    </i>
    <i r="1">
      <x v="76"/>
    </i>
    <i r="1">
      <x v="79"/>
    </i>
    <i r="1">
      <x v="81"/>
    </i>
    <i r="1">
      <x v="82"/>
    </i>
    <i r="1">
      <x v="83"/>
    </i>
    <i r="1">
      <x v="84"/>
    </i>
    <i r="1">
      <x v="88"/>
    </i>
    <i r="1">
      <x v="90"/>
    </i>
    <i r="1">
      <x v="91"/>
    </i>
    <i r="1">
      <x v="92"/>
    </i>
    <i>
      <x v="5"/>
    </i>
    <i r="1">
      <x/>
    </i>
    <i r="1">
      <x v="6"/>
    </i>
    <i r="1">
      <x v="8"/>
    </i>
    <i r="1">
      <x v="9"/>
    </i>
    <i r="1">
      <x v="15"/>
    </i>
    <i r="1">
      <x v="21"/>
    </i>
    <i r="1">
      <x v="48"/>
    </i>
    <i>
      <x v="2"/>
    </i>
    <i r="1">
      <x v="5"/>
    </i>
    <i r="1">
      <x v="7"/>
    </i>
    <i r="1">
      <x v="9"/>
    </i>
    <i r="1">
      <x v="11"/>
    </i>
    <i r="1">
      <x v="12"/>
    </i>
    <i r="1">
      <x v="17"/>
    </i>
    <i r="1">
      <x v="18"/>
    </i>
  </rowItems>
  <colFields count="1">
    <field x="-2"/>
  </colFields>
  <colItems count="2">
    <i>
      <x/>
    </i>
    <i i="1">
      <x v="1"/>
    </i>
  </colItems>
  <dataFields count="2">
    <dataField name=" Sales Amount" fld="16" baseField="16" baseItem="0" numFmtId="164"/>
    <dataField name="Sum of Quantity" fld="5" baseField="0" baseItem="0"/>
  </dataFields>
  <formats count="6">
    <format dxfId="21">
      <pivotArea outline="0" collapsedLevelsAreSubtotals="1" fieldPosition="0">
        <references count="1">
          <reference field="4294967294" count="1" selected="0">
            <x v="0"/>
          </reference>
        </references>
      </pivotArea>
    </format>
    <format dxfId="20">
      <pivotArea dataOnly="0" labelOnly="1" outline="0" fieldPosition="0">
        <references count="1">
          <reference field="4294967294" count="1">
            <x v="0"/>
          </reference>
        </references>
      </pivotArea>
    </format>
    <format dxfId="19">
      <pivotArea outline="0" collapsedLevelsAreSubtotals="1" fieldPosition="0">
        <references count="1">
          <reference field="4294967294" count="1" selected="0">
            <x v="0"/>
          </reference>
        </references>
      </pivotArea>
    </format>
    <format dxfId="18">
      <pivotArea dataOnly="0" labelOnly="1" outline="0" fieldPosition="0">
        <references count="1">
          <reference field="4294967294" count="1">
            <x v="0"/>
          </reference>
        </references>
      </pivotArea>
    </format>
    <format dxfId="17">
      <pivotArea type="all" dataOnly="0" outline="0" fieldPosition="0"/>
    </format>
    <format dxfId="16">
      <pivotArea dataOnly="0" labelOnly="1" outline="0" fieldPosition="0">
        <references count="1">
          <reference field="4294967294"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200-000000000000}" name="PivotTable2" cacheId="40" applyNumberFormats="0" applyBorderFormats="0" applyFontFormats="0" applyPatternFormats="0" applyAlignmentFormats="0" applyWidthHeightFormats="1" dataCaption="Values" updatedVersion="8" minRefreshableVersion="3" itemPrintTitles="1" createdVersion="4" indent="0" outline="1" outlineData="1" multipleFieldFilters="0" chartFormat="9">
  <location ref="K4:M10" firstHeaderRow="0" firstDataRow="1" firstDataCol="1"/>
  <pivotFields count="20">
    <pivotField showAll="0"/>
    <pivotField showAll="0"/>
    <pivotField numFmtId="14" showAll="0" defaultSubtotal="0"/>
    <pivotField axis="axisRow" showAll="0" sortType="descending">
      <items count="6">
        <item x="0"/>
        <item x="4"/>
        <item x="3"/>
        <item x="1"/>
        <item x="2"/>
        <item t="default"/>
      </items>
      <autoSortScope>
        <pivotArea dataOnly="0" outline="0" fieldPosition="0">
          <references count="1">
            <reference field="4294967294" count="1" selected="0">
              <x v="0"/>
            </reference>
          </references>
        </pivotArea>
      </autoSortScope>
    </pivotField>
    <pivotField showAll="0"/>
    <pivotField showAll="0"/>
    <pivotField showAll="0"/>
    <pivotField showAll="0"/>
    <pivotField showAll="0"/>
    <pivotField showAll="0"/>
    <pivotField showAll="0"/>
    <pivotField showAll="0" defaultSubtotal="0"/>
    <pivotField showAll="0" defaultSubtotal="0"/>
    <pivotField showAll="0" defaultSubtotal="0"/>
    <pivotField showAll="0"/>
    <pivotField showAll="0" defaultSubtotal="0"/>
    <pivotField dataField="1" dragToRow="0" dragToCol="0" dragToPage="0" showAll="0" defaultSubtotal="0"/>
    <pivotField dragToRow="0" dragToCol="0" dragToPage="0" showAll="0" defaultSubtotal="0"/>
    <pivotField dataField="1" dragToRow="0" dragToCol="0" dragToPage="0" showAll="0" defaultSubtotal="0"/>
    <pivotField dragToRow="0" dragToCol="0" dragToPage="0" showAll="0" defaultSubtotal="0"/>
  </pivotFields>
  <rowFields count="1">
    <field x="3"/>
  </rowFields>
  <rowItems count="6">
    <i>
      <x/>
    </i>
    <i>
      <x v="3"/>
    </i>
    <i>
      <x v="2"/>
    </i>
    <i>
      <x v="4"/>
    </i>
    <i>
      <x v="1"/>
    </i>
    <i t="grand">
      <x/>
    </i>
  </rowItems>
  <colFields count="1">
    <field x="-2"/>
  </colFields>
  <colItems count="2">
    <i>
      <x/>
    </i>
    <i i="1">
      <x v="1"/>
    </i>
  </colItems>
  <dataFields count="2">
    <dataField name=" Sales Amount" fld="16" baseField="13" baseItem="6" numFmtId="164"/>
    <dataField name=" Profit Amount" fld="18" baseField="0" baseItem="0" numFmtId="164"/>
  </dataFields>
  <chartFormats count="2">
    <chartFormat chart="7" format="10" series="1">
      <pivotArea type="data" outline="0" fieldPosition="0">
        <references count="1">
          <reference field="4294967294" count="1" selected="0">
            <x v="0"/>
          </reference>
        </references>
      </pivotArea>
    </chartFormat>
    <chartFormat chart="7" format="11" series="1">
      <pivotArea type="data" outline="0" fieldPosition="0">
        <references count="1">
          <reference field="4294967294"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0000000-0007-0000-0300-000000000000}" name="PivotTable2" cacheId="40" applyNumberFormats="0" applyBorderFormats="0" applyFontFormats="0" applyPatternFormats="0" applyAlignmentFormats="0" applyWidthHeightFormats="1" dataCaption="Values" updatedVersion="8" minRefreshableVersion="3" itemPrintTitles="1" createdVersion="4" indent="0" outline="1" outlineData="1" multipleFieldFilters="0" chartFormat="8">
  <location ref="J3:N6" firstHeaderRow="1" firstDataRow="2" firstDataCol="1"/>
  <pivotFields count="20">
    <pivotField showAll="0"/>
    <pivotField showAll="0"/>
    <pivotField numFmtId="14" showAll="0"/>
    <pivotField showAll="0"/>
    <pivotField showAll="0"/>
    <pivotField showAll="0"/>
    <pivotField showAll="0"/>
    <pivotField showAll="0"/>
    <pivotField showAll="0"/>
    <pivotField showAll="0"/>
    <pivotField showAll="0">
      <items count="16">
        <item x="6"/>
        <item x="3"/>
        <item x="8"/>
        <item x="2"/>
        <item x="0"/>
        <item x="1"/>
        <item x="11"/>
        <item x="12"/>
        <item x="14"/>
        <item x="4"/>
        <item x="13"/>
        <item x="7"/>
        <item x="5"/>
        <item x="10"/>
        <item x="9"/>
        <item t="default"/>
      </items>
    </pivotField>
    <pivotField axis="axisCol" showAll="0">
      <items count="4">
        <item x="0"/>
        <item x="2"/>
        <item x="1"/>
        <item t="default"/>
      </items>
    </pivotField>
    <pivotField axis="axisRow" showAll="0" sortType="descending">
      <items count="2">
        <item x="0"/>
        <item t="default"/>
      </items>
    </pivotField>
    <pivotField showAll="0"/>
    <pivotField showAll="0"/>
    <pivotField showAll="0"/>
    <pivotField dataField="1" dragToRow="0" dragToCol="0" dragToPage="0" showAll="0" defaultSubtotal="0"/>
    <pivotField dragToRow="0" dragToCol="0" dragToPage="0" showAll="0" defaultSubtotal="0"/>
    <pivotField dragToRow="0" dragToCol="0" dragToPage="0" showAll="0" defaultSubtotal="0"/>
    <pivotField dragToRow="0" dragToCol="0" dragToPage="0" showAll="0" defaultSubtotal="0"/>
  </pivotFields>
  <rowFields count="1">
    <field x="12"/>
  </rowFields>
  <rowItems count="2">
    <i>
      <x/>
    </i>
    <i t="grand">
      <x/>
    </i>
  </rowItems>
  <colFields count="1">
    <field x="11"/>
  </colFields>
  <colItems count="4">
    <i>
      <x/>
    </i>
    <i>
      <x v="1"/>
    </i>
    <i>
      <x v="2"/>
    </i>
    <i t="grand">
      <x/>
    </i>
  </colItems>
  <dataFields count="1">
    <dataField name="Sum of Sales Amount" fld="16" baseField="0" baseItem="0"/>
  </dataFields>
  <chartFormats count="4">
    <chartFormat chart="7" format="16" series="1">
      <pivotArea type="data" outline="0" fieldPosition="0">
        <references count="1">
          <reference field="4294967294" count="1" selected="0">
            <x v="0"/>
          </reference>
        </references>
      </pivotArea>
    </chartFormat>
    <chartFormat chart="7" format="19" series="1">
      <pivotArea type="data" outline="0" fieldPosition="0">
        <references count="2">
          <reference field="4294967294" count="1" selected="0">
            <x v="0"/>
          </reference>
          <reference field="11" count="1" selected="0">
            <x v="2"/>
          </reference>
        </references>
      </pivotArea>
    </chartFormat>
    <chartFormat chart="7" format="20" series="1">
      <pivotArea type="data" outline="0" fieldPosition="0">
        <references count="2">
          <reference field="4294967294" count="1" selected="0">
            <x v="0"/>
          </reference>
          <reference field="11" count="1" selected="0">
            <x v="0"/>
          </reference>
        </references>
      </pivotArea>
    </chartFormat>
    <chartFormat chart="7" format="21" series="1">
      <pivotArea type="data" outline="0" fieldPosition="0">
        <references count="2">
          <reference field="4294967294" count="1" selected="0">
            <x v="0"/>
          </reference>
          <reference field="11"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00000000-0007-0000-0400-000000000000}" name="PivotTable3" cacheId="40" applyNumberFormats="0" applyBorderFormats="0" applyFontFormats="0" applyPatternFormats="0" applyAlignmentFormats="0" applyWidthHeightFormats="1" dataCaption="Values" updatedVersion="8" minRefreshableVersion="3" itemPrintTitles="1" createdVersion="4" indent="0" outline="1" outlineData="1" multipleFieldFilters="0" chartFormat="9">
  <location ref="J3:L10" firstHeaderRow="0" firstDataRow="1" firstDataCol="1"/>
  <pivotFields count="20">
    <pivotField showAll="0"/>
    <pivotField showAll="0"/>
    <pivotField numFmtId="14" showAll="0"/>
    <pivotField showAll="0"/>
    <pivotField showAll="0"/>
    <pivotField showAll="0"/>
    <pivotField showAll="0"/>
    <pivotField showAll="0"/>
    <pivotField showAll="0"/>
    <pivotField showAll="0"/>
    <pivotField showAll="0"/>
    <pivotField showAll="0"/>
    <pivotField showAll="0"/>
    <pivotField showAll="0"/>
    <pivotField showAll="0">
      <items count="104">
        <item x="2"/>
        <item x="72"/>
        <item x="42"/>
        <item x="71"/>
        <item x="16"/>
        <item x="44"/>
        <item x="19"/>
        <item x="18"/>
        <item x="93"/>
        <item x="83"/>
        <item x="28"/>
        <item x="66"/>
        <item x="43"/>
        <item x="63"/>
        <item x="34"/>
        <item x="8"/>
        <item x="87"/>
        <item x="1"/>
        <item x="88"/>
        <item x="49"/>
        <item x="50"/>
        <item x="60"/>
        <item x="26"/>
        <item x="78"/>
        <item x="77"/>
        <item x="35"/>
        <item x="90"/>
        <item x="101"/>
        <item x="0"/>
        <item x="74"/>
        <item x="10"/>
        <item x="4"/>
        <item x="80"/>
        <item x="32"/>
        <item x="84"/>
        <item x="25"/>
        <item x="57"/>
        <item x="13"/>
        <item x="100"/>
        <item x="58"/>
        <item x="52"/>
        <item x="23"/>
        <item x="39"/>
        <item x="7"/>
        <item x="102"/>
        <item x="17"/>
        <item x="31"/>
        <item x="30"/>
        <item x="12"/>
        <item x="51"/>
        <item x="15"/>
        <item x="68"/>
        <item x="94"/>
        <item x="29"/>
        <item x="62"/>
        <item x="55"/>
        <item x="5"/>
        <item x="59"/>
        <item x="33"/>
        <item x="48"/>
        <item x="92"/>
        <item x="81"/>
        <item x="98"/>
        <item x="73"/>
        <item x="21"/>
        <item x="99"/>
        <item x="70"/>
        <item x="56"/>
        <item x="76"/>
        <item x="46"/>
        <item x="54"/>
        <item x="65"/>
        <item x="69"/>
        <item x="45"/>
        <item x="82"/>
        <item x="67"/>
        <item x="9"/>
        <item x="24"/>
        <item x="36"/>
        <item x="85"/>
        <item x="79"/>
        <item x="14"/>
        <item x="86"/>
        <item x="6"/>
        <item x="95"/>
        <item x="37"/>
        <item x="38"/>
        <item x="3"/>
        <item x="22"/>
        <item x="47"/>
        <item x="20"/>
        <item x="27"/>
        <item x="97"/>
        <item x="61"/>
        <item x="75"/>
        <item x="11"/>
        <item x="40"/>
        <item x="96"/>
        <item x="89"/>
        <item x="64"/>
        <item x="41"/>
        <item x="91"/>
        <item x="53"/>
        <item t="default"/>
      </items>
    </pivotField>
    <pivotField axis="axisRow" showAll="0">
      <items count="7">
        <item x="3"/>
        <item x="5"/>
        <item x="4"/>
        <item x="2"/>
        <item x="1"/>
        <item x="0"/>
        <item t="default"/>
      </items>
    </pivotField>
    <pivotField dataField="1" dragToRow="0" dragToCol="0" dragToPage="0" showAll="0" defaultSubtotal="0"/>
    <pivotField dragToRow="0" dragToCol="0" dragToPage="0" showAll="0" defaultSubtotal="0"/>
    <pivotField dataField="1" dragToRow="0" dragToCol="0" dragToPage="0" showAll="0" defaultSubtotal="0"/>
    <pivotField dragToRow="0" dragToCol="0" dragToPage="0" showAll="0" defaultSubtotal="0"/>
  </pivotFields>
  <rowFields count="1">
    <field x="15"/>
  </rowFields>
  <rowItems count="7">
    <i>
      <x/>
    </i>
    <i>
      <x v="1"/>
    </i>
    <i>
      <x v="2"/>
    </i>
    <i>
      <x v="3"/>
    </i>
    <i>
      <x v="4"/>
    </i>
    <i>
      <x v="5"/>
    </i>
    <i t="grand">
      <x/>
    </i>
  </rowItems>
  <colFields count="1">
    <field x="-2"/>
  </colFields>
  <colItems count="2">
    <i>
      <x/>
    </i>
    <i i="1">
      <x v="1"/>
    </i>
  </colItems>
  <dataFields count="2">
    <dataField name=" Sales Amount" fld="16" baseField="0" baseItem="0"/>
    <dataField name=" Profit Amount" fld="18" baseField="0" baseItem="0"/>
  </dataFields>
  <chartFormats count="5">
    <chartFormat chart="0" format="0" series="1">
      <pivotArea type="data" outline="0" fieldPosition="0">
        <references count="1">
          <reference field="4294967294" count="1" selected="0">
            <x v="0"/>
          </reference>
        </references>
      </pivotArea>
    </chartFormat>
    <chartFormat chart="1" format="4" series="1">
      <pivotArea type="data" outline="0" fieldPosition="0">
        <references count="1">
          <reference field="4294967294" count="1" selected="0">
            <x v="0"/>
          </reference>
        </references>
      </pivotArea>
    </chartFormat>
    <chartFormat chart="2" format="8" series="1">
      <pivotArea type="data" outline="0" fieldPosition="0">
        <references count="1">
          <reference field="4294967294" count="1" selected="0">
            <x v="0"/>
          </reference>
        </references>
      </pivotArea>
    </chartFormat>
    <chartFormat chart="8" format="11" series="1">
      <pivotArea type="data" outline="0" fieldPosition="0">
        <references count="1">
          <reference field="4294967294" count="1" selected="0">
            <x v="0"/>
          </reference>
        </references>
      </pivotArea>
    </chartFormat>
    <chartFormat chart="8" format="12" series="1">
      <pivotArea type="data" outline="0" fieldPosition="0">
        <references count="1">
          <reference field="4294967294"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00000000-0007-0000-0500-000000000000}" name="PivotTable3" cacheId="40" applyNumberFormats="0" applyBorderFormats="0" applyFontFormats="0" applyPatternFormats="0" applyAlignmentFormats="0" applyWidthHeightFormats="1" dataCaption="Values" updatedVersion="8" minRefreshableVersion="3" itemPrintTitles="1" createdVersion="4" indent="0" showHeaders="0" outline="1" outlineData="1" multipleFieldFilters="0" chartFormat="9">
  <location ref="M4:N10" firstHeaderRow="1" firstDataRow="1" firstDataCol="1"/>
  <pivotFields count="20">
    <pivotField showAll="0"/>
    <pivotField showAll="0"/>
    <pivotField numFmtId="14" showAll="0" defaultSubtotal="0"/>
    <pivotField axis="axisRow" showAll="0" sortType="descending">
      <items count="6">
        <item x="0"/>
        <item x="4"/>
        <item x="3"/>
        <item x="1"/>
        <item x="2"/>
        <item t="default"/>
      </items>
      <autoSortScope>
        <pivotArea dataOnly="0" outline="0" fieldPosition="0">
          <references count="1">
            <reference field="4294967294" count="1" selected="0">
              <x v="0"/>
            </reference>
          </references>
        </pivotArea>
      </autoSortScope>
    </pivotField>
    <pivotField showAll="0"/>
    <pivotField showAll="0"/>
    <pivotField showAll="0"/>
    <pivotField showAll="0"/>
    <pivotField showAll="0"/>
    <pivotField showAll="0"/>
    <pivotField showAll="0"/>
    <pivotField showAll="0" defaultSubtotal="0"/>
    <pivotField showAll="0" defaultSubtotal="0"/>
    <pivotField showAll="0" defaultSubtotal="0"/>
    <pivotField showAll="0">
      <items count="104">
        <item x="2"/>
        <item x="72"/>
        <item x="42"/>
        <item x="71"/>
        <item x="16"/>
        <item x="44"/>
        <item x="19"/>
        <item x="18"/>
        <item x="93"/>
        <item x="83"/>
        <item x="28"/>
        <item x="66"/>
        <item x="43"/>
        <item x="63"/>
        <item x="34"/>
        <item x="8"/>
        <item x="87"/>
        <item x="1"/>
        <item x="88"/>
        <item x="49"/>
        <item x="50"/>
        <item x="60"/>
        <item x="26"/>
        <item x="78"/>
        <item x="77"/>
        <item x="35"/>
        <item x="90"/>
        <item x="101"/>
        <item x="0"/>
        <item x="74"/>
        <item x="10"/>
        <item x="4"/>
        <item x="80"/>
        <item x="32"/>
        <item x="84"/>
        <item x="25"/>
        <item x="57"/>
        <item x="13"/>
        <item x="100"/>
        <item x="58"/>
        <item x="52"/>
        <item x="23"/>
        <item x="39"/>
        <item x="7"/>
        <item x="102"/>
        <item x="17"/>
        <item x="31"/>
        <item x="30"/>
        <item x="12"/>
        <item x="51"/>
        <item x="15"/>
        <item x="68"/>
        <item x="94"/>
        <item x="29"/>
        <item x="62"/>
        <item x="55"/>
        <item x="5"/>
        <item x="59"/>
        <item x="33"/>
        <item x="48"/>
        <item x="92"/>
        <item x="81"/>
        <item x="98"/>
        <item x="73"/>
        <item x="21"/>
        <item x="99"/>
        <item x="70"/>
        <item x="56"/>
        <item x="76"/>
        <item x="46"/>
        <item x="54"/>
        <item x="65"/>
        <item x="69"/>
        <item x="45"/>
        <item x="82"/>
        <item x="67"/>
        <item x="9"/>
        <item x="24"/>
        <item x="36"/>
        <item x="85"/>
        <item x="79"/>
        <item x="14"/>
        <item x="86"/>
        <item x="6"/>
        <item x="95"/>
        <item x="37"/>
        <item x="38"/>
        <item x="3"/>
        <item x="22"/>
        <item x="47"/>
        <item x="20"/>
        <item x="27"/>
        <item x="97"/>
        <item x="61"/>
        <item x="75"/>
        <item x="11"/>
        <item x="40"/>
        <item x="96"/>
        <item x="89"/>
        <item x="64"/>
        <item x="41"/>
        <item x="91"/>
        <item x="53"/>
        <item t="default"/>
      </items>
    </pivotField>
    <pivotField showAll="0" defaultSubtotal="0"/>
    <pivotField dataField="1" dragToRow="0" dragToCol="0" dragToPage="0" showAll="0" defaultSubtotal="0"/>
    <pivotField dragToRow="0" dragToCol="0" dragToPage="0" showAll="0" defaultSubtotal="0"/>
    <pivotField dragToRow="0" dragToCol="0" dragToPage="0" showAll="0" defaultSubtotal="0"/>
    <pivotField dragToRow="0" dragToCol="0" dragToPage="0" showAll="0" defaultSubtotal="0"/>
  </pivotFields>
  <rowFields count="1">
    <field x="3"/>
  </rowFields>
  <rowItems count="6">
    <i>
      <x/>
    </i>
    <i>
      <x v="3"/>
    </i>
    <i>
      <x v="2"/>
    </i>
    <i>
      <x v="4"/>
    </i>
    <i>
      <x v="1"/>
    </i>
    <i t="grand">
      <x/>
    </i>
  </rowItems>
  <colItems count="1">
    <i/>
  </colItems>
  <dataFields count="1">
    <dataField name=" Sales Amount" fld="16" baseField="0" baseItem="3535768" numFmtId="164"/>
  </dataFields>
  <chartFormats count="1">
    <chartFormat chart="8" format="1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ountry_Region___Name" xr10:uid="{00000000-0013-0000-FFFF-FFFF01000000}" sourceName="Country/Region - Name">
  <pivotTables>
    <pivotTable tabId="11" name="PivotTable2"/>
    <pivotTable tabId="10" name="PivotTable1"/>
  </pivotTables>
  <data>
    <tabular pivotCacheId="2" showMissing="0">
      <items count="5">
        <i x="4" s="1"/>
        <i x="1" s="1"/>
        <i x="3" s="1"/>
        <i x="2" s="1"/>
        <i x="0"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alesperson_Purchaser___Name1" xr10:uid="{00000000-0013-0000-FFFF-FFFF02000000}" sourceName="Salesperson/Purchaser - Name">
  <pivotTables>
    <pivotTable tabId="74" name="PivotTable3"/>
    <pivotTable tabId="10" name="PivotTable1"/>
  </pivotTables>
  <data>
    <tabular pivotCacheId="2" showMissing="0">
      <items count="6">
        <i x="2" s="1"/>
        <i x="1" s="1"/>
        <i x="3" s="1"/>
        <i x="0" s="1"/>
        <i x="5" s="1"/>
        <i x="4"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ustomer_posting_group" xr10:uid="{00000000-0013-0000-FFFF-FFFF03000000}" sourceName="Customer posting group">
  <pivotTables>
    <pivotTable tabId="73" name="PivotTable2"/>
  </pivotTables>
  <data>
    <tabular pivotCacheId="2" showMissing="0">
      <items count="3">
        <i x="2" s="1"/>
        <i x="0" s="1"/>
        <i x="1" s="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tem___Description" xr10:uid="{00000000-0013-0000-FFFF-FFFF04000000}" sourceName="Item - Description">
  <pivotTables>
    <pivotTable tabId="74" name="PivotTable3"/>
    <pivotTable tabId="75" name="PivotTable3"/>
  </pivotTables>
  <data>
    <tabular pivotCacheId="2" showMissing="0">
      <items count="103">
        <i x="2" s="1"/>
        <i x="72" s="1"/>
        <i x="42" s="1"/>
        <i x="71" s="1"/>
        <i x="16" s="1"/>
        <i x="44" s="1"/>
        <i x="19" s="1"/>
        <i x="18" s="1"/>
        <i x="93" s="1"/>
        <i x="83" s="1"/>
        <i x="28" s="1"/>
        <i x="66" s="1"/>
        <i x="43" s="1"/>
        <i x="63" s="1"/>
        <i x="34" s="1"/>
        <i x="8" s="1"/>
        <i x="87" s="1"/>
        <i x="1" s="1"/>
        <i x="88" s="1"/>
        <i x="49" s="1"/>
        <i x="50" s="1"/>
        <i x="60" s="1"/>
        <i x="26" s="1"/>
        <i x="78" s="1"/>
        <i x="77" s="1"/>
        <i x="35" s="1"/>
        <i x="90" s="1"/>
        <i x="101" s="1"/>
        <i x="0" s="1"/>
        <i x="74" s="1"/>
        <i x="10" s="1"/>
        <i x="4" s="1"/>
        <i x="80" s="1"/>
        <i x="32" s="1"/>
        <i x="84" s="1"/>
        <i x="25" s="1"/>
        <i x="57" s="1"/>
        <i x="13" s="1"/>
        <i x="100" s="1"/>
        <i x="58" s="1"/>
        <i x="52" s="1"/>
        <i x="23" s="1"/>
        <i x="39" s="1"/>
        <i x="7" s="1"/>
        <i x="102" s="1"/>
        <i x="17" s="1"/>
        <i x="31" s="1"/>
        <i x="30" s="1"/>
        <i x="12" s="1"/>
        <i x="51" s="1"/>
        <i x="15" s="1"/>
        <i x="68" s="1"/>
        <i x="94" s="1"/>
        <i x="29" s="1"/>
        <i x="62" s="1"/>
        <i x="55" s="1"/>
        <i x="5" s="1"/>
        <i x="59" s="1"/>
        <i x="33" s="1"/>
        <i x="48" s="1"/>
        <i x="92" s="1"/>
        <i x="81" s="1"/>
        <i x="98" s="1"/>
        <i x="73" s="1"/>
        <i x="21" s="1"/>
        <i x="99" s="1"/>
        <i x="70" s="1"/>
        <i x="56" s="1"/>
        <i x="76" s="1"/>
        <i x="46" s="1"/>
        <i x="54" s="1"/>
        <i x="65" s="1"/>
        <i x="69" s="1"/>
        <i x="45" s="1"/>
        <i x="82" s="1"/>
        <i x="67" s="1"/>
        <i x="9" s="1"/>
        <i x="24" s="1"/>
        <i x="36" s="1"/>
        <i x="85" s="1"/>
        <i x="79" s="1"/>
        <i x="14" s="1"/>
        <i x="86" s="1"/>
        <i x="6" s="1"/>
        <i x="95" s="1"/>
        <i x="37" s="1"/>
        <i x="38" s="1"/>
        <i x="3" s="1"/>
        <i x="22" s="1"/>
        <i x="47" s="1"/>
        <i x="20" s="1"/>
        <i x="27" s="1"/>
        <i x="97" s="1"/>
        <i x="61" s="1"/>
        <i x="75" s="1"/>
        <i x="11" s="1"/>
        <i x="40" s="1"/>
        <i x="96" s="1"/>
        <i x="89" s="1"/>
        <i x="64" s="1"/>
        <i x="41" s="1"/>
        <i x="91" s="1"/>
        <i x="53" s="1"/>
      </items>
    </tabular>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ustomer___Name" xr10:uid="{00000000-0013-0000-FFFF-FFFF05000000}" sourceName="Customer - Name">
  <pivotTables>
    <pivotTable tabId="73" name="PivotTable2"/>
  </pivotTables>
  <data>
    <tabular pivotCacheId="2" showMissing="0">
      <items count="15">
        <i x="6" s="1"/>
        <i x="3" s="1"/>
        <i x="8" s="1"/>
        <i x="2" s="1"/>
        <i x="0" s="1"/>
        <i x="1" s="1"/>
        <i x="11" s="1"/>
        <i x="12" s="1"/>
        <i x="14" s="1"/>
        <i x="4" s="1"/>
        <i x="13" s="1"/>
        <i x="7" s="1"/>
        <i x="5" s="1"/>
        <i x="10" s="1"/>
        <i x="9" s="1"/>
      </items>
    </tabular>
  </data>
  <extLs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alesperson/Purchaser - Name" xr10:uid="{00000000-0014-0000-FFFF-FFFF02000000}" cache="Slicer_Salesperson_Purchaser___Name1" caption="Salesperson/Purchaser - Name" columnCount="4" rowHeight="24130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ountry/Region - Name" xr10:uid="{00000000-0014-0000-FFFF-FFFF03000000}" cache="Slicer_Country_Region___Name" caption="Country/Region - Name" rowHeight="241300"/>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ustomer posting group" xr10:uid="{00000000-0014-0000-FFFF-FFFF04000000}" cache="Slicer_Customer_posting_group" caption="Customer posting group" rowHeight="241300"/>
  <slicer name="Customer - Name" xr10:uid="{00000000-0014-0000-FFFF-FFFF05000000}" cache="Slicer_Customer___Name" caption="Customer - Name" columnCount="2" rowHeight="241300"/>
</slicers>
</file>

<file path=xl/slicers/slicer4.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alesperson/Purchaser - Name 1" xr10:uid="{00000000-0014-0000-FFFF-FFFF06000000}" cache="Slicer_Salesperson_Purchaser___Name1" caption="Salesperson/Purchaser - Name" rowHeight="241300"/>
  <slicer name="Item - Description 1" xr10:uid="{00000000-0014-0000-FFFF-FFFF07000000}" cache="Slicer_Item___Description" caption="Item - Description" rowHeight="237744"/>
</slicers>
</file>

<file path=xl/slicers/slicer5.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Item - Description" xr10:uid="{00000000-0014-0000-FFFF-FFFF08000000}" cache="Slicer_Item___Description" caption="Item - Description" rowHeight="237744"/>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3C688D2-6B3D-4222-B16C-4804D482E5F7}" name="ItemLedgerEntry" displayName="ItemLedgerEntry" ref="D12:S225" totalsRowCount="1">
  <autoFilter ref="D12:S224" xr:uid="{F3C688D2-6B3D-4222-B16C-4804D482E5F7}"/>
  <tableColumns count="16">
    <tableColumn id="1" xr3:uid="{C996780C-D617-4142-ABC3-9F25D989281D}" name="Entry No." totalsRowFunction="sum" dataDxfId="15"/>
    <tableColumn id="2" xr3:uid="{AEFFCF1B-EDDE-4C0A-8322-A7BABEE83191}" name="Document No." dataDxfId="14"/>
    <tableColumn id="3" xr3:uid="{2B451F07-047B-4620-A944-0C456D61A69B}" name="Posting Date" dataDxfId="13"/>
    <tableColumn id="4" xr3:uid="{67277684-9E03-4A00-B511-9DFF714D13D3}" name="Country/Region - Name" dataDxfId="12"/>
    <tableColumn id="5" xr3:uid="{5A4A1B30-8BA0-47F3-BC47-5EB6C9931699}" name="Entry Type" dataDxfId="11"/>
    <tableColumn id="6" xr3:uid="{C64780B0-DCF9-41C3-A41C-E716A8E9B7F0}" name="Quantity" totalsRowFunction="sum" dataDxfId="10"/>
    <tableColumn id="7" xr3:uid="{7A2CAC8C-B965-4459-A7EA-3A527DCBFDFA}" name="Sales Amount (Actual)" totalsRowFunction="sum" dataDxfId="9"/>
    <tableColumn id="8" xr3:uid="{15B70E84-D7DD-41D3-8CC7-1BEF858110DC}" name="Sales Amount (Expected)" totalsRowFunction="sum" dataDxfId="8"/>
    <tableColumn id="9" xr3:uid="{6CF75307-D690-4377-91A2-FDFE097AECFF}" name="Cost Amount (Actual)" totalsRowFunction="sum" dataDxfId="7"/>
    <tableColumn id="10" xr3:uid="{F9CA938C-4517-4446-9DDF-F3184E8FF0B7}" name="Cost Amount (Expected)" totalsRowFunction="sum" dataDxfId="6"/>
    <tableColumn id="11" xr3:uid="{7229B169-07EE-48E8-AF54-BC17240576EC}" name="Customer - Name" dataDxfId="5"/>
    <tableColumn id="12" xr3:uid="{77357066-1BDE-4953-90FD-2739ECBFC9BD}" name="Customer posting group" dataDxfId="4"/>
    <tableColumn id="13" xr3:uid="{25BEA006-2A70-47EF-A446-41468E21257A}" name="Customer Discount Group" dataDxfId="3"/>
    <tableColumn id="14" xr3:uid="{AC39A871-20BF-464E-92E6-B673C9F1FB75}" name="City" dataDxfId="2"/>
    <tableColumn id="15" xr3:uid="{53D91FE9-706C-40F7-8B30-2A835B1B55F9}" name="Item - Description" dataDxfId="1"/>
    <tableColumn id="16" xr3:uid="{115FA8D2-A64E-4F43-9306-5C2FDCC31D64}" name="Salesperson/Purchaser - Name" totalsRowFunction="count" dataDxfId="0"/>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_rels/sheet3.xml.rels><?xml version="1.0" encoding="UTF-8" standalone="yes"?>
<Relationships xmlns="http://schemas.openxmlformats.org/package/2006/relationships"><Relationship Id="rId3" Type="http://schemas.microsoft.com/office/2007/relationships/slicer" Target="../slicers/slicer3.xml"/><Relationship Id="rId2" Type="http://schemas.openxmlformats.org/officeDocument/2006/relationships/drawing" Target="../drawings/drawing3.xml"/><Relationship Id="rId1" Type="http://schemas.openxmlformats.org/officeDocument/2006/relationships/pivotTable" Target="../pivotTables/pivotTable3.xml"/></Relationships>
</file>

<file path=xl/worksheets/_rels/sheet4.xml.rels><?xml version="1.0" encoding="UTF-8" standalone="yes"?>
<Relationships xmlns="http://schemas.openxmlformats.org/package/2006/relationships"><Relationship Id="rId3" Type="http://schemas.microsoft.com/office/2007/relationships/slicer" Target="../slicers/slicer4.xml"/><Relationship Id="rId2" Type="http://schemas.openxmlformats.org/officeDocument/2006/relationships/drawing" Target="../drawings/drawing4.xml"/><Relationship Id="rId1" Type="http://schemas.openxmlformats.org/officeDocument/2006/relationships/pivotTable" Target="../pivotTables/pivotTable4.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bin"/><Relationship Id="rId1" Type="http://schemas.openxmlformats.org/officeDocument/2006/relationships/pivotTable" Target="../pivotTables/pivotTable5.xml"/><Relationship Id="rId4" Type="http://schemas.microsoft.com/office/2007/relationships/slicer" Target="../slicers/slicer5.xml"/></Relationships>
</file>

<file path=xl/worksheets/_rels/sheet6.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247"/>
  <sheetViews>
    <sheetView showGridLines="0" tabSelected="1" zoomScaleNormal="100" workbookViewId="0">
      <pane ySplit="14" topLeftCell="A15" activePane="bottomLeft" state="frozen"/>
      <selection activeCell="B2" sqref="B2:T46"/>
      <selection pane="bottomLeft" activeCell="G9" sqref="G9"/>
    </sheetView>
  </sheetViews>
  <sheetFormatPr defaultColWidth="9.140625" defaultRowHeight="15" x14ac:dyDescent="0.25"/>
  <cols>
    <col min="1" max="1" width="9.140625" hidden="1" customWidth="1"/>
    <col min="2" max="2" width="9.140625" customWidth="1"/>
    <col min="3" max="3" width="48.5703125" customWidth="1"/>
    <col min="4" max="4" width="22.28515625" style="5" customWidth="1"/>
    <col min="5" max="5" width="21.85546875" style="4" customWidth="1"/>
    <col min="6" max="6" width="13.42578125" style="4" customWidth="1"/>
    <col min="7" max="7" width="17.28515625" style="6" customWidth="1"/>
    <col min="8" max="8" width="15.85546875" style="7" bestFit="1" customWidth="1"/>
    <col min="9" max="9" width="25.28515625" customWidth="1"/>
    <col min="10" max="10" width="20.42578125" customWidth="1"/>
    <col min="11" max="11" width="15.140625" customWidth="1"/>
    <col min="12" max="12" width="20.42578125" customWidth="1"/>
    <col min="13" max="13" width="15.140625" customWidth="1"/>
  </cols>
  <sheetData>
    <row r="1" spans="1:11" hidden="1" x14ac:dyDescent="0.25">
      <c r="A1" t="s">
        <v>643</v>
      </c>
    </row>
    <row r="3" spans="1:11" ht="27" thickBot="1" x14ac:dyDescent="0.45">
      <c r="C3" s="9" t="s">
        <v>39</v>
      </c>
      <c r="D3" s="8"/>
    </row>
    <row r="4" spans="1:11" ht="15.75" thickTop="1" x14ac:dyDescent="0.25"/>
    <row r="13" spans="1:11" ht="4.5" customHeight="1" x14ac:dyDescent="0.25"/>
    <row r="14" spans="1:11" x14ac:dyDescent="0.25">
      <c r="C14" s="27" t="s">
        <v>5</v>
      </c>
      <c r="D14" s="28" t="s">
        <v>37</v>
      </c>
      <c r="E14" s="33" t="s">
        <v>677</v>
      </c>
      <c r="F14"/>
      <c r="G14"/>
      <c r="H14"/>
    </row>
    <row r="15" spans="1:11" x14ac:dyDescent="0.25">
      <c r="C15" s="29" t="s">
        <v>768</v>
      </c>
      <c r="D15" s="30">
        <v>20820.68</v>
      </c>
      <c r="E15" s="31">
        <v>-1636</v>
      </c>
      <c r="F15"/>
      <c r="G15"/>
      <c r="H15"/>
      <c r="K15" s="4"/>
    </row>
    <row r="16" spans="1:11" x14ac:dyDescent="0.25">
      <c r="C16" s="32" t="s">
        <v>709</v>
      </c>
      <c r="D16" s="30">
        <v>2664.3500000000004</v>
      </c>
      <c r="E16" s="31">
        <v>-144</v>
      </c>
      <c r="F16"/>
      <c r="G16"/>
      <c r="H16"/>
    </row>
    <row r="17" spans="3:8" x14ac:dyDescent="0.25">
      <c r="C17" s="32" t="s">
        <v>715</v>
      </c>
      <c r="D17" s="30">
        <v>440.29</v>
      </c>
      <c r="E17" s="31">
        <v>-144</v>
      </c>
      <c r="F17"/>
      <c r="G17"/>
      <c r="H17"/>
    </row>
    <row r="18" spans="3:8" x14ac:dyDescent="0.25">
      <c r="C18" s="32" t="s">
        <v>716</v>
      </c>
      <c r="D18" s="30">
        <v>5.25</v>
      </c>
      <c r="E18" s="31">
        <v>-2</v>
      </c>
      <c r="F18"/>
      <c r="G18"/>
      <c r="H18"/>
    </row>
    <row r="19" spans="3:8" x14ac:dyDescent="0.25">
      <c r="C19" s="32" t="s">
        <v>717</v>
      </c>
      <c r="D19" s="30">
        <v>303.41000000000003</v>
      </c>
      <c r="E19" s="31">
        <v>-144</v>
      </c>
      <c r="F19"/>
      <c r="G19"/>
      <c r="H19"/>
    </row>
    <row r="20" spans="3:8" x14ac:dyDescent="0.25">
      <c r="C20" s="32" t="s">
        <v>735</v>
      </c>
      <c r="D20" s="30">
        <v>1044.29</v>
      </c>
      <c r="E20" s="31">
        <v>-144</v>
      </c>
      <c r="F20"/>
      <c r="G20"/>
      <c r="H20"/>
    </row>
    <row r="21" spans="3:8" x14ac:dyDescent="0.25">
      <c r="C21" s="32" t="s">
        <v>737</v>
      </c>
      <c r="D21" s="30">
        <v>1382.98</v>
      </c>
      <c r="E21" s="31">
        <v>-144</v>
      </c>
      <c r="F21"/>
      <c r="G21"/>
      <c r="H21"/>
    </row>
    <row r="22" spans="3:8" x14ac:dyDescent="0.25">
      <c r="C22" s="32" t="s">
        <v>738</v>
      </c>
      <c r="D22" s="30">
        <v>585.65</v>
      </c>
      <c r="E22" s="31">
        <v>-144</v>
      </c>
      <c r="F22"/>
      <c r="G22"/>
      <c r="H22"/>
    </row>
    <row r="23" spans="3:8" x14ac:dyDescent="0.25">
      <c r="C23" s="32" t="s">
        <v>761</v>
      </c>
      <c r="D23" s="30">
        <v>9094.24</v>
      </c>
      <c r="E23" s="31">
        <v>-48</v>
      </c>
      <c r="F23"/>
      <c r="G23"/>
      <c r="H23"/>
    </row>
    <row r="24" spans="3:8" x14ac:dyDescent="0.25">
      <c r="C24" s="32" t="s">
        <v>766</v>
      </c>
      <c r="D24" s="30">
        <v>307.64</v>
      </c>
      <c r="E24" s="31">
        <v>-144</v>
      </c>
      <c r="F24"/>
      <c r="G24"/>
      <c r="H24"/>
    </row>
    <row r="25" spans="3:8" x14ac:dyDescent="0.25">
      <c r="C25" s="32" t="s">
        <v>773</v>
      </c>
      <c r="D25" s="30">
        <v>2009.29</v>
      </c>
      <c r="E25" s="31">
        <v>-145</v>
      </c>
      <c r="F25"/>
      <c r="G25"/>
      <c r="H25"/>
    </row>
    <row r="26" spans="3:8" x14ac:dyDescent="0.25">
      <c r="C26" s="32" t="s">
        <v>774</v>
      </c>
      <c r="D26" s="30">
        <v>1.42</v>
      </c>
      <c r="E26" s="31">
        <v>-1</v>
      </c>
      <c r="F26"/>
      <c r="G26"/>
      <c r="H26"/>
    </row>
    <row r="27" spans="3:8" x14ac:dyDescent="0.25">
      <c r="C27" s="32" t="s">
        <v>775</v>
      </c>
      <c r="D27" s="30">
        <v>482.62999999999994</v>
      </c>
      <c r="E27" s="31">
        <v>-144</v>
      </c>
      <c r="F27"/>
      <c r="G27"/>
      <c r="H27"/>
    </row>
    <row r="28" spans="3:8" x14ac:dyDescent="0.25">
      <c r="C28" s="32" t="s">
        <v>777</v>
      </c>
      <c r="D28" s="30">
        <v>1456.36</v>
      </c>
      <c r="E28" s="31">
        <v>-144</v>
      </c>
      <c r="F28"/>
      <c r="G28"/>
      <c r="H28"/>
    </row>
    <row r="29" spans="3:8" x14ac:dyDescent="0.25">
      <c r="C29" s="32" t="s">
        <v>778</v>
      </c>
      <c r="D29" s="30">
        <v>1042.8800000000001</v>
      </c>
      <c r="E29" s="31">
        <v>-144</v>
      </c>
      <c r="F29"/>
      <c r="G29"/>
      <c r="H29"/>
    </row>
    <row r="30" spans="3:8" x14ac:dyDescent="0.25">
      <c r="C30" s="29" t="s">
        <v>818</v>
      </c>
      <c r="D30" s="30">
        <v>20183.95</v>
      </c>
      <c r="E30" s="31">
        <v>-1719</v>
      </c>
      <c r="F30"/>
      <c r="G30"/>
      <c r="H30"/>
    </row>
    <row r="31" spans="3:8" x14ac:dyDescent="0.25">
      <c r="C31" s="32" t="s">
        <v>709</v>
      </c>
      <c r="D31" s="30">
        <v>222.03</v>
      </c>
      <c r="E31" s="31">
        <v>-12</v>
      </c>
      <c r="F31"/>
      <c r="G31"/>
      <c r="H31"/>
    </row>
    <row r="32" spans="3:8" x14ac:dyDescent="0.25">
      <c r="C32" s="32" t="s">
        <v>712</v>
      </c>
      <c r="D32" s="30">
        <v>1936.1699999999998</v>
      </c>
      <c r="E32" s="31">
        <v>-192</v>
      </c>
      <c r="F32"/>
      <c r="G32"/>
      <c r="H32"/>
    </row>
    <row r="33" spans="3:8" x14ac:dyDescent="0.25">
      <c r="C33" s="32" t="s">
        <v>714</v>
      </c>
      <c r="D33" s="30">
        <v>6.47</v>
      </c>
      <c r="E33" s="31">
        <v>-1</v>
      </c>
      <c r="F33"/>
      <c r="G33"/>
      <c r="H33"/>
    </row>
    <row r="34" spans="3:8" x14ac:dyDescent="0.25">
      <c r="C34" s="32" t="s">
        <v>715</v>
      </c>
      <c r="D34" s="30">
        <v>440.29</v>
      </c>
      <c r="E34" s="31">
        <v>-144</v>
      </c>
      <c r="F34"/>
      <c r="G34"/>
      <c r="H34"/>
    </row>
    <row r="35" spans="3:8" x14ac:dyDescent="0.25">
      <c r="C35" s="32" t="s">
        <v>716</v>
      </c>
      <c r="D35" s="30">
        <v>378.2</v>
      </c>
      <c r="E35" s="31">
        <v>-144</v>
      </c>
      <c r="F35"/>
      <c r="G35"/>
      <c r="H35"/>
    </row>
    <row r="36" spans="3:8" x14ac:dyDescent="0.25">
      <c r="C36" s="32" t="s">
        <v>725</v>
      </c>
      <c r="D36" s="30">
        <v>213.15</v>
      </c>
      <c r="E36" s="31">
        <v>-145</v>
      </c>
      <c r="F36"/>
      <c r="G36"/>
      <c r="H36"/>
    </row>
    <row r="37" spans="3:8" x14ac:dyDescent="0.25">
      <c r="C37" s="32" t="s">
        <v>731</v>
      </c>
      <c r="D37" s="30">
        <v>3.14</v>
      </c>
      <c r="E37" s="31">
        <v>-1</v>
      </c>
      <c r="F37"/>
      <c r="G37"/>
      <c r="H37"/>
    </row>
    <row r="38" spans="3:8" x14ac:dyDescent="0.25">
      <c r="C38" s="32" t="s">
        <v>735</v>
      </c>
      <c r="D38" s="30">
        <v>348.1</v>
      </c>
      <c r="E38" s="31">
        <v>-48</v>
      </c>
      <c r="F38"/>
      <c r="G38"/>
      <c r="H38"/>
    </row>
    <row r="39" spans="3:8" x14ac:dyDescent="0.25">
      <c r="C39" s="32" t="s">
        <v>737</v>
      </c>
      <c r="D39" s="30">
        <v>115.25000000000001</v>
      </c>
      <c r="E39" s="31">
        <v>-12</v>
      </c>
      <c r="F39"/>
      <c r="G39"/>
      <c r="H39"/>
    </row>
    <row r="40" spans="3:8" x14ac:dyDescent="0.25">
      <c r="C40" s="32" t="s">
        <v>753</v>
      </c>
      <c r="D40" s="30">
        <v>647.74</v>
      </c>
      <c r="E40" s="31">
        <v>-144</v>
      </c>
      <c r="F40"/>
      <c r="G40"/>
      <c r="H40"/>
    </row>
    <row r="41" spans="3:8" x14ac:dyDescent="0.25">
      <c r="C41" s="32" t="s">
        <v>766</v>
      </c>
      <c r="D41" s="30">
        <v>25.64</v>
      </c>
      <c r="E41" s="31">
        <v>-12</v>
      </c>
      <c r="F41"/>
      <c r="G41"/>
      <c r="H41"/>
    </row>
    <row r="42" spans="3:8" x14ac:dyDescent="0.25">
      <c r="C42" s="32" t="s">
        <v>767</v>
      </c>
      <c r="D42" s="30">
        <v>429.00000000000006</v>
      </c>
      <c r="E42" s="31">
        <v>-144</v>
      </c>
      <c r="F42"/>
      <c r="G42"/>
      <c r="H42"/>
    </row>
    <row r="43" spans="3:8" x14ac:dyDescent="0.25">
      <c r="C43" s="32" t="s">
        <v>770</v>
      </c>
      <c r="D43" s="30">
        <v>1047.1100000000001</v>
      </c>
      <c r="E43" s="31">
        <v>-144</v>
      </c>
      <c r="F43"/>
      <c r="G43"/>
      <c r="H43"/>
    </row>
    <row r="44" spans="3:8" x14ac:dyDescent="0.25">
      <c r="C44" s="32" t="s">
        <v>772</v>
      </c>
      <c r="D44" s="30">
        <v>2485.1200000000003</v>
      </c>
      <c r="E44" s="31">
        <v>-144</v>
      </c>
      <c r="F44"/>
      <c r="G44"/>
      <c r="H44"/>
    </row>
    <row r="45" spans="3:8" x14ac:dyDescent="0.25">
      <c r="C45" s="32" t="s">
        <v>775</v>
      </c>
      <c r="D45" s="30">
        <v>482.62999999999994</v>
      </c>
      <c r="E45" s="31">
        <v>-144</v>
      </c>
      <c r="F45"/>
      <c r="G45"/>
      <c r="H45"/>
    </row>
    <row r="46" spans="3:8" x14ac:dyDescent="0.25">
      <c r="C46" s="32" t="s">
        <v>777</v>
      </c>
      <c r="D46" s="30">
        <v>1456.36</v>
      </c>
      <c r="E46" s="31">
        <v>-144</v>
      </c>
      <c r="F46"/>
      <c r="G46"/>
      <c r="H46"/>
    </row>
    <row r="47" spans="3:8" x14ac:dyDescent="0.25">
      <c r="C47" s="32" t="s">
        <v>781</v>
      </c>
      <c r="D47" s="30">
        <v>9947.5500000000011</v>
      </c>
      <c r="E47" s="31">
        <v>-144</v>
      </c>
      <c r="F47"/>
      <c r="G47"/>
      <c r="H47"/>
    </row>
    <row r="48" spans="3:8" x14ac:dyDescent="0.25">
      <c r="C48" s="29" t="s">
        <v>820</v>
      </c>
      <c r="D48" s="30">
        <v>20183.670000000006</v>
      </c>
      <c r="E48" s="31">
        <v>-1184</v>
      </c>
      <c r="F48"/>
      <c r="G48"/>
      <c r="H48"/>
    </row>
    <row r="49" spans="3:8" x14ac:dyDescent="0.25">
      <c r="C49" s="32" t="s">
        <v>697</v>
      </c>
      <c r="D49" s="30">
        <v>1162.83</v>
      </c>
      <c r="E49" s="31">
        <v>-144</v>
      </c>
      <c r="F49"/>
      <c r="G49"/>
      <c r="H49"/>
    </row>
    <row r="50" spans="3:8" x14ac:dyDescent="0.25">
      <c r="C50" s="32" t="s">
        <v>712</v>
      </c>
      <c r="D50" s="30">
        <v>242.02</v>
      </c>
      <c r="E50" s="31">
        <v>-24</v>
      </c>
      <c r="F50"/>
      <c r="G50"/>
      <c r="H50"/>
    </row>
    <row r="51" spans="3:8" x14ac:dyDescent="0.25">
      <c r="C51" s="32" t="s">
        <v>715</v>
      </c>
      <c r="D51" s="30">
        <v>440.28000000000003</v>
      </c>
      <c r="E51" s="31">
        <v>-144</v>
      </c>
      <c r="F51"/>
      <c r="G51"/>
      <c r="H51"/>
    </row>
    <row r="52" spans="3:8" x14ac:dyDescent="0.25">
      <c r="C52" s="32" t="s">
        <v>724</v>
      </c>
      <c r="D52" s="30">
        <v>420.54</v>
      </c>
      <c r="E52" s="31">
        <v>-144</v>
      </c>
      <c r="F52"/>
      <c r="G52"/>
      <c r="H52"/>
    </row>
    <row r="53" spans="3:8" x14ac:dyDescent="0.25">
      <c r="C53" s="32" t="s">
        <v>726</v>
      </c>
      <c r="D53" s="30">
        <v>16753.66</v>
      </c>
      <c r="E53" s="31">
        <v>-288</v>
      </c>
      <c r="F53"/>
      <c r="G53"/>
      <c r="H53"/>
    </row>
    <row r="54" spans="3:8" x14ac:dyDescent="0.25">
      <c r="C54" s="32" t="s">
        <v>727</v>
      </c>
      <c r="D54" s="30">
        <v>5.8</v>
      </c>
      <c r="E54" s="31">
        <v>-1</v>
      </c>
      <c r="F54"/>
      <c r="G54"/>
      <c r="H54"/>
    </row>
    <row r="55" spans="3:8" x14ac:dyDescent="0.25">
      <c r="C55" s="32" t="s">
        <v>731</v>
      </c>
      <c r="D55" s="30">
        <v>451.56</v>
      </c>
      <c r="E55" s="31">
        <v>-144</v>
      </c>
      <c r="F55"/>
      <c r="G55"/>
      <c r="H55"/>
    </row>
    <row r="56" spans="3:8" x14ac:dyDescent="0.25">
      <c r="C56" s="32" t="s">
        <v>733</v>
      </c>
      <c r="D56" s="30">
        <v>388.08000000000004</v>
      </c>
      <c r="E56" s="31">
        <v>-144</v>
      </c>
      <c r="F56"/>
      <c r="G56"/>
      <c r="H56"/>
    </row>
    <row r="57" spans="3:8" x14ac:dyDescent="0.25">
      <c r="C57" s="32" t="s">
        <v>762</v>
      </c>
      <c r="D57" s="30">
        <v>9.18</v>
      </c>
      <c r="E57" s="31">
        <v>-6</v>
      </c>
      <c r="F57"/>
      <c r="G57"/>
      <c r="H57"/>
    </row>
    <row r="58" spans="3:8" x14ac:dyDescent="0.25">
      <c r="C58" s="32" t="s">
        <v>766</v>
      </c>
      <c r="D58" s="30">
        <v>309.72000000000003</v>
      </c>
      <c r="E58" s="31">
        <v>-145</v>
      </c>
      <c r="F58"/>
      <c r="G58"/>
      <c r="H58"/>
    </row>
    <row r="59" spans="3:8" x14ac:dyDescent="0.25">
      <c r="C59" s="29" t="s">
        <v>816</v>
      </c>
      <c r="D59" s="30">
        <v>19333.379999999997</v>
      </c>
      <c r="E59" s="31">
        <v>-1711</v>
      </c>
      <c r="F59"/>
      <c r="G59"/>
      <c r="H59"/>
    </row>
    <row r="60" spans="3:8" x14ac:dyDescent="0.25">
      <c r="C60" s="32" t="s">
        <v>711</v>
      </c>
      <c r="D60" s="30">
        <v>5016.21</v>
      </c>
      <c r="E60" s="31">
        <v>-288</v>
      </c>
      <c r="F60"/>
      <c r="G60"/>
      <c r="H60"/>
    </row>
    <row r="61" spans="3:8" x14ac:dyDescent="0.25">
      <c r="C61" s="32" t="s">
        <v>715</v>
      </c>
      <c r="D61" s="30">
        <v>17.04</v>
      </c>
      <c r="E61" s="31">
        <v>-6</v>
      </c>
      <c r="F61"/>
      <c r="G61"/>
      <c r="H61"/>
    </row>
    <row r="62" spans="3:8" x14ac:dyDescent="0.25">
      <c r="C62" s="32" t="s">
        <v>722</v>
      </c>
      <c r="D62" s="30">
        <v>6072.3899999999994</v>
      </c>
      <c r="E62" s="31">
        <v>-48</v>
      </c>
      <c r="F62"/>
      <c r="G62"/>
      <c r="H62"/>
    </row>
    <row r="63" spans="3:8" x14ac:dyDescent="0.25">
      <c r="C63" s="32" t="s">
        <v>727</v>
      </c>
      <c r="D63" s="30">
        <v>775.76</v>
      </c>
      <c r="E63" s="31">
        <v>-144</v>
      </c>
      <c r="F63"/>
      <c r="G63"/>
      <c r="H63"/>
    </row>
    <row r="64" spans="3:8" x14ac:dyDescent="0.25">
      <c r="C64" s="32" t="s">
        <v>729</v>
      </c>
      <c r="D64" s="30">
        <v>2272.23</v>
      </c>
      <c r="E64" s="31">
        <v>-288</v>
      </c>
      <c r="F64"/>
      <c r="G64"/>
      <c r="H64"/>
    </row>
    <row r="65" spans="3:8" x14ac:dyDescent="0.25">
      <c r="C65" s="32" t="s">
        <v>731</v>
      </c>
      <c r="D65" s="30">
        <v>419.33</v>
      </c>
      <c r="E65" s="31">
        <v>-144</v>
      </c>
      <c r="F65"/>
      <c r="G65"/>
      <c r="H65"/>
    </row>
    <row r="66" spans="3:8" x14ac:dyDescent="0.25">
      <c r="C66" s="32" t="s">
        <v>732</v>
      </c>
      <c r="D66" s="30">
        <v>604.97</v>
      </c>
      <c r="E66" s="31">
        <v>-48</v>
      </c>
      <c r="F66"/>
      <c r="G66"/>
      <c r="H66"/>
    </row>
    <row r="67" spans="3:8" x14ac:dyDescent="0.25">
      <c r="C67" s="32" t="s">
        <v>736</v>
      </c>
      <c r="D67" s="30">
        <v>106.14</v>
      </c>
      <c r="E67" s="31">
        <v>-144</v>
      </c>
      <c r="F67"/>
      <c r="G67"/>
      <c r="H67"/>
    </row>
    <row r="68" spans="3:8" x14ac:dyDescent="0.25">
      <c r="C68" s="32" t="s">
        <v>738</v>
      </c>
      <c r="D68" s="30">
        <v>543.82000000000005</v>
      </c>
      <c r="E68" s="31">
        <v>-144</v>
      </c>
      <c r="F68"/>
      <c r="G68"/>
      <c r="H68"/>
    </row>
    <row r="69" spans="3:8" x14ac:dyDescent="0.25">
      <c r="C69" s="32" t="s">
        <v>766</v>
      </c>
      <c r="D69" s="30">
        <v>285.67</v>
      </c>
      <c r="E69" s="31">
        <v>-144</v>
      </c>
      <c r="F69"/>
      <c r="G69"/>
      <c r="H69"/>
    </row>
    <row r="70" spans="3:8" x14ac:dyDescent="0.25">
      <c r="C70" s="32" t="s">
        <v>771</v>
      </c>
      <c r="D70" s="30">
        <v>2987.71</v>
      </c>
      <c r="E70" s="31">
        <v>-288</v>
      </c>
      <c r="F70"/>
      <c r="G70"/>
      <c r="H70"/>
    </row>
    <row r="71" spans="3:8" x14ac:dyDescent="0.25">
      <c r="C71" s="32" t="s">
        <v>777</v>
      </c>
      <c r="D71" s="30">
        <v>225.39</v>
      </c>
      <c r="E71" s="31">
        <v>-24</v>
      </c>
      <c r="F71"/>
      <c r="G71"/>
      <c r="H71"/>
    </row>
    <row r="72" spans="3:8" x14ac:dyDescent="0.25">
      <c r="C72" s="32" t="s">
        <v>778</v>
      </c>
      <c r="D72" s="30">
        <v>6.72</v>
      </c>
      <c r="E72" s="31">
        <v>-1</v>
      </c>
      <c r="F72"/>
      <c r="G72"/>
      <c r="H72"/>
    </row>
    <row r="73" spans="3:8" x14ac:dyDescent="0.25">
      <c r="C73" s="29" t="s">
        <v>680</v>
      </c>
      <c r="D73" s="30">
        <v>15694.439999999997</v>
      </c>
      <c r="E73" s="31">
        <v>-1060</v>
      </c>
      <c r="F73"/>
      <c r="G73"/>
      <c r="H73"/>
    </row>
    <row r="74" spans="3:8" x14ac:dyDescent="0.25">
      <c r="C74" s="32" t="s">
        <v>683</v>
      </c>
      <c r="D74" s="30">
        <v>7895.1900000000005</v>
      </c>
      <c r="E74" s="31">
        <v>-192</v>
      </c>
      <c r="F74"/>
      <c r="G74"/>
      <c r="H74"/>
    </row>
    <row r="75" spans="3:8" x14ac:dyDescent="0.25">
      <c r="C75" s="32" t="s">
        <v>684</v>
      </c>
      <c r="D75" s="30">
        <v>3957.0000000000005</v>
      </c>
      <c r="E75" s="31">
        <v>-48</v>
      </c>
      <c r="F75"/>
      <c r="G75"/>
      <c r="H75"/>
    </row>
    <row r="76" spans="3:8" x14ac:dyDescent="0.25">
      <c r="C76" s="32" t="s">
        <v>685</v>
      </c>
      <c r="D76" s="30">
        <v>1272.9000000000001</v>
      </c>
      <c r="E76" s="31">
        <v>-144</v>
      </c>
      <c r="F76"/>
      <c r="G76"/>
      <c r="H76"/>
    </row>
    <row r="77" spans="3:8" x14ac:dyDescent="0.25">
      <c r="C77" s="32" t="s">
        <v>686</v>
      </c>
      <c r="D77" s="30">
        <v>979.84</v>
      </c>
      <c r="E77" s="31">
        <v>-48</v>
      </c>
      <c r="F77"/>
      <c r="G77"/>
      <c r="H77"/>
    </row>
    <row r="78" spans="3:8" x14ac:dyDescent="0.25">
      <c r="C78" s="32" t="s">
        <v>687</v>
      </c>
      <c r="D78" s="30">
        <v>414.89</v>
      </c>
      <c r="E78" s="31">
        <v>-144</v>
      </c>
      <c r="F78"/>
      <c r="G78"/>
      <c r="H78"/>
    </row>
    <row r="79" spans="3:8" x14ac:dyDescent="0.25">
      <c r="C79" s="32" t="s">
        <v>688</v>
      </c>
      <c r="D79" s="30">
        <v>384.55</v>
      </c>
      <c r="E79" s="31">
        <v>-12</v>
      </c>
      <c r="F79"/>
      <c r="G79"/>
      <c r="H79"/>
    </row>
    <row r="80" spans="3:8" x14ac:dyDescent="0.25">
      <c r="C80" s="32" t="s">
        <v>689</v>
      </c>
      <c r="D80" s="30">
        <v>362.21</v>
      </c>
      <c r="E80" s="31">
        <v>-168</v>
      </c>
      <c r="F80"/>
      <c r="G80"/>
      <c r="H80"/>
    </row>
    <row r="81" spans="3:8" x14ac:dyDescent="0.25">
      <c r="C81" s="32" t="s">
        <v>690</v>
      </c>
      <c r="D81" s="30">
        <v>259.89999999999998</v>
      </c>
      <c r="E81" s="31">
        <v>-156</v>
      </c>
      <c r="F81"/>
      <c r="G81"/>
      <c r="H81"/>
    </row>
    <row r="82" spans="3:8" x14ac:dyDescent="0.25">
      <c r="C82" s="32" t="s">
        <v>691</v>
      </c>
      <c r="D82" s="30">
        <v>159.47</v>
      </c>
      <c r="E82" s="31">
        <v>-144</v>
      </c>
      <c r="F82"/>
      <c r="G82"/>
      <c r="H82"/>
    </row>
    <row r="83" spans="3:8" x14ac:dyDescent="0.25">
      <c r="C83" s="32" t="s">
        <v>692</v>
      </c>
      <c r="D83" s="30">
        <v>5.67</v>
      </c>
      <c r="E83" s="31">
        <v>-3</v>
      </c>
      <c r="F83"/>
      <c r="G83"/>
      <c r="H83"/>
    </row>
    <row r="84" spans="3:8" x14ac:dyDescent="0.25">
      <c r="C84" s="32" t="s">
        <v>693</v>
      </c>
      <c r="D84" s="30">
        <v>2.82</v>
      </c>
      <c r="E84" s="31">
        <v>-1</v>
      </c>
      <c r="F84"/>
      <c r="G84"/>
      <c r="H84"/>
    </row>
    <row r="85" spans="3:8" x14ac:dyDescent="0.25">
      <c r="C85" s="29" t="s">
        <v>694</v>
      </c>
      <c r="D85" s="30">
        <v>15535.350000000002</v>
      </c>
      <c r="E85" s="31">
        <v>-954</v>
      </c>
      <c r="F85"/>
      <c r="G85"/>
      <c r="H85"/>
    </row>
    <row r="86" spans="3:8" x14ac:dyDescent="0.25">
      <c r="C86" s="32" t="s">
        <v>683</v>
      </c>
      <c r="D86" s="30">
        <v>5860.97</v>
      </c>
      <c r="E86" s="31">
        <v>-144</v>
      </c>
      <c r="F86"/>
      <c r="G86"/>
      <c r="H86"/>
    </row>
    <row r="87" spans="3:8" x14ac:dyDescent="0.25">
      <c r="C87" s="32" t="s">
        <v>687</v>
      </c>
      <c r="D87" s="30">
        <v>2.85</v>
      </c>
      <c r="E87" s="31">
        <v>-1</v>
      </c>
      <c r="F87"/>
      <c r="G87"/>
      <c r="H87"/>
    </row>
    <row r="88" spans="3:8" x14ac:dyDescent="0.25">
      <c r="C88" s="32" t="s">
        <v>688</v>
      </c>
      <c r="D88" s="30">
        <v>380.63</v>
      </c>
      <c r="E88" s="31">
        <v>-12</v>
      </c>
      <c r="F88"/>
      <c r="G88"/>
      <c r="H88"/>
    </row>
    <row r="89" spans="3:8" x14ac:dyDescent="0.25">
      <c r="C89" s="32" t="s">
        <v>689</v>
      </c>
      <c r="D89" s="30">
        <v>2.13</v>
      </c>
      <c r="E89" s="31">
        <v>-1</v>
      </c>
      <c r="F89"/>
      <c r="G89"/>
      <c r="H89"/>
    </row>
    <row r="90" spans="3:8" x14ac:dyDescent="0.25">
      <c r="C90" s="32" t="s">
        <v>690</v>
      </c>
      <c r="D90" s="30">
        <v>237.46</v>
      </c>
      <c r="E90" s="31">
        <v>-144</v>
      </c>
      <c r="F90"/>
      <c r="G90"/>
      <c r="H90"/>
    </row>
    <row r="91" spans="3:8" x14ac:dyDescent="0.25">
      <c r="C91" s="32" t="s">
        <v>691</v>
      </c>
      <c r="D91" s="30">
        <v>157.84</v>
      </c>
      <c r="E91" s="31">
        <v>-144</v>
      </c>
      <c r="F91"/>
      <c r="G91"/>
      <c r="H91"/>
    </row>
    <row r="92" spans="3:8" x14ac:dyDescent="0.25">
      <c r="C92" s="32" t="s">
        <v>692</v>
      </c>
      <c r="D92" s="30">
        <v>314.51</v>
      </c>
      <c r="E92" s="31">
        <v>-168</v>
      </c>
      <c r="F92"/>
      <c r="G92"/>
      <c r="H92"/>
    </row>
    <row r="93" spans="3:8" x14ac:dyDescent="0.25">
      <c r="C93" s="32" t="s">
        <v>696</v>
      </c>
      <c r="D93" s="30">
        <v>5638.88</v>
      </c>
      <c r="E93" s="31">
        <v>-144</v>
      </c>
      <c r="F93"/>
      <c r="G93"/>
      <c r="H93"/>
    </row>
    <row r="94" spans="3:8" x14ac:dyDescent="0.25">
      <c r="C94" s="32" t="s">
        <v>697</v>
      </c>
      <c r="D94" s="30">
        <v>7.99</v>
      </c>
      <c r="E94" s="31">
        <v>-1</v>
      </c>
      <c r="F94"/>
      <c r="G94"/>
      <c r="H94"/>
    </row>
    <row r="95" spans="3:8" x14ac:dyDescent="0.25">
      <c r="C95" s="32" t="s">
        <v>698</v>
      </c>
      <c r="D95" s="30">
        <v>3.29</v>
      </c>
      <c r="E95" s="31">
        <v>-1</v>
      </c>
      <c r="F95"/>
      <c r="G95"/>
      <c r="H95"/>
    </row>
    <row r="96" spans="3:8" x14ac:dyDescent="0.25">
      <c r="C96" s="32" t="s">
        <v>699</v>
      </c>
      <c r="D96" s="30">
        <v>12.25</v>
      </c>
      <c r="E96" s="31">
        <v>-1</v>
      </c>
      <c r="F96"/>
      <c r="G96"/>
      <c r="H96"/>
    </row>
    <row r="97" spans="3:8" x14ac:dyDescent="0.25">
      <c r="C97" s="32" t="s">
        <v>700</v>
      </c>
      <c r="D97" s="30">
        <v>4.68</v>
      </c>
      <c r="E97" s="31">
        <v>-1</v>
      </c>
      <c r="F97"/>
      <c r="G97"/>
      <c r="H97"/>
    </row>
    <row r="98" spans="3:8" x14ac:dyDescent="0.25">
      <c r="C98" s="32" t="s">
        <v>760</v>
      </c>
      <c r="D98" s="30">
        <v>692.35</v>
      </c>
      <c r="E98" s="31">
        <v>-48</v>
      </c>
      <c r="F98"/>
      <c r="G98"/>
      <c r="H98"/>
    </row>
    <row r="99" spans="3:8" x14ac:dyDescent="0.25">
      <c r="C99" s="32" t="s">
        <v>809</v>
      </c>
      <c r="D99" s="30">
        <v>2219.52</v>
      </c>
      <c r="E99" s="31">
        <v>-144</v>
      </c>
      <c r="F99"/>
      <c r="G99"/>
      <c r="H99"/>
    </row>
    <row r="100" spans="3:8" x14ac:dyDescent="0.25">
      <c r="C100" s="29" t="s">
        <v>720</v>
      </c>
      <c r="D100" s="30">
        <v>14045.72</v>
      </c>
      <c r="E100" s="31">
        <v>-1144</v>
      </c>
      <c r="F100"/>
      <c r="G100"/>
      <c r="H100"/>
    </row>
    <row r="101" spans="3:8" x14ac:dyDescent="0.25">
      <c r="C101" s="32" t="s">
        <v>708</v>
      </c>
      <c r="D101" s="30">
        <v>3706.7999999999997</v>
      </c>
      <c r="E101" s="31">
        <v>-60</v>
      </c>
      <c r="F101"/>
      <c r="G101"/>
      <c r="H101"/>
    </row>
    <row r="102" spans="3:8" x14ac:dyDescent="0.25">
      <c r="C102" s="32" t="s">
        <v>712</v>
      </c>
      <c r="D102" s="30">
        <v>1348.4</v>
      </c>
      <c r="E102" s="31">
        <v>-144</v>
      </c>
      <c r="F102"/>
      <c r="G102"/>
      <c r="H102"/>
    </row>
    <row r="103" spans="3:8" x14ac:dyDescent="0.25">
      <c r="C103" s="32" t="s">
        <v>713</v>
      </c>
      <c r="D103" s="30">
        <v>969.70999999999992</v>
      </c>
      <c r="E103" s="31">
        <v>-288</v>
      </c>
      <c r="F103"/>
      <c r="G103"/>
      <c r="H103"/>
    </row>
    <row r="104" spans="3:8" x14ac:dyDescent="0.25">
      <c r="C104" s="32" t="s">
        <v>716</v>
      </c>
      <c r="D104" s="30">
        <v>409.71000000000004</v>
      </c>
      <c r="E104" s="31">
        <v>-168</v>
      </c>
      <c r="F104"/>
      <c r="G104"/>
      <c r="H104"/>
    </row>
    <row r="105" spans="3:8" x14ac:dyDescent="0.25">
      <c r="C105" s="32" t="s">
        <v>717</v>
      </c>
      <c r="D105" s="30">
        <v>563.47</v>
      </c>
      <c r="E105" s="31">
        <v>-288</v>
      </c>
      <c r="F105"/>
      <c r="G105"/>
      <c r="H105"/>
    </row>
    <row r="106" spans="3:8" x14ac:dyDescent="0.25">
      <c r="C106" s="32" t="s">
        <v>722</v>
      </c>
      <c r="D106" s="30">
        <v>6072.3899999999994</v>
      </c>
      <c r="E106" s="31">
        <v>-48</v>
      </c>
      <c r="F106"/>
      <c r="G106"/>
      <c r="H106"/>
    </row>
    <row r="107" spans="3:8" x14ac:dyDescent="0.25">
      <c r="C107" s="32" t="s">
        <v>723</v>
      </c>
      <c r="D107" s="30">
        <v>967.09</v>
      </c>
      <c r="E107" s="31">
        <v>-144</v>
      </c>
      <c r="F107"/>
      <c r="G107"/>
      <c r="H107"/>
    </row>
    <row r="108" spans="3:8" x14ac:dyDescent="0.25">
      <c r="C108" s="32" t="s">
        <v>724</v>
      </c>
      <c r="D108" s="30">
        <v>5.42</v>
      </c>
      <c r="E108" s="31">
        <v>-2</v>
      </c>
      <c r="F108"/>
      <c r="G108"/>
      <c r="H108"/>
    </row>
    <row r="109" spans="3:8" x14ac:dyDescent="0.25">
      <c r="C109" s="32" t="s">
        <v>725</v>
      </c>
      <c r="D109" s="30">
        <v>2.73</v>
      </c>
      <c r="E109" s="31">
        <v>-2</v>
      </c>
      <c r="F109"/>
      <c r="G109"/>
      <c r="H109"/>
    </row>
    <row r="110" spans="3:8" x14ac:dyDescent="0.25">
      <c r="C110" s="29" t="s">
        <v>801</v>
      </c>
      <c r="D110" s="30">
        <v>12615.930000000002</v>
      </c>
      <c r="E110" s="31">
        <v>-2496</v>
      </c>
      <c r="F110"/>
      <c r="G110"/>
      <c r="H110"/>
    </row>
    <row r="111" spans="3:8" x14ac:dyDescent="0.25">
      <c r="C111" s="32" t="s">
        <v>687</v>
      </c>
      <c r="D111" s="30">
        <v>432.18</v>
      </c>
      <c r="E111" s="31">
        <v>-150</v>
      </c>
      <c r="F111"/>
      <c r="G111"/>
      <c r="H111"/>
    </row>
    <row r="112" spans="3:8" x14ac:dyDescent="0.25">
      <c r="C112" s="32" t="s">
        <v>689</v>
      </c>
      <c r="D112" s="30">
        <v>25.87</v>
      </c>
      <c r="E112" s="31">
        <v>-12</v>
      </c>
      <c r="F112"/>
      <c r="G112"/>
      <c r="H112"/>
    </row>
    <row r="113" spans="3:8" x14ac:dyDescent="0.25">
      <c r="C113" s="32" t="s">
        <v>693</v>
      </c>
      <c r="D113" s="30">
        <v>406.42999999999995</v>
      </c>
      <c r="E113" s="31">
        <v>-144</v>
      </c>
      <c r="F113"/>
      <c r="G113"/>
      <c r="H113"/>
    </row>
    <row r="114" spans="3:8" x14ac:dyDescent="0.25">
      <c r="C114" s="32" t="s">
        <v>710</v>
      </c>
      <c r="D114" s="30">
        <v>113.84</v>
      </c>
      <c r="E114" s="31">
        <v>-24</v>
      </c>
      <c r="F114"/>
      <c r="G114"/>
      <c r="H114"/>
    </row>
    <row r="115" spans="3:8" x14ac:dyDescent="0.25">
      <c r="C115" s="32" t="s">
        <v>730</v>
      </c>
      <c r="D115" s="30">
        <v>255.43</v>
      </c>
      <c r="E115" s="31">
        <v>-144</v>
      </c>
      <c r="F115"/>
      <c r="G115"/>
      <c r="H115"/>
    </row>
    <row r="116" spans="3:8" x14ac:dyDescent="0.25">
      <c r="C116" s="32" t="s">
        <v>739</v>
      </c>
      <c r="D116" s="30">
        <v>254.02</v>
      </c>
      <c r="E116" s="31">
        <v>-144</v>
      </c>
      <c r="F116"/>
      <c r="G116"/>
      <c r="H116"/>
    </row>
    <row r="117" spans="3:8" x14ac:dyDescent="0.25">
      <c r="C117" s="32" t="s">
        <v>749</v>
      </c>
      <c r="D117" s="30">
        <v>3.46</v>
      </c>
      <c r="E117" s="31">
        <v>-1</v>
      </c>
      <c r="F117"/>
      <c r="G117"/>
      <c r="H117"/>
    </row>
    <row r="118" spans="3:8" x14ac:dyDescent="0.25">
      <c r="C118" s="32" t="s">
        <v>752</v>
      </c>
      <c r="D118" s="30">
        <v>32.46</v>
      </c>
      <c r="E118" s="31">
        <v>-144</v>
      </c>
      <c r="F118"/>
      <c r="G118"/>
      <c r="H118"/>
    </row>
    <row r="119" spans="3:8" x14ac:dyDescent="0.25">
      <c r="C119" s="32" t="s">
        <v>753</v>
      </c>
      <c r="D119" s="30">
        <v>215.91</v>
      </c>
      <c r="E119" s="31">
        <v>-48</v>
      </c>
      <c r="F119"/>
      <c r="G119"/>
      <c r="H119"/>
    </row>
    <row r="120" spans="3:8" x14ac:dyDescent="0.25">
      <c r="C120" s="32" t="s">
        <v>754</v>
      </c>
      <c r="D120" s="30">
        <v>341.51</v>
      </c>
      <c r="E120" s="31">
        <v>-144</v>
      </c>
      <c r="F120"/>
      <c r="G120"/>
      <c r="H120"/>
    </row>
    <row r="121" spans="3:8" x14ac:dyDescent="0.25">
      <c r="C121" s="32" t="s">
        <v>757</v>
      </c>
      <c r="D121" s="30">
        <v>617.16000000000008</v>
      </c>
      <c r="E121" s="31">
        <v>-192</v>
      </c>
      <c r="F121"/>
      <c r="G121"/>
      <c r="H121"/>
    </row>
    <row r="122" spans="3:8" x14ac:dyDescent="0.25">
      <c r="C122" s="32" t="s">
        <v>758</v>
      </c>
      <c r="D122" s="30">
        <v>366.61999999999995</v>
      </c>
      <c r="E122" s="31">
        <v>-145</v>
      </c>
      <c r="F122"/>
      <c r="G122"/>
      <c r="H122"/>
    </row>
    <row r="123" spans="3:8" x14ac:dyDescent="0.25">
      <c r="C123" s="32" t="s">
        <v>762</v>
      </c>
      <c r="D123" s="30">
        <v>220.14999999999998</v>
      </c>
      <c r="E123" s="31">
        <v>-144</v>
      </c>
      <c r="F123"/>
      <c r="G123"/>
      <c r="H123"/>
    </row>
    <row r="124" spans="3:8" x14ac:dyDescent="0.25">
      <c r="C124" s="32" t="s">
        <v>782</v>
      </c>
      <c r="D124" s="30">
        <v>571.54000000000008</v>
      </c>
      <c r="E124" s="31">
        <v>-144</v>
      </c>
      <c r="F124"/>
      <c r="G124"/>
      <c r="H124"/>
    </row>
    <row r="125" spans="3:8" x14ac:dyDescent="0.25">
      <c r="C125" s="32" t="s">
        <v>787</v>
      </c>
      <c r="D125" s="30">
        <v>0.18</v>
      </c>
      <c r="E125" s="31">
        <v>-2</v>
      </c>
      <c r="F125"/>
      <c r="G125"/>
      <c r="H125"/>
    </row>
    <row r="126" spans="3:8" x14ac:dyDescent="0.25">
      <c r="C126" s="32" t="s">
        <v>794</v>
      </c>
      <c r="D126" s="30">
        <v>78.760000000000005</v>
      </c>
      <c r="E126" s="31">
        <v>-49</v>
      </c>
      <c r="F126"/>
      <c r="G126"/>
      <c r="H126"/>
    </row>
    <row r="127" spans="3:8" x14ac:dyDescent="0.25">
      <c r="C127" s="32" t="s">
        <v>800</v>
      </c>
      <c r="D127" s="30">
        <v>1021.71</v>
      </c>
      <c r="E127" s="31">
        <v>-192</v>
      </c>
      <c r="F127"/>
      <c r="G127"/>
      <c r="H127"/>
    </row>
    <row r="128" spans="3:8" x14ac:dyDescent="0.25">
      <c r="C128" s="32" t="s">
        <v>821</v>
      </c>
      <c r="D128" s="30">
        <v>705.6</v>
      </c>
      <c r="E128" s="31">
        <v>-48</v>
      </c>
      <c r="F128"/>
      <c r="G128"/>
      <c r="H128"/>
    </row>
    <row r="129" spans="3:8" x14ac:dyDescent="0.25">
      <c r="C129" s="32" t="s">
        <v>822</v>
      </c>
      <c r="D129" s="30">
        <v>1764</v>
      </c>
      <c r="E129" s="31">
        <v>-144</v>
      </c>
      <c r="F129"/>
      <c r="G129"/>
      <c r="H129"/>
    </row>
    <row r="130" spans="3:8" x14ac:dyDescent="0.25">
      <c r="C130" s="32" t="s">
        <v>823</v>
      </c>
      <c r="D130" s="30">
        <v>588</v>
      </c>
      <c r="E130" s="31">
        <v>-48</v>
      </c>
      <c r="F130"/>
      <c r="G130"/>
      <c r="H130"/>
    </row>
    <row r="131" spans="3:8" x14ac:dyDescent="0.25">
      <c r="C131" s="32" t="s">
        <v>828</v>
      </c>
      <c r="D131" s="30">
        <v>1764</v>
      </c>
      <c r="E131" s="31">
        <v>-144</v>
      </c>
      <c r="F131"/>
      <c r="G131"/>
      <c r="H131"/>
    </row>
    <row r="132" spans="3:8" x14ac:dyDescent="0.25">
      <c r="C132" s="32" t="s">
        <v>829</v>
      </c>
      <c r="D132" s="30">
        <v>1058.4000000000001</v>
      </c>
      <c r="E132" s="31">
        <v>-144</v>
      </c>
      <c r="F132"/>
      <c r="G132"/>
      <c r="H132"/>
    </row>
    <row r="133" spans="3:8" x14ac:dyDescent="0.25">
      <c r="C133" s="32" t="s">
        <v>830</v>
      </c>
      <c r="D133" s="30">
        <v>14.7</v>
      </c>
      <c r="E133" s="31">
        <v>-1</v>
      </c>
      <c r="F133"/>
      <c r="G133"/>
      <c r="H133"/>
    </row>
    <row r="134" spans="3:8" x14ac:dyDescent="0.25">
      <c r="C134" s="32" t="s">
        <v>832</v>
      </c>
      <c r="D134" s="30">
        <v>1764</v>
      </c>
      <c r="E134" s="31">
        <v>-144</v>
      </c>
      <c r="F134"/>
      <c r="G134"/>
      <c r="H134"/>
    </row>
    <row r="135" spans="3:8" x14ac:dyDescent="0.25">
      <c r="C135" s="29" t="s">
        <v>812</v>
      </c>
      <c r="D135" s="30">
        <v>12513.900000000001</v>
      </c>
      <c r="E135" s="31">
        <v>-717</v>
      </c>
      <c r="F135"/>
      <c r="G135"/>
      <c r="H135"/>
    </row>
    <row r="136" spans="3:8" x14ac:dyDescent="0.25">
      <c r="C136" s="32" t="s">
        <v>683</v>
      </c>
      <c r="D136" s="30">
        <v>986.90000000000009</v>
      </c>
      <c r="E136" s="31">
        <v>-24</v>
      </c>
      <c r="F136"/>
      <c r="G136"/>
      <c r="H136"/>
    </row>
    <row r="137" spans="3:8" x14ac:dyDescent="0.25">
      <c r="C137" s="32" t="s">
        <v>685</v>
      </c>
      <c r="D137" s="30">
        <v>8.84</v>
      </c>
      <c r="E137" s="31">
        <v>-1</v>
      </c>
      <c r="F137"/>
      <c r="G137"/>
      <c r="H137"/>
    </row>
    <row r="138" spans="3:8" x14ac:dyDescent="0.25">
      <c r="C138" s="32" t="s">
        <v>693</v>
      </c>
      <c r="D138" s="30">
        <v>135.48000000000002</v>
      </c>
      <c r="E138" s="31">
        <v>-48</v>
      </c>
      <c r="F138"/>
      <c r="G138"/>
      <c r="H138"/>
    </row>
    <row r="139" spans="3:8" x14ac:dyDescent="0.25">
      <c r="C139" s="32" t="s">
        <v>698</v>
      </c>
      <c r="D139" s="30">
        <v>478.4</v>
      </c>
      <c r="E139" s="31">
        <v>-144</v>
      </c>
      <c r="F139"/>
      <c r="G139"/>
      <c r="H139"/>
    </row>
    <row r="140" spans="3:8" x14ac:dyDescent="0.25">
      <c r="C140" s="32" t="s">
        <v>700</v>
      </c>
      <c r="D140" s="30">
        <v>56.68</v>
      </c>
      <c r="E140" s="31">
        <v>-12</v>
      </c>
      <c r="F140"/>
      <c r="G140"/>
      <c r="H140"/>
    </row>
    <row r="141" spans="3:8" x14ac:dyDescent="0.25">
      <c r="C141" s="32" t="s">
        <v>705</v>
      </c>
      <c r="D141" s="30">
        <v>7103.9800000000005</v>
      </c>
      <c r="E141" s="31">
        <v>-144</v>
      </c>
      <c r="F141"/>
      <c r="G141"/>
      <c r="H141"/>
    </row>
    <row r="142" spans="3:8" x14ac:dyDescent="0.25">
      <c r="C142" s="32" t="s">
        <v>707</v>
      </c>
      <c r="D142" s="30">
        <v>1116.6100000000001</v>
      </c>
      <c r="E142" s="31">
        <v>-54</v>
      </c>
      <c r="F142"/>
      <c r="G142"/>
      <c r="H142"/>
    </row>
    <row r="143" spans="3:8" x14ac:dyDescent="0.25">
      <c r="C143" s="32" t="s">
        <v>726</v>
      </c>
      <c r="D143" s="30">
        <v>58.169999999999995</v>
      </c>
      <c r="E143" s="31">
        <v>-1</v>
      </c>
      <c r="F143"/>
      <c r="G143"/>
      <c r="H143"/>
    </row>
    <row r="144" spans="3:8" x14ac:dyDescent="0.25">
      <c r="C144" s="32" t="s">
        <v>742</v>
      </c>
      <c r="D144" s="30">
        <v>2554.27</v>
      </c>
      <c r="E144" s="31">
        <v>-288</v>
      </c>
      <c r="F144"/>
      <c r="G144"/>
      <c r="H144"/>
    </row>
    <row r="145" spans="3:8" x14ac:dyDescent="0.25">
      <c r="C145" s="32" t="s">
        <v>760</v>
      </c>
      <c r="D145" s="30">
        <v>14.57</v>
      </c>
      <c r="E145" s="31">
        <v>-1</v>
      </c>
      <c r="F145"/>
      <c r="G145"/>
      <c r="H145"/>
    </row>
    <row r="146" spans="3:8" x14ac:dyDescent="0.25">
      <c r="C146" s="29" t="s">
        <v>745</v>
      </c>
      <c r="D146" s="30">
        <v>12258.86</v>
      </c>
      <c r="E146" s="31">
        <v>-874</v>
      </c>
      <c r="F146"/>
      <c r="G146"/>
      <c r="H146"/>
    </row>
    <row r="147" spans="3:8" x14ac:dyDescent="0.25">
      <c r="C147" s="32" t="s">
        <v>685</v>
      </c>
      <c r="D147" s="30">
        <v>1246.94</v>
      </c>
      <c r="E147" s="31">
        <v>-144</v>
      </c>
      <c r="F147"/>
      <c r="G147"/>
      <c r="H147"/>
    </row>
    <row r="148" spans="3:8" x14ac:dyDescent="0.25">
      <c r="C148" s="32" t="s">
        <v>693</v>
      </c>
      <c r="D148" s="30">
        <v>2.77</v>
      </c>
      <c r="E148" s="31">
        <v>-1</v>
      </c>
      <c r="F148"/>
      <c r="G148"/>
      <c r="H148"/>
    </row>
    <row r="149" spans="3:8" x14ac:dyDescent="0.25">
      <c r="C149" s="32" t="s">
        <v>697</v>
      </c>
      <c r="D149" s="30">
        <v>1139.0900000000001</v>
      </c>
      <c r="E149" s="31">
        <v>-144</v>
      </c>
      <c r="F149"/>
      <c r="G149"/>
      <c r="H149"/>
    </row>
    <row r="150" spans="3:8" x14ac:dyDescent="0.25">
      <c r="C150" s="32" t="s">
        <v>699</v>
      </c>
      <c r="D150" s="30">
        <v>1746.04</v>
      </c>
      <c r="E150" s="31">
        <v>-144</v>
      </c>
      <c r="F150"/>
      <c r="G150"/>
      <c r="H150"/>
    </row>
    <row r="151" spans="3:8" x14ac:dyDescent="0.25">
      <c r="C151" s="32" t="s">
        <v>701</v>
      </c>
      <c r="D151" s="30">
        <v>53.059999999999995</v>
      </c>
      <c r="E151" s="31">
        <v>-1</v>
      </c>
      <c r="F151"/>
      <c r="G151"/>
      <c r="H151"/>
    </row>
    <row r="152" spans="3:8" x14ac:dyDescent="0.25">
      <c r="C152" s="32" t="s">
        <v>709</v>
      </c>
      <c r="D152" s="30">
        <v>5238.16</v>
      </c>
      <c r="E152" s="31">
        <v>-289</v>
      </c>
      <c r="F152"/>
      <c r="G152"/>
      <c r="H152"/>
    </row>
    <row r="153" spans="3:8" x14ac:dyDescent="0.25">
      <c r="C153" s="32" t="s">
        <v>741</v>
      </c>
      <c r="D153" s="30">
        <v>2738.46</v>
      </c>
      <c r="E153" s="31">
        <v>-144</v>
      </c>
      <c r="F153"/>
      <c r="G153"/>
      <c r="H153"/>
    </row>
    <row r="154" spans="3:8" x14ac:dyDescent="0.25">
      <c r="C154" s="32" t="s">
        <v>742</v>
      </c>
      <c r="D154" s="30">
        <v>8.68</v>
      </c>
      <c r="E154" s="31">
        <v>-1</v>
      </c>
      <c r="F154"/>
      <c r="G154"/>
      <c r="H154"/>
    </row>
    <row r="155" spans="3:8" x14ac:dyDescent="0.25">
      <c r="C155" s="32" t="s">
        <v>760</v>
      </c>
      <c r="D155" s="30">
        <v>85.660000000000011</v>
      </c>
      <c r="E155" s="31">
        <v>-6</v>
      </c>
      <c r="F155"/>
      <c r="G155"/>
      <c r="H155"/>
    </row>
    <row r="156" spans="3:8" x14ac:dyDescent="0.25">
      <c r="C156" s="29" t="s">
        <v>792</v>
      </c>
      <c r="D156" s="30">
        <v>9988.98</v>
      </c>
      <c r="E156" s="31">
        <v>-1445</v>
      </c>
      <c r="F156"/>
      <c r="G156"/>
      <c r="H156"/>
    </row>
    <row r="157" spans="3:8" x14ac:dyDescent="0.25">
      <c r="C157" s="32" t="s">
        <v>687</v>
      </c>
      <c r="D157" s="30">
        <v>2.82</v>
      </c>
      <c r="E157" s="31">
        <v>-1</v>
      </c>
      <c r="F157"/>
      <c r="G157"/>
      <c r="H157"/>
    </row>
    <row r="158" spans="3:8" x14ac:dyDescent="0.25">
      <c r="C158" s="32" t="s">
        <v>693</v>
      </c>
      <c r="D158" s="30">
        <v>398.13</v>
      </c>
      <c r="E158" s="31">
        <v>-144</v>
      </c>
      <c r="F158"/>
      <c r="G158"/>
      <c r="H158"/>
    </row>
    <row r="159" spans="3:8" x14ac:dyDescent="0.25">
      <c r="C159" s="32" t="s">
        <v>733</v>
      </c>
      <c r="D159" s="30">
        <v>380.16</v>
      </c>
      <c r="E159" s="31">
        <v>-144</v>
      </c>
      <c r="F159"/>
      <c r="G159"/>
      <c r="H159"/>
    </row>
    <row r="160" spans="3:8" x14ac:dyDescent="0.25">
      <c r="C160" s="32" t="s">
        <v>738</v>
      </c>
      <c r="D160" s="30">
        <v>1147.3900000000001</v>
      </c>
      <c r="E160" s="31">
        <v>-288</v>
      </c>
      <c r="F160"/>
      <c r="G160"/>
      <c r="H160"/>
    </row>
    <row r="161" spans="3:8" x14ac:dyDescent="0.25">
      <c r="C161" s="32" t="s">
        <v>751</v>
      </c>
      <c r="D161" s="30">
        <v>257.13</v>
      </c>
      <c r="E161" s="31">
        <v>-144</v>
      </c>
      <c r="F161"/>
      <c r="G161"/>
      <c r="H161"/>
    </row>
    <row r="162" spans="3:8" x14ac:dyDescent="0.25">
      <c r="C162" s="32" t="s">
        <v>752</v>
      </c>
      <c r="D162" s="30">
        <v>0.22</v>
      </c>
      <c r="E162" s="31">
        <v>-1</v>
      </c>
      <c r="F162"/>
      <c r="G162"/>
      <c r="H162"/>
    </row>
    <row r="163" spans="3:8" x14ac:dyDescent="0.25">
      <c r="C163" s="32" t="s">
        <v>783</v>
      </c>
      <c r="D163" s="30">
        <v>3.46</v>
      </c>
      <c r="E163" s="31">
        <v>-1</v>
      </c>
      <c r="F163"/>
      <c r="G163"/>
      <c r="H163"/>
    </row>
    <row r="164" spans="3:8" x14ac:dyDescent="0.25">
      <c r="C164" s="32" t="s">
        <v>787</v>
      </c>
      <c r="D164" s="30">
        <v>0.17</v>
      </c>
      <c r="E164" s="31">
        <v>-2</v>
      </c>
      <c r="F164"/>
      <c r="G164"/>
      <c r="H164"/>
    </row>
    <row r="165" spans="3:8" x14ac:dyDescent="0.25">
      <c r="C165" s="32" t="s">
        <v>789</v>
      </c>
      <c r="D165" s="30">
        <v>196.3</v>
      </c>
      <c r="E165" s="31">
        <v>-144</v>
      </c>
      <c r="F165"/>
      <c r="G165"/>
      <c r="H165"/>
    </row>
    <row r="166" spans="3:8" x14ac:dyDescent="0.25">
      <c r="C166" s="32" t="s">
        <v>821</v>
      </c>
      <c r="D166" s="30">
        <v>2073.6</v>
      </c>
      <c r="E166" s="31">
        <v>-144</v>
      </c>
      <c r="F166"/>
      <c r="G166"/>
      <c r="H166"/>
    </row>
    <row r="167" spans="3:8" x14ac:dyDescent="0.25">
      <c r="C167" s="32" t="s">
        <v>823</v>
      </c>
      <c r="D167" s="30">
        <v>1728</v>
      </c>
      <c r="E167" s="31">
        <v>-144</v>
      </c>
      <c r="F167"/>
      <c r="G167"/>
      <c r="H167"/>
    </row>
    <row r="168" spans="3:8" x14ac:dyDescent="0.25">
      <c r="C168" s="32" t="s">
        <v>825</v>
      </c>
      <c r="D168" s="30">
        <v>2073.6</v>
      </c>
      <c r="E168" s="31">
        <v>-144</v>
      </c>
      <c r="F168"/>
      <c r="G168"/>
      <c r="H168"/>
    </row>
    <row r="169" spans="3:8" x14ac:dyDescent="0.25">
      <c r="C169" s="32" t="s">
        <v>826</v>
      </c>
      <c r="D169" s="30">
        <v>1728</v>
      </c>
      <c r="E169" s="31">
        <v>-144</v>
      </c>
      <c r="F169"/>
      <c r="G169"/>
      <c r="H169"/>
    </row>
    <row r="170" spans="3:8" x14ac:dyDescent="0.25">
      <c r="C170" s="29" t="s">
        <v>797</v>
      </c>
      <c r="D170" s="30">
        <v>6307.9100000000008</v>
      </c>
      <c r="E170" s="31">
        <v>-3220</v>
      </c>
      <c r="F170"/>
      <c r="G170"/>
      <c r="H170"/>
    </row>
    <row r="171" spans="3:8" x14ac:dyDescent="0.25">
      <c r="C171" s="32" t="s">
        <v>692</v>
      </c>
      <c r="D171" s="30">
        <v>544.72</v>
      </c>
      <c r="E171" s="31">
        <v>-288</v>
      </c>
      <c r="F171"/>
      <c r="G171"/>
      <c r="H171"/>
    </row>
    <row r="172" spans="3:8" x14ac:dyDescent="0.25">
      <c r="C172" s="32" t="s">
        <v>693</v>
      </c>
      <c r="D172" s="30">
        <v>135.48000000000002</v>
      </c>
      <c r="E172" s="31">
        <v>-48</v>
      </c>
      <c r="F172"/>
      <c r="G172"/>
      <c r="H172"/>
    </row>
    <row r="173" spans="3:8" x14ac:dyDescent="0.25">
      <c r="C173" s="32" t="s">
        <v>713</v>
      </c>
      <c r="D173" s="30">
        <v>522.14</v>
      </c>
      <c r="E173" s="31">
        <v>-144</v>
      </c>
      <c r="F173"/>
      <c r="G173"/>
      <c r="H173"/>
    </row>
    <row r="174" spans="3:8" x14ac:dyDescent="0.25">
      <c r="C174" s="32" t="s">
        <v>717</v>
      </c>
      <c r="D174" s="30">
        <v>404.54</v>
      </c>
      <c r="E174" s="31">
        <v>-192</v>
      </c>
      <c r="F174"/>
      <c r="G174"/>
      <c r="H174"/>
    </row>
    <row r="175" spans="3:8" x14ac:dyDescent="0.25">
      <c r="C175" s="32" t="s">
        <v>724</v>
      </c>
      <c r="D175" s="30">
        <v>423.46000000000004</v>
      </c>
      <c r="E175" s="31">
        <v>-145</v>
      </c>
      <c r="F175"/>
      <c r="G175"/>
      <c r="H175"/>
    </row>
    <row r="176" spans="3:8" x14ac:dyDescent="0.25">
      <c r="C176" s="32" t="s">
        <v>730</v>
      </c>
      <c r="D176" s="30">
        <v>340.57</v>
      </c>
      <c r="E176" s="31">
        <v>-192</v>
      </c>
      <c r="F176"/>
      <c r="G176"/>
      <c r="H176"/>
    </row>
    <row r="177" spans="3:8" x14ac:dyDescent="0.25">
      <c r="C177" s="32" t="s">
        <v>736</v>
      </c>
      <c r="D177" s="30">
        <v>114.31</v>
      </c>
      <c r="E177" s="31">
        <v>-144</v>
      </c>
      <c r="F177"/>
      <c r="G177"/>
      <c r="H177"/>
    </row>
    <row r="178" spans="3:8" x14ac:dyDescent="0.25">
      <c r="C178" s="32" t="s">
        <v>738</v>
      </c>
      <c r="D178" s="30">
        <v>585.65</v>
      </c>
      <c r="E178" s="31">
        <v>-144</v>
      </c>
      <c r="F178"/>
      <c r="G178"/>
      <c r="H178"/>
    </row>
    <row r="179" spans="3:8" x14ac:dyDescent="0.25">
      <c r="C179" s="32" t="s">
        <v>748</v>
      </c>
      <c r="D179" s="30">
        <v>187.57000000000002</v>
      </c>
      <c r="E179" s="31">
        <v>-145</v>
      </c>
      <c r="F179"/>
      <c r="G179"/>
      <c r="H179"/>
    </row>
    <row r="180" spans="3:8" x14ac:dyDescent="0.25">
      <c r="C180" s="32" t="s">
        <v>750</v>
      </c>
      <c r="D180" s="30">
        <v>46.89</v>
      </c>
      <c r="E180" s="31">
        <v>-145</v>
      </c>
      <c r="F180"/>
      <c r="G180"/>
      <c r="H180"/>
    </row>
    <row r="181" spans="3:8" x14ac:dyDescent="0.25">
      <c r="C181" s="32" t="s">
        <v>751</v>
      </c>
      <c r="D181" s="30">
        <v>524.97</v>
      </c>
      <c r="E181" s="31">
        <v>-288</v>
      </c>
      <c r="F181"/>
      <c r="G181"/>
      <c r="H181"/>
    </row>
    <row r="182" spans="3:8" x14ac:dyDescent="0.25">
      <c r="C182" s="32" t="s">
        <v>755</v>
      </c>
      <c r="D182" s="30">
        <v>287.88</v>
      </c>
      <c r="E182" s="31">
        <v>-144</v>
      </c>
      <c r="F182"/>
      <c r="G182"/>
      <c r="H182"/>
    </row>
    <row r="183" spans="3:8" x14ac:dyDescent="0.25">
      <c r="C183" s="32" t="s">
        <v>756</v>
      </c>
      <c r="D183" s="30">
        <v>265.31</v>
      </c>
      <c r="E183" s="31">
        <v>-144</v>
      </c>
      <c r="F183"/>
      <c r="G183"/>
      <c r="H183"/>
    </row>
    <row r="184" spans="3:8" x14ac:dyDescent="0.25">
      <c r="C184" s="32" t="s">
        <v>759</v>
      </c>
      <c r="D184" s="30">
        <v>43.75</v>
      </c>
      <c r="E184" s="31">
        <v>-144</v>
      </c>
      <c r="F184"/>
      <c r="G184"/>
      <c r="H184"/>
    </row>
    <row r="185" spans="3:8" x14ac:dyDescent="0.25">
      <c r="C185" s="32" t="s">
        <v>784</v>
      </c>
      <c r="D185" s="30">
        <v>242.73000000000002</v>
      </c>
      <c r="E185" s="31">
        <v>-144</v>
      </c>
      <c r="F185"/>
      <c r="G185"/>
      <c r="H185"/>
    </row>
    <row r="186" spans="3:8" x14ac:dyDescent="0.25">
      <c r="C186" s="32" t="s">
        <v>785</v>
      </c>
      <c r="D186" s="30">
        <v>194.75</v>
      </c>
      <c r="E186" s="31">
        <v>-288</v>
      </c>
      <c r="F186"/>
      <c r="G186"/>
      <c r="H186"/>
    </row>
    <row r="187" spans="3:8" x14ac:dyDescent="0.25">
      <c r="C187" s="32" t="s">
        <v>786</v>
      </c>
      <c r="D187" s="30">
        <v>23.990000000000002</v>
      </c>
      <c r="E187" s="31">
        <v>-48</v>
      </c>
      <c r="F187"/>
      <c r="G187"/>
      <c r="H187"/>
    </row>
    <row r="188" spans="3:8" x14ac:dyDescent="0.25">
      <c r="C188" s="32" t="s">
        <v>791</v>
      </c>
      <c r="D188" s="30">
        <v>637.86</v>
      </c>
      <c r="E188" s="31">
        <v>-144</v>
      </c>
      <c r="F188"/>
      <c r="G188"/>
      <c r="H188"/>
    </row>
    <row r="189" spans="3:8" x14ac:dyDescent="0.25">
      <c r="C189" s="32" t="s">
        <v>795</v>
      </c>
      <c r="D189" s="30">
        <v>0.95</v>
      </c>
      <c r="E189" s="31">
        <v>-1</v>
      </c>
      <c r="F189"/>
      <c r="G189"/>
      <c r="H189"/>
    </row>
    <row r="190" spans="3:8" x14ac:dyDescent="0.25">
      <c r="C190" s="32" t="s">
        <v>798</v>
      </c>
      <c r="D190" s="30">
        <v>546.13</v>
      </c>
      <c r="E190" s="31">
        <v>-144</v>
      </c>
      <c r="F190"/>
      <c r="G190"/>
      <c r="H190"/>
    </row>
    <row r="191" spans="3:8" x14ac:dyDescent="0.25">
      <c r="C191" s="32" t="s">
        <v>799</v>
      </c>
      <c r="D191" s="30">
        <v>234.26</v>
      </c>
      <c r="E191" s="31">
        <v>-144</v>
      </c>
      <c r="F191"/>
      <c r="G191"/>
      <c r="H191"/>
    </row>
    <row r="192" spans="3:8" x14ac:dyDescent="0.25">
      <c r="C192" s="29" t="s">
        <v>806</v>
      </c>
      <c r="D192" s="30">
        <v>5829.2</v>
      </c>
      <c r="E192" s="31">
        <v>-2795</v>
      </c>
      <c r="F192"/>
      <c r="G192"/>
      <c r="H192"/>
    </row>
    <row r="193" spans="3:8" x14ac:dyDescent="0.25">
      <c r="C193" s="32" t="s">
        <v>691</v>
      </c>
      <c r="D193" s="30">
        <v>154</v>
      </c>
      <c r="E193" s="31">
        <v>-145</v>
      </c>
      <c r="F193"/>
      <c r="G193"/>
      <c r="H193"/>
    </row>
    <row r="194" spans="3:8" x14ac:dyDescent="0.25">
      <c r="C194" s="32" t="s">
        <v>698</v>
      </c>
      <c r="D194" s="30">
        <v>3.33</v>
      </c>
      <c r="E194" s="31">
        <v>-1</v>
      </c>
      <c r="F194"/>
      <c r="G194"/>
      <c r="H194"/>
    </row>
    <row r="195" spans="3:8" x14ac:dyDescent="0.25">
      <c r="C195" s="32" t="s">
        <v>717</v>
      </c>
      <c r="D195" s="30">
        <v>12.65</v>
      </c>
      <c r="E195" s="31">
        <v>-6</v>
      </c>
      <c r="F195"/>
      <c r="G195"/>
      <c r="H195"/>
    </row>
    <row r="196" spans="3:8" x14ac:dyDescent="0.25">
      <c r="C196" s="32" t="s">
        <v>724</v>
      </c>
      <c r="D196" s="30">
        <v>33.61</v>
      </c>
      <c r="E196" s="31">
        <v>-12</v>
      </c>
      <c r="F196"/>
      <c r="G196"/>
      <c r="H196"/>
    </row>
    <row r="197" spans="3:8" x14ac:dyDescent="0.25">
      <c r="C197" s="32" t="s">
        <v>728</v>
      </c>
      <c r="D197" s="30">
        <v>206.02</v>
      </c>
      <c r="E197" s="31">
        <v>-48</v>
      </c>
      <c r="F197"/>
      <c r="G197"/>
      <c r="H197"/>
    </row>
    <row r="198" spans="3:8" x14ac:dyDescent="0.25">
      <c r="C198" s="32" t="s">
        <v>733</v>
      </c>
      <c r="D198" s="30">
        <v>760.15000000000009</v>
      </c>
      <c r="E198" s="31">
        <v>-288</v>
      </c>
      <c r="F198"/>
      <c r="G198"/>
      <c r="H198"/>
    </row>
    <row r="199" spans="3:8" x14ac:dyDescent="0.25">
      <c r="C199" s="32" t="s">
        <v>740</v>
      </c>
      <c r="D199" s="30">
        <v>238.50000000000003</v>
      </c>
      <c r="E199" s="31">
        <v>-144</v>
      </c>
      <c r="F199"/>
      <c r="G199"/>
      <c r="H199"/>
    </row>
    <row r="200" spans="3:8" x14ac:dyDescent="0.25">
      <c r="C200" s="32" t="s">
        <v>749</v>
      </c>
      <c r="D200" s="30">
        <v>86.36</v>
      </c>
      <c r="E200" s="31">
        <v>-25</v>
      </c>
      <c r="F200"/>
      <c r="G200"/>
      <c r="H200"/>
    </row>
    <row r="201" spans="3:8" x14ac:dyDescent="0.25">
      <c r="C201" s="32" t="s">
        <v>750</v>
      </c>
      <c r="D201" s="30">
        <v>44.67</v>
      </c>
      <c r="E201" s="31">
        <v>-144</v>
      </c>
      <c r="F201"/>
      <c r="G201"/>
      <c r="H201"/>
    </row>
    <row r="202" spans="3:8" x14ac:dyDescent="0.25">
      <c r="C202" s="32" t="s">
        <v>751</v>
      </c>
      <c r="D202" s="30">
        <v>1.75</v>
      </c>
      <c r="E202" s="31">
        <v>-1</v>
      </c>
      <c r="F202"/>
      <c r="G202"/>
      <c r="H202"/>
    </row>
    <row r="203" spans="3:8" x14ac:dyDescent="0.25">
      <c r="C203" s="32" t="s">
        <v>754</v>
      </c>
      <c r="D203" s="30">
        <v>341.42</v>
      </c>
      <c r="E203" s="31">
        <v>-144</v>
      </c>
      <c r="F203"/>
      <c r="G203"/>
      <c r="H203"/>
    </row>
    <row r="204" spans="3:8" x14ac:dyDescent="0.25">
      <c r="C204" s="32" t="s">
        <v>756</v>
      </c>
      <c r="D204" s="30">
        <v>509.05999999999995</v>
      </c>
      <c r="E204" s="31">
        <v>-288</v>
      </c>
      <c r="F204"/>
      <c r="G204"/>
      <c r="H204"/>
    </row>
    <row r="205" spans="3:8" x14ac:dyDescent="0.25">
      <c r="C205" s="32" t="s">
        <v>757</v>
      </c>
      <c r="D205" s="30">
        <v>38.58</v>
      </c>
      <c r="E205" s="31">
        <v>-12</v>
      </c>
      <c r="F205"/>
      <c r="G205"/>
      <c r="H205"/>
    </row>
    <row r="206" spans="3:8" x14ac:dyDescent="0.25">
      <c r="C206" s="32" t="s">
        <v>759</v>
      </c>
      <c r="D206" s="30">
        <v>41.98</v>
      </c>
      <c r="E206" s="31">
        <v>-144</v>
      </c>
      <c r="F206"/>
      <c r="G206"/>
      <c r="H206"/>
    </row>
    <row r="207" spans="3:8" x14ac:dyDescent="0.25">
      <c r="C207" s="32" t="s">
        <v>767</v>
      </c>
      <c r="D207" s="30">
        <v>411.44</v>
      </c>
      <c r="E207" s="31">
        <v>-144</v>
      </c>
      <c r="F207"/>
      <c r="G207"/>
      <c r="H207"/>
    </row>
    <row r="208" spans="3:8" x14ac:dyDescent="0.25">
      <c r="C208" s="32" t="s">
        <v>782</v>
      </c>
      <c r="D208" s="30">
        <v>182.72</v>
      </c>
      <c r="E208" s="31">
        <v>-48</v>
      </c>
      <c r="F208"/>
      <c r="G208"/>
      <c r="H208"/>
    </row>
    <row r="209" spans="3:8" x14ac:dyDescent="0.25">
      <c r="C209" s="32" t="s">
        <v>785</v>
      </c>
      <c r="D209" s="30">
        <v>93.3</v>
      </c>
      <c r="E209" s="31">
        <v>-144</v>
      </c>
      <c r="F209"/>
      <c r="G209"/>
      <c r="H209"/>
    </row>
    <row r="210" spans="3:8" x14ac:dyDescent="0.25">
      <c r="C210" s="32" t="s">
        <v>787</v>
      </c>
      <c r="D210" s="30">
        <v>0.1</v>
      </c>
      <c r="E210" s="31">
        <v>-1</v>
      </c>
      <c r="F210"/>
      <c r="G210"/>
      <c r="H210"/>
    </row>
    <row r="211" spans="3:8" x14ac:dyDescent="0.25">
      <c r="C211" s="32" t="s">
        <v>788</v>
      </c>
      <c r="D211" s="30">
        <v>406.42</v>
      </c>
      <c r="E211" s="31">
        <v>-144</v>
      </c>
      <c r="F211"/>
      <c r="G211"/>
      <c r="H211"/>
    </row>
    <row r="212" spans="3:8" x14ac:dyDescent="0.25">
      <c r="C212" s="32" t="s">
        <v>789</v>
      </c>
      <c r="D212" s="30">
        <v>192.21</v>
      </c>
      <c r="E212" s="31">
        <v>-144</v>
      </c>
      <c r="F212"/>
      <c r="G212"/>
      <c r="H212"/>
    </row>
    <row r="213" spans="3:8" x14ac:dyDescent="0.25">
      <c r="C213" s="32" t="s">
        <v>790</v>
      </c>
      <c r="D213" s="30">
        <v>160.41</v>
      </c>
      <c r="E213" s="31">
        <v>-288</v>
      </c>
      <c r="F213"/>
      <c r="G213"/>
      <c r="H213"/>
    </row>
    <row r="214" spans="3:8" x14ac:dyDescent="0.25">
      <c r="C214" s="32" t="s">
        <v>798</v>
      </c>
      <c r="D214" s="30">
        <v>546.12</v>
      </c>
      <c r="E214" s="31">
        <v>-144</v>
      </c>
      <c r="F214"/>
      <c r="G214"/>
      <c r="H214"/>
    </row>
    <row r="215" spans="3:8" x14ac:dyDescent="0.25">
      <c r="C215" s="32" t="s">
        <v>800</v>
      </c>
      <c r="D215" s="30">
        <v>734.96</v>
      </c>
      <c r="E215" s="31">
        <v>-144</v>
      </c>
      <c r="F215"/>
      <c r="G215"/>
      <c r="H215"/>
    </row>
    <row r="216" spans="3:8" x14ac:dyDescent="0.25">
      <c r="C216" s="32" t="s">
        <v>804</v>
      </c>
      <c r="D216" s="30">
        <v>407.9</v>
      </c>
      <c r="E216" s="31">
        <v>-144</v>
      </c>
      <c r="F216"/>
      <c r="G216"/>
      <c r="H216"/>
    </row>
    <row r="217" spans="3:8" x14ac:dyDescent="0.25">
      <c r="C217" s="32" t="s">
        <v>807</v>
      </c>
      <c r="D217" s="30">
        <v>221.54000000000002</v>
      </c>
      <c r="E217" s="31">
        <v>-48</v>
      </c>
      <c r="F217"/>
      <c r="G217"/>
      <c r="H217"/>
    </row>
    <row r="218" spans="3:8" x14ac:dyDescent="0.25">
      <c r="C218" s="29" t="s">
        <v>764</v>
      </c>
      <c r="D218" s="30">
        <v>5477.45</v>
      </c>
      <c r="E218" s="31">
        <v>-368</v>
      </c>
      <c r="F218"/>
      <c r="G218"/>
      <c r="H218"/>
    </row>
    <row r="219" spans="3:8" x14ac:dyDescent="0.25">
      <c r="C219" s="32" t="s">
        <v>683</v>
      </c>
      <c r="D219" s="30">
        <v>1933.52</v>
      </c>
      <c r="E219" s="31">
        <v>-48</v>
      </c>
      <c r="F219"/>
      <c r="G219"/>
      <c r="H219"/>
    </row>
    <row r="220" spans="3:8" x14ac:dyDescent="0.25">
      <c r="C220" s="32" t="s">
        <v>689</v>
      </c>
      <c r="D220" s="30">
        <v>25.35</v>
      </c>
      <c r="E220" s="31">
        <v>-12</v>
      </c>
      <c r="F220"/>
      <c r="G220"/>
      <c r="H220"/>
    </row>
    <row r="221" spans="3:8" x14ac:dyDescent="0.25">
      <c r="C221" s="32" t="s">
        <v>691</v>
      </c>
      <c r="D221" s="30">
        <v>1.0900000000000001</v>
      </c>
      <c r="E221" s="31">
        <v>-1</v>
      </c>
      <c r="F221"/>
      <c r="G221"/>
      <c r="H221"/>
    </row>
    <row r="222" spans="3:8" x14ac:dyDescent="0.25">
      <c r="C222" s="32" t="s">
        <v>692</v>
      </c>
      <c r="D222" s="30">
        <v>12.96</v>
      </c>
      <c r="E222" s="31">
        <v>-7</v>
      </c>
      <c r="F222"/>
      <c r="G222"/>
      <c r="H222"/>
    </row>
    <row r="223" spans="3:8" x14ac:dyDescent="0.25">
      <c r="C223" s="32" t="s">
        <v>700</v>
      </c>
      <c r="D223" s="30">
        <v>666.34</v>
      </c>
      <c r="E223" s="31">
        <v>-144</v>
      </c>
      <c r="F223"/>
      <c r="G223"/>
      <c r="H223"/>
    </row>
    <row r="224" spans="3:8" x14ac:dyDescent="0.25">
      <c r="C224" s="32" t="s">
        <v>709</v>
      </c>
      <c r="D224" s="30">
        <v>2609.98</v>
      </c>
      <c r="E224" s="31">
        <v>-144</v>
      </c>
      <c r="F224"/>
      <c r="G224"/>
      <c r="H224"/>
    </row>
    <row r="225" spans="3:8" x14ac:dyDescent="0.25">
      <c r="C225" s="32" t="s">
        <v>741</v>
      </c>
      <c r="D225" s="30">
        <v>228.21</v>
      </c>
      <c r="E225" s="31">
        <v>-12</v>
      </c>
      <c r="F225"/>
      <c r="G225"/>
      <c r="H225"/>
    </row>
    <row r="226" spans="3:8" x14ac:dyDescent="0.25">
      <c r="C226" s="29" t="s">
        <v>703</v>
      </c>
      <c r="D226" s="30">
        <v>0</v>
      </c>
      <c r="E226" s="31">
        <v>-924</v>
      </c>
      <c r="F226"/>
      <c r="G226"/>
      <c r="H226"/>
    </row>
    <row r="227" spans="3:8" x14ac:dyDescent="0.25">
      <c r="C227" s="32" t="s">
        <v>688</v>
      </c>
      <c r="D227" s="30">
        <v>0</v>
      </c>
      <c r="E227" s="31">
        <v>-6</v>
      </c>
      <c r="F227"/>
      <c r="G227"/>
      <c r="H227"/>
    </row>
    <row r="228" spans="3:8" x14ac:dyDescent="0.25">
      <c r="C228" s="32" t="s">
        <v>690</v>
      </c>
      <c r="D228" s="30">
        <v>0</v>
      </c>
      <c r="E228" s="31">
        <v>-144</v>
      </c>
      <c r="F228"/>
      <c r="G228"/>
      <c r="H228"/>
    </row>
    <row r="229" spans="3:8" x14ac:dyDescent="0.25">
      <c r="C229" s="32" t="s">
        <v>692</v>
      </c>
      <c r="D229" s="30">
        <v>0</v>
      </c>
      <c r="E229" s="31">
        <v>-432</v>
      </c>
      <c r="F229"/>
      <c r="G229"/>
      <c r="H229"/>
    </row>
    <row r="230" spans="3:8" x14ac:dyDescent="0.25">
      <c r="C230" s="32" t="s">
        <v>696</v>
      </c>
      <c r="D230" s="30">
        <v>0</v>
      </c>
      <c r="E230" s="31">
        <v>-144</v>
      </c>
      <c r="F230"/>
      <c r="G230"/>
      <c r="H230"/>
    </row>
    <row r="231" spans="3:8" x14ac:dyDescent="0.25">
      <c r="C231" s="32" t="s">
        <v>697</v>
      </c>
      <c r="D231" s="30">
        <v>0</v>
      </c>
      <c r="E231" s="31">
        <v>-48</v>
      </c>
      <c r="F231"/>
      <c r="G231"/>
      <c r="H231"/>
    </row>
    <row r="232" spans="3:8" x14ac:dyDescent="0.25">
      <c r="C232" s="32" t="s">
        <v>705</v>
      </c>
      <c r="D232" s="30">
        <v>0</v>
      </c>
      <c r="E232" s="31">
        <v>-144</v>
      </c>
      <c r="F232"/>
      <c r="G232"/>
      <c r="H232"/>
    </row>
    <row r="233" spans="3:8" x14ac:dyDescent="0.25">
      <c r="C233" s="32" t="s">
        <v>706</v>
      </c>
      <c r="D233" s="30">
        <v>0</v>
      </c>
      <c r="E233" s="31">
        <v>-6</v>
      </c>
      <c r="F233"/>
      <c r="G233"/>
      <c r="H233"/>
    </row>
    <row r="234" spans="3:8" x14ac:dyDescent="0.25">
      <c r="D234"/>
      <c r="E234"/>
      <c r="F234"/>
      <c r="G234"/>
      <c r="H234"/>
    </row>
    <row r="235" spans="3:8" x14ac:dyDescent="0.25">
      <c r="D235"/>
      <c r="E235"/>
      <c r="F235"/>
      <c r="G235"/>
      <c r="H235"/>
    </row>
    <row r="236" spans="3:8" x14ac:dyDescent="0.25">
      <c r="D236"/>
      <c r="E236"/>
      <c r="F236"/>
      <c r="G236"/>
      <c r="H236"/>
    </row>
    <row r="237" spans="3:8" x14ac:dyDescent="0.25">
      <c r="D237"/>
      <c r="E237"/>
      <c r="F237"/>
      <c r="G237"/>
      <c r="H237"/>
    </row>
    <row r="238" spans="3:8" x14ac:dyDescent="0.25">
      <c r="D238"/>
      <c r="E238"/>
      <c r="F238"/>
      <c r="G238"/>
      <c r="H238"/>
    </row>
    <row r="239" spans="3:8" x14ac:dyDescent="0.25">
      <c r="D239"/>
      <c r="E239"/>
      <c r="F239"/>
      <c r="G239"/>
      <c r="H239"/>
    </row>
    <row r="240" spans="3:8" x14ac:dyDescent="0.25">
      <c r="D240"/>
      <c r="E240"/>
      <c r="F240"/>
      <c r="G240"/>
      <c r="H240"/>
    </row>
    <row r="241" customFormat="1" x14ac:dyDescent="0.25"/>
    <row r="242" customFormat="1" x14ac:dyDescent="0.25"/>
    <row r="243" customFormat="1" x14ac:dyDescent="0.25"/>
    <row r="244" customFormat="1" x14ac:dyDescent="0.25"/>
    <row r="245" customFormat="1" x14ac:dyDescent="0.25"/>
    <row r="246" customFormat="1" x14ac:dyDescent="0.25"/>
    <row r="247" customFormat="1" x14ac:dyDescent="0.25"/>
    <row r="248" customFormat="1" x14ac:dyDescent="0.25"/>
    <row r="249" customFormat="1" x14ac:dyDescent="0.25"/>
    <row r="250" customFormat="1" x14ac:dyDescent="0.25"/>
    <row r="251" customFormat="1" x14ac:dyDescent="0.25"/>
    <row r="252" customFormat="1" x14ac:dyDescent="0.25"/>
    <row r="253" customFormat="1" x14ac:dyDescent="0.25"/>
    <row r="254" customFormat="1" x14ac:dyDescent="0.25"/>
    <row r="255" customFormat="1" x14ac:dyDescent="0.25"/>
    <row r="256" customFormat="1" x14ac:dyDescent="0.25"/>
    <row r="257" customFormat="1" x14ac:dyDescent="0.25"/>
    <row r="258" customFormat="1" x14ac:dyDescent="0.25"/>
    <row r="259" customFormat="1" x14ac:dyDescent="0.25"/>
    <row r="260" customFormat="1" x14ac:dyDescent="0.25"/>
    <row r="261" customFormat="1" x14ac:dyDescent="0.25"/>
    <row r="262" customFormat="1" x14ac:dyDescent="0.25"/>
    <row r="263" customFormat="1" x14ac:dyDescent="0.25"/>
    <row r="264" customFormat="1" x14ac:dyDescent="0.25"/>
    <row r="265" customFormat="1" x14ac:dyDescent="0.25"/>
    <row r="266" customFormat="1" x14ac:dyDescent="0.25"/>
    <row r="267" customFormat="1" x14ac:dyDescent="0.25"/>
    <row r="268" customFormat="1" x14ac:dyDescent="0.25"/>
    <row r="269" customFormat="1" x14ac:dyDescent="0.25"/>
    <row r="270" customFormat="1" x14ac:dyDescent="0.25"/>
    <row r="271" customFormat="1" x14ac:dyDescent="0.25"/>
    <row r="272" customFormat="1" x14ac:dyDescent="0.25"/>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row r="295" customFormat="1" x14ac:dyDescent="0.25"/>
    <row r="296" customFormat="1" x14ac:dyDescent="0.25"/>
    <row r="297" customFormat="1" x14ac:dyDescent="0.25"/>
    <row r="298" customFormat="1" x14ac:dyDescent="0.25"/>
    <row r="299" customFormat="1" x14ac:dyDescent="0.25"/>
    <row r="300" customFormat="1" x14ac:dyDescent="0.25"/>
    <row r="301" customFormat="1" x14ac:dyDescent="0.25"/>
    <row r="302" customFormat="1" x14ac:dyDescent="0.25"/>
    <row r="303" customFormat="1" x14ac:dyDescent="0.25"/>
    <row r="304" customFormat="1" x14ac:dyDescent="0.25"/>
    <row r="305" customFormat="1" x14ac:dyDescent="0.25"/>
    <row r="306" customFormat="1" x14ac:dyDescent="0.25"/>
    <row r="307" customFormat="1" x14ac:dyDescent="0.25"/>
    <row r="308" customFormat="1" x14ac:dyDescent="0.25"/>
    <row r="309" customFormat="1" x14ac:dyDescent="0.25"/>
    <row r="310" customFormat="1" x14ac:dyDescent="0.25"/>
    <row r="311" customFormat="1" x14ac:dyDescent="0.25"/>
    <row r="312" customFormat="1" x14ac:dyDescent="0.25"/>
    <row r="313" customFormat="1" x14ac:dyDescent="0.25"/>
    <row r="314" customFormat="1" x14ac:dyDescent="0.25"/>
    <row r="315" customFormat="1" x14ac:dyDescent="0.25"/>
    <row r="316" customFormat="1" x14ac:dyDescent="0.25"/>
    <row r="317" customFormat="1" x14ac:dyDescent="0.25"/>
    <row r="318" customFormat="1" x14ac:dyDescent="0.25"/>
    <row r="319" customFormat="1" x14ac:dyDescent="0.25"/>
    <row r="320" customFormat="1" x14ac:dyDescent="0.25"/>
    <row r="321" customFormat="1" x14ac:dyDescent="0.25"/>
    <row r="322" customFormat="1" x14ac:dyDescent="0.25"/>
    <row r="323" customFormat="1" x14ac:dyDescent="0.25"/>
    <row r="324" customFormat="1" x14ac:dyDescent="0.25"/>
    <row r="325" customFormat="1" x14ac:dyDescent="0.25"/>
    <row r="326" customFormat="1" x14ac:dyDescent="0.25"/>
    <row r="327" customFormat="1" x14ac:dyDescent="0.25"/>
    <row r="328" customFormat="1" x14ac:dyDescent="0.25"/>
    <row r="329" customFormat="1" x14ac:dyDescent="0.25"/>
    <row r="330" customFormat="1" x14ac:dyDescent="0.25"/>
    <row r="331" customFormat="1" x14ac:dyDescent="0.25"/>
    <row r="332" customFormat="1" x14ac:dyDescent="0.25"/>
    <row r="333" customFormat="1" x14ac:dyDescent="0.25"/>
    <row r="334" customFormat="1" x14ac:dyDescent="0.25"/>
    <row r="335" customFormat="1" x14ac:dyDescent="0.25"/>
    <row r="336" customFormat="1" x14ac:dyDescent="0.25"/>
    <row r="337" customFormat="1" x14ac:dyDescent="0.25"/>
    <row r="338" customFormat="1" x14ac:dyDescent="0.25"/>
    <row r="339" customFormat="1" x14ac:dyDescent="0.25"/>
    <row r="340" customFormat="1" x14ac:dyDescent="0.25"/>
    <row r="341" customFormat="1" x14ac:dyDescent="0.25"/>
    <row r="342" customFormat="1" x14ac:dyDescent="0.25"/>
    <row r="343" customFormat="1" x14ac:dyDescent="0.25"/>
    <row r="344" customFormat="1" x14ac:dyDescent="0.25"/>
    <row r="345" customFormat="1" x14ac:dyDescent="0.25"/>
    <row r="346" customFormat="1" x14ac:dyDescent="0.25"/>
    <row r="347" customFormat="1" x14ac:dyDescent="0.25"/>
    <row r="348" customFormat="1" x14ac:dyDescent="0.25"/>
    <row r="349" customFormat="1" x14ac:dyDescent="0.25"/>
    <row r="350" customFormat="1" x14ac:dyDescent="0.25"/>
    <row r="351" customFormat="1" x14ac:dyDescent="0.25"/>
    <row r="352" customFormat="1" x14ac:dyDescent="0.25"/>
    <row r="353" customFormat="1" x14ac:dyDescent="0.25"/>
    <row r="354" customFormat="1" x14ac:dyDescent="0.25"/>
    <row r="355" customFormat="1" x14ac:dyDescent="0.25"/>
    <row r="356" customFormat="1" x14ac:dyDescent="0.25"/>
    <row r="357" customFormat="1" x14ac:dyDescent="0.25"/>
    <row r="358" customFormat="1" x14ac:dyDescent="0.25"/>
    <row r="359" customFormat="1" x14ac:dyDescent="0.25"/>
    <row r="360" customFormat="1" x14ac:dyDescent="0.25"/>
    <row r="361" customFormat="1" x14ac:dyDescent="0.25"/>
    <row r="362" customFormat="1" x14ac:dyDescent="0.25"/>
    <row r="363" customFormat="1" x14ac:dyDescent="0.25"/>
    <row r="364" customFormat="1" x14ac:dyDescent="0.25"/>
    <row r="365" customFormat="1" x14ac:dyDescent="0.25"/>
    <row r="366" customFormat="1" x14ac:dyDescent="0.25"/>
    <row r="367" customFormat="1" x14ac:dyDescent="0.25"/>
    <row r="368" customFormat="1" x14ac:dyDescent="0.25"/>
    <row r="369" customFormat="1" x14ac:dyDescent="0.25"/>
    <row r="370" customFormat="1" x14ac:dyDescent="0.25"/>
    <row r="371" customFormat="1" x14ac:dyDescent="0.25"/>
    <row r="372" customFormat="1" x14ac:dyDescent="0.25"/>
    <row r="373" customFormat="1" x14ac:dyDescent="0.25"/>
    <row r="374" customFormat="1" x14ac:dyDescent="0.25"/>
    <row r="375" customFormat="1" x14ac:dyDescent="0.25"/>
    <row r="376" customFormat="1" x14ac:dyDescent="0.25"/>
    <row r="377" customFormat="1" x14ac:dyDescent="0.25"/>
    <row r="378" customFormat="1" x14ac:dyDescent="0.25"/>
    <row r="379" customFormat="1" x14ac:dyDescent="0.25"/>
    <row r="380" customFormat="1" x14ac:dyDescent="0.25"/>
    <row r="381" customFormat="1" x14ac:dyDescent="0.25"/>
    <row r="382" customFormat="1" x14ac:dyDescent="0.25"/>
    <row r="383" customFormat="1" x14ac:dyDescent="0.25"/>
    <row r="384" customFormat="1" x14ac:dyDescent="0.25"/>
    <row r="385" customFormat="1" x14ac:dyDescent="0.25"/>
    <row r="386" customFormat="1" x14ac:dyDescent="0.25"/>
    <row r="387" customFormat="1" x14ac:dyDescent="0.25"/>
    <row r="388" customFormat="1" x14ac:dyDescent="0.25"/>
    <row r="389" customFormat="1" x14ac:dyDescent="0.25"/>
    <row r="390" customFormat="1" x14ac:dyDescent="0.25"/>
    <row r="391" customFormat="1" x14ac:dyDescent="0.25"/>
    <row r="392" customFormat="1" x14ac:dyDescent="0.25"/>
    <row r="393" customFormat="1" x14ac:dyDescent="0.25"/>
    <row r="394" customFormat="1" x14ac:dyDescent="0.25"/>
    <row r="395" customFormat="1" x14ac:dyDescent="0.25"/>
    <row r="396" customFormat="1" x14ac:dyDescent="0.25"/>
    <row r="397" customFormat="1" x14ac:dyDescent="0.25"/>
    <row r="398" customFormat="1" x14ac:dyDescent="0.25"/>
    <row r="399" customFormat="1" x14ac:dyDescent="0.25"/>
    <row r="400" customFormat="1" x14ac:dyDescent="0.25"/>
    <row r="401" customFormat="1" x14ac:dyDescent="0.25"/>
    <row r="402" customFormat="1" x14ac:dyDescent="0.25"/>
    <row r="403" customFormat="1" x14ac:dyDescent="0.25"/>
    <row r="404" customFormat="1" x14ac:dyDescent="0.25"/>
    <row r="405" customFormat="1" x14ac:dyDescent="0.25"/>
    <row r="406" customFormat="1" x14ac:dyDescent="0.25"/>
    <row r="407" customFormat="1" x14ac:dyDescent="0.25"/>
    <row r="408" customFormat="1" x14ac:dyDescent="0.25"/>
    <row r="409" customFormat="1" x14ac:dyDescent="0.25"/>
    <row r="410" customFormat="1" x14ac:dyDescent="0.25"/>
    <row r="411" customFormat="1" x14ac:dyDescent="0.25"/>
    <row r="412" customFormat="1" x14ac:dyDescent="0.25"/>
    <row r="413" customFormat="1" x14ac:dyDescent="0.25"/>
    <row r="414" customFormat="1" x14ac:dyDescent="0.25"/>
    <row r="415" customFormat="1" x14ac:dyDescent="0.25"/>
    <row r="416" customFormat="1" x14ac:dyDescent="0.25"/>
    <row r="417" customFormat="1" x14ac:dyDescent="0.25"/>
    <row r="418" customFormat="1" x14ac:dyDescent="0.25"/>
    <row r="419" customFormat="1" x14ac:dyDescent="0.25"/>
    <row r="420" customFormat="1" x14ac:dyDescent="0.25"/>
    <row r="421" customFormat="1" x14ac:dyDescent="0.25"/>
    <row r="422" customFormat="1" x14ac:dyDescent="0.25"/>
    <row r="423" customFormat="1" x14ac:dyDescent="0.25"/>
    <row r="424" customFormat="1" x14ac:dyDescent="0.25"/>
    <row r="425" customFormat="1" x14ac:dyDescent="0.25"/>
    <row r="426" customFormat="1" x14ac:dyDescent="0.25"/>
    <row r="427" customFormat="1" x14ac:dyDescent="0.25"/>
    <row r="428" customFormat="1" x14ac:dyDescent="0.25"/>
    <row r="429" customFormat="1" x14ac:dyDescent="0.25"/>
    <row r="430" customFormat="1" x14ac:dyDescent="0.25"/>
    <row r="431" customFormat="1" x14ac:dyDescent="0.25"/>
    <row r="432" customFormat="1" x14ac:dyDescent="0.25"/>
    <row r="433" customFormat="1" x14ac:dyDescent="0.25"/>
    <row r="434" customFormat="1" x14ac:dyDescent="0.25"/>
    <row r="435" customFormat="1" x14ac:dyDescent="0.25"/>
    <row r="436" customFormat="1" x14ac:dyDescent="0.25"/>
    <row r="437" customFormat="1" x14ac:dyDescent="0.25"/>
    <row r="438" customFormat="1" x14ac:dyDescent="0.25"/>
    <row r="439" customFormat="1" x14ac:dyDescent="0.25"/>
    <row r="440" customFormat="1" x14ac:dyDescent="0.25"/>
    <row r="441" customFormat="1" x14ac:dyDescent="0.25"/>
    <row r="442" customFormat="1" x14ac:dyDescent="0.25"/>
    <row r="443" customFormat="1" x14ac:dyDescent="0.25"/>
    <row r="444" customFormat="1" x14ac:dyDescent="0.25"/>
    <row r="445" customFormat="1" x14ac:dyDescent="0.25"/>
    <row r="446" customFormat="1" x14ac:dyDescent="0.25"/>
    <row r="447" customFormat="1" x14ac:dyDescent="0.25"/>
    <row r="448" customFormat="1" x14ac:dyDescent="0.25"/>
    <row r="449" customFormat="1" x14ac:dyDescent="0.25"/>
    <row r="450" customFormat="1" x14ac:dyDescent="0.25"/>
    <row r="451" customFormat="1" x14ac:dyDescent="0.25"/>
    <row r="452" customFormat="1" x14ac:dyDescent="0.25"/>
    <row r="453" customFormat="1" x14ac:dyDescent="0.25"/>
    <row r="454" customFormat="1" x14ac:dyDescent="0.25"/>
    <row r="455" customFormat="1" x14ac:dyDescent="0.25"/>
    <row r="456" customFormat="1" x14ac:dyDescent="0.25"/>
    <row r="457" customFormat="1" x14ac:dyDescent="0.25"/>
    <row r="458" customFormat="1" x14ac:dyDescent="0.25"/>
    <row r="459" customFormat="1" x14ac:dyDescent="0.25"/>
    <row r="460" customFormat="1" x14ac:dyDescent="0.25"/>
    <row r="461" customFormat="1" x14ac:dyDescent="0.25"/>
    <row r="462" customFormat="1" x14ac:dyDescent="0.25"/>
    <row r="463" customFormat="1" x14ac:dyDescent="0.25"/>
    <row r="464" customFormat="1" x14ac:dyDescent="0.25"/>
    <row r="465" customFormat="1" x14ac:dyDescent="0.25"/>
    <row r="466" customFormat="1" x14ac:dyDescent="0.25"/>
    <row r="467" customFormat="1" x14ac:dyDescent="0.25"/>
    <row r="468" customFormat="1" x14ac:dyDescent="0.25"/>
    <row r="469" customFormat="1" x14ac:dyDescent="0.25"/>
    <row r="470" customFormat="1" x14ac:dyDescent="0.25"/>
    <row r="471" customFormat="1" x14ac:dyDescent="0.25"/>
    <row r="472" customFormat="1" x14ac:dyDescent="0.25"/>
    <row r="473" customFormat="1" x14ac:dyDescent="0.25"/>
    <row r="474" customFormat="1" x14ac:dyDescent="0.25"/>
    <row r="475" customFormat="1" x14ac:dyDescent="0.25"/>
    <row r="476" customFormat="1" x14ac:dyDescent="0.25"/>
    <row r="477" customFormat="1" x14ac:dyDescent="0.25"/>
    <row r="478" customFormat="1" x14ac:dyDescent="0.25"/>
    <row r="479" customFormat="1" x14ac:dyDescent="0.25"/>
    <row r="480" customFormat="1" x14ac:dyDescent="0.25"/>
    <row r="481" customFormat="1" x14ac:dyDescent="0.25"/>
    <row r="482" customFormat="1" x14ac:dyDescent="0.25"/>
    <row r="483" customFormat="1" x14ac:dyDescent="0.25"/>
    <row r="484" customFormat="1" x14ac:dyDescent="0.25"/>
    <row r="485" customFormat="1" x14ac:dyDescent="0.25"/>
    <row r="486" customFormat="1" x14ac:dyDescent="0.25"/>
    <row r="487" customFormat="1" x14ac:dyDescent="0.25"/>
    <row r="488" customFormat="1" x14ac:dyDescent="0.25"/>
    <row r="489" customFormat="1" x14ac:dyDescent="0.25"/>
    <row r="490" customFormat="1" x14ac:dyDescent="0.25"/>
    <row r="491" customFormat="1" x14ac:dyDescent="0.25"/>
    <row r="492" customFormat="1" x14ac:dyDescent="0.25"/>
    <row r="493" customFormat="1" x14ac:dyDescent="0.25"/>
    <row r="494" customFormat="1" x14ac:dyDescent="0.25"/>
    <row r="495" customFormat="1" x14ac:dyDescent="0.25"/>
    <row r="496" customFormat="1" x14ac:dyDescent="0.25"/>
    <row r="497" customFormat="1" x14ac:dyDescent="0.25"/>
    <row r="498" customFormat="1" x14ac:dyDescent="0.25"/>
    <row r="499" customFormat="1" x14ac:dyDescent="0.25"/>
    <row r="500" customFormat="1" x14ac:dyDescent="0.25"/>
    <row r="501" customFormat="1" x14ac:dyDescent="0.25"/>
    <row r="502" customFormat="1" x14ac:dyDescent="0.25"/>
    <row r="503" customFormat="1" x14ac:dyDescent="0.25"/>
    <row r="504" customFormat="1" x14ac:dyDescent="0.25"/>
    <row r="505" customFormat="1" x14ac:dyDescent="0.25"/>
    <row r="506" customFormat="1" x14ac:dyDescent="0.25"/>
    <row r="507" customFormat="1" x14ac:dyDescent="0.25"/>
    <row r="508" customFormat="1" x14ac:dyDescent="0.25"/>
    <row r="509" customFormat="1" x14ac:dyDescent="0.25"/>
    <row r="510" customFormat="1" x14ac:dyDescent="0.25"/>
    <row r="511" customFormat="1" x14ac:dyDescent="0.25"/>
    <row r="512" customFormat="1" x14ac:dyDescent="0.25"/>
    <row r="513" customFormat="1" x14ac:dyDescent="0.25"/>
    <row r="514" customFormat="1" x14ac:dyDescent="0.25"/>
    <row r="515" customFormat="1" x14ac:dyDescent="0.25"/>
    <row r="516" customFormat="1" x14ac:dyDescent="0.25"/>
    <row r="517" customFormat="1" x14ac:dyDescent="0.25"/>
    <row r="518" customFormat="1" x14ac:dyDescent="0.25"/>
    <row r="519" customFormat="1" x14ac:dyDescent="0.25"/>
    <row r="520" customFormat="1" x14ac:dyDescent="0.25"/>
    <row r="521" customFormat="1" x14ac:dyDescent="0.25"/>
    <row r="522" customFormat="1" x14ac:dyDescent="0.25"/>
    <row r="523" customFormat="1" x14ac:dyDescent="0.25"/>
    <row r="524" customFormat="1" x14ac:dyDescent="0.25"/>
    <row r="525" customFormat="1" x14ac:dyDescent="0.25"/>
    <row r="526" customFormat="1" x14ac:dyDescent="0.25"/>
    <row r="527" customFormat="1" x14ac:dyDescent="0.25"/>
    <row r="528" customFormat="1" x14ac:dyDescent="0.25"/>
    <row r="529" customFormat="1" x14ac:dyDescent="0.25"/>
    <row r="530" customFormat="1" x14ac:dyDescent="0.25"/>
    <row r="531" customFormat="1" x14ac:dyDescent="0.25"/>
    <row r="532" customFormat="1" x14ac:dyDescent="0.25"/>
    <row r="533" customFormat="1" x14ac:dyDescent="0.25"/>
    <row r="534" customFormat="1" x14ac:dyDescent="0.25"/>
    <row r="535" customFormat="1" x14ac:dyDescent="0.25"/>
    <row r="536" customFormat="1" x14ac:dyDescent="0.25"/>
    <row r="537" customFormat="1" x14ac:dyDescent="0.25"/>
    <row r="538" customFormat="1" x14ac:dyDescent="0.25"/>
    <row r="539" customFormat="1" x14ac:dyDescent="0.25"/>
    <row r="540" customFormat="1" x14ac:dyDescent="0.25"/>
    <row r="541" customFormat="1" x14ac:dyDescent="0.25"/>
    <row r="542" customFormat="1" x14ac:dyDescent="0.25"/>
    <row r="543" customFormat="1" x14ac:dyDescent="0.25"/>
    <row r="544" customFormat="1" x14ac:dyDescent="0.25"/>
    <row r="545" customFormat="1" x14ac:dyDescent="0.25"/>
    <row r="546" customFormat="1" x14ac:dyDescent="0.25"/>
    <row r="547" customFormat="1" x14ac:dyDescent="0.25"/>
    <row r="548" customFormat="1" x14ac:dyDescent="0.25"/>
    <row r="549" customFormat="1" x14ac:dyDescent="0.25"/>
    <row r="550" customFormat="1" x14ac:dyDescent="0.25"/>
    <row r="551" customFormat="1" x14ac:dyDescent="0.25"/>
    <row r="552" customFormat="1" x14ac:dyDescent="0.25"/>
    <row r="553" customFormat="1" x14ac:dyDescent="0.25"/>
    <row r="554" customFormat="1" x14ac:dyDescent="0.25"/>
    <row r="555" customFormat="1" x14ac:dyDescent="0.25"/>
    <row r="556" customFormat="1" x14ac:dyDescent="0.25"/>
    <row r="557" customFormat="1" x14ac:dyDescent="0.25"/>
    <row r="558" customFormat="1" x14ac:dyDescent="0.25"/>
    <row r="559" customFormat="1" x14ac:dyDescent="0.25"/>
    <row r="560" customFormat="1" x14ac:dyDescent="0.25"/>
    <row r="561" customFormat="1" x14ac:dyDescent="0.25"/>
    <row r="562" customFormat="1" x14ac:dyDescent="0.25"/>
    <row r="563" customFormat="1" x14ac:dyDescent="0.25"/>
    <row r="564" customFormat="1" x14ac:dyDescent="0.25"/>
    <row r="565" customFormat="1" x14ac:dyDescent="0.25"/>
    <row r="566" customFormat="1" x14ac:dyDescent="0.25"/>
    <row r="567" customFormat="1" x14ac:dyDescent="0.25"/>
    <row r="568" customFormat="1" x14ac:dyDescent="0.25"/>
    <row r="569" customFormat="1" x14ac:dyDescent="0.25"/>
    <row r="570" customFormat="1" x14ac:dyDescent="0.25"/>
    <row r="571" customFormat="1" x14ac:dyDescent="0.25"/>
    <row r="572" customFormat="1" x14ac:dyDescent="0.25"/>
    <row r="573" customFormat="1" x14ac:dyDescent="0.25"/>
    <row r="574" customFormat="1" x14ac:dyDescent="0.25"/>
    <row r="575" customFormat="1" x14ac:dyDescent="0.25"/>
    <row r="576" customFormat="1" x14ac:dyDescent="0.25"/>
    <row r="577" customFormat="1" x14ac:dyDescent="0.25"/>
    <row r="578" customFormat="1" x14ac:dyDescent="0.25"/>
    <row r="579" customFormat="1" x14ac:dyDescent="0.25"/>
    <row r="580" customFormat="1" x14ac:dyDescent="0.25"/>
    <row r="581" customFormat="1" x14ac:dyDescent="0.25"/>
    <row r="582" customFormat="1" x14ac:dyDescent="0.25"/>
    <row r="583" customFormat="1" x14ac:dyDescent="0.25"/>
    <row r="584" customFormat="1" x14ac:dyDescent="0.25"/>
    <row r="585" customFormat="1" x14ac:dyDescent="0.25"/>
    <row r="586" customFormat="1" x14ac:dyDescent="0.25"/>
    <row r="587" customFormat="1" x14ac:dyDescent="0.25"/>
    <row r="588" customFormat="1" x14ac:dyDescent="0.25"/>
    <row r="589" customFormat="1" x14ac:dyDescent="0.25"/>
    <row r="590" customFormat="1" x14ac:dyDescent="0.25"/>
    <row r="591" customFormat="1" x14ac:dyDescent="0.25"/>
    <row r="592" customFormat="1" x14ac:dyDescent="0.25"/>
    <row r="593" customFormat="1" x14ac:dyDescent="0.25"/>
    <row r="594" customFormat="1" x14ac:dyDescent="0.25"/>
    <row r="595" customFormat="1" x14ac:dyDescent="0.25"/>
    <row r="596" customFormat="1" x14ac:dyDescent="0.25"/>
    <row r="597" customFormat="1" x14ac:dyDescent="0.25"/>
    <row r="598" customFormat="1" x14ac:dyDescent="0.25"/>
    <row r="599" customFormat="1" x14ac:dyDescent="0.25"/>
    <row r="600" customFormat="1" x14ac:dyDescent="0.25"/>
    <row r="601" customFormat="1" x14ac:dyDescent="0.25"/>
    <row r="602" customFormat="1" x14ac:dyDescent="0.25"/>
    <row r="603" customFormat="1" x14ac:dyDescent="0.25"/>
    <row r="604" customFormat="1" x14ac:dyDescent="0.25"/>
    <row r="605" customFormat="1" x14ac:dyDescent="0.25"/>
    <row r="606" customFormat="1" x14ac:dyDescent="0.25"/>
    <row r="607" customFormat="1" x14ac:dyDescent="0.25"/>
    <row r="608" customFormat="1" x14ac:dyDescent="0.25"/>
    <row r="609" customFormat="1" x14ac:dyDescent="0.25"/>
    <row r="610" customFormat="1" x14ac:dyDescent="0.25"/>
    <row r="611" customFormat="1" x14ac:dyDescent="0.25"/>
    <row r="612" customFormat="1" x14ac:dyDescent="0.25"/>
    <row r="613" customFormat="1" x14ac:dyDescent="0.25"/>
    <row r="614" customFormat="1" x14ac:dyDescent="0.25"/>
    <row r="615" customFormat="1" x14ac:dyDescent="0.25"/>
    <row r="616" customFormat="1" x14ac:dyDescent="0.25"/>
    <row r="617" customFormat="1" x14ac:dyDescent="0.25"/>
    <row r="618" customFormat="1" x14ac:dyDescent="0.25"/>
    <row r="619" customFormat="1" x14ac:dyDescent="0.25"/>
    <row r="620" customFormat="1" x14ac:dyDescent="0.25"/>
    <row r="621" customFormat="1" x14ac:dyDescent="0.25"/>
    <row r="622" customFormat="1" x14ac:dyDescent="0.25"/>
    <row r="623" customFormat="1" x14ac:dyDescent="0.25"/>
    <row r="624" customFormat="1" x14ac:dyDescent="0.25"/>
    <row r="625" customFormat="1" x14ac:dyDescent="0.25"/>
    <row r="626" customFormat="1" x14ac:dyDescent="0.25"/>
    <row r="627" customFormat="1" x14ac:dyDescent="0.25"/>
    <row r="628" customFormat="1" x14ac:dyDescent="0.25"/>
    <row r="629" customFormat="1" x14ac:dyDescent="0.25"/>
    <row r="630" customFormat="1" x14ac:dyDescent="0.25"/>
    <row r="631" customFormat="1" x14ac:dyDescent="0.25"/>
    <row r="632" customFormat="1" x14ac:dyDescent="0.25"/>
    <row r="633" customFormat="1" x14ac:dyDescent="0.25"/>
    <row r="634" customFormat="1" x14ac:dyDescent="0.25"/>
    <row r="635" customFormat="1" x14ac:dyDescent="0.25"/>
    <row r="636" customFormat="1" x14ac:dyDescent="0.25"/>
    <row r="637" customFormat="1" x14ac:dyDescent="0.25"/>
    <row r="638" customFormat="1" x14ac:dyDescent="0.25"/>
    <row r="639" customFormat="1" x14ac:dyDescent="0.25"/>
    <row r="640" customFormat="1" x14ac:dyDescent="0.25"/>
    <row r="641" customFormat="1" x14ac:dyDescent="0.25"/>
    <row r="642" customFormat="1" x14ac:dyDescent="0.25"/>
    <row r="643" customFormat="1" x14ac:dyDescent="0.25"/>
    <row r="644" customFormat="1" x14ac:dyDescent="0.25"/>
    <row r="645" customFormat="1" x14ac:dyDescent="0.25"/>
    <row r="646" customFormat="1" x14ac:dyDescent="0.25"/>
    <row r="647" customFormat="1" x14ac:dyDescent="0.25"/>
    <row r="648" customFormat="1" x14ac:dyDescent="0.25"/>
    <row r="649" customFormat="1" x14ac:dyDescent="0.25"/>
    <row r="650" customFormat="1" x14ac:dyDescent="0.25"/>
    <row r="651" customFormat="1" x14ac:dyDescent="0.25"/>
    <row r="652" customFormat="1" x14ac:dyDescent="0.25"/>
    <row r="653" customFormat="1" x14ac:dyDescent="0.25"/>
    <row r="654" customFormat="1" x14ac:dyDescent="0.25"/>
    <row r="655" customFormat="1" x14ac:dyDescent="0.25"/>
    <row r="656" customFormat="1" x14ac:dyDescent="0.25"/>
    <row r="657" customFormat="1" x14ac:dyDescent="0.25"/>
    <row r="658" customFormat="1" x14ac:dyDescent="0.25"/>
    <row r="659" customFormat="1" x14ac:dyDescent="0.25"/>
    <row r="660" customFormat="1" x14ac:dyDescent="0.25"/>
    <row r="661" customFormat="1" x14ac:dyDescent="0.25"/>
    <row r="662" customFormat="1" x14ac:dyDescent="0.25"/>
    <row r="663" customFormat="1" x14ac:dyDescent="0.25"/>
    <row r="664" customFormat="1" x14ac:dyDescent="0.25"/>
    <row r="665" customFormat="1" x14ac:dyDescent="0.25"/>
    <row r="666" customFormat="1" x14ac:dyDescent="0.25"/>
    <row r="667" customFormat="1" x14ac:dyDescent="0.25"/>
    <row r="668" customFormat="1" x14ac:dyDescent="0.25"/>
    <row r="669" customFormat="1" x14ac:dyDescent="0.25"/>
    <row r="670" customFormat="1" x14ac:dyDescent="0.25"/>
    <row r="671" customFormat="1" x14ac:dyDescent="0.25"/>
    <row r="672" customFormat="1" x14ac:dyDescent="0.25"/>
    <row r="673" customFormat="1" x14ac:dyDescent="0.25"/>
    <row r="674" customFormat="1" x14ac:dyDescent="0.25"/>
    <row r="675" customFormat="1" x14ac:dyDescent="0.25"/>
    <row r="676" customFormat="1" x14ac:dyDescent="0.25"/>
    <row r="677" customFormat="1" x14ac:dyDescent="0.25"/>
    <row r="678" customFormat="1" x14ac:dyDescent="0.25"/>
    <row r="679" customFormat="1" x14ac:dyDescent="0.25"/>
    <row r="680" customFormat="1" x14ac:dyDescent="0.25"/>
    <row r="681" customFormat="1" x14ac:dyDescent="0.25"/>
    <row r="682" customFormat="1" x14ac:dyDescent="0.25"/>
    <row r="683" customFormat="1" x14ac:dyDescent="0.25"/>
    <row r="684" customFormat="1" x14ac:dyDescent="0.25"/>
    <row r="685" customFormat="1" x14ac:dyDescent="0.25"/>
    <row r="686" customFormat="1" x14ac:dyDescent="0.25"/>
    <row r="687" customFormat="1" x14ac:dyDescent="0.25"/>
    <row r="688" customFormat="1" x14ac:dyDescent="0.25"/>
    <row r="689" customFormat="1" x14ac:dyDescent="0.25"/>
    <row r="690" customFormat="1" x14ac:dyDescent="0.25"/>
    <row r="691" customFormat="1" x14ac:dyDescent="0.25"/>
    <row r="692" customFormat="1" x14ac:dyDescent="0.25"/>
    <row r="693" customFormat="1" x14ac:dyDescent="0.25"/>
    <row r="694" customFormat="1" x14ac:dyDescent="0.25"/>
    <row r="695" customFormat="1" x14ac:dyDescent="0.25"/>
    <row r="696" customFormat="1" x14ac:dyDescent="0.25"/>
    <row r="697" customFormat="1" x14ac:dyDescent="0.25"/>
    <row r="698" customFormat="1" x14ac:dyDescent="0.25"/>
    <row r="699" customFormat="1" x14ac:dyDescent="0.25"/>
    <row r="700" customFormat="1" x14ac:dyDescent="0.25"/>
    <row r="701" customFormat="1" x14ac:dyDescent="0.25"/>
    <row r="702" customFormat="1" x14ac:dyDescent="0.25"/>
    <row r="703" customFormat="1" x14ac:dyDescent="0.25"/>
    <row r="704" customFormat="1" x14ac:dyDescent="0.25"/>
    <row r="705" customFormat="1" x14ac:dyDescent="0.25"/>
    <row r="706" customFormat="1" x14ac:dyDescent="0.25"/>
    <row r="707" customFormat="1" x14ac:dyDescent="0.25"/>
    <row r="708" customFormat="1" x14ac:dyDescent="0.25"/>
    <row r="709" customFormat="1" x14ac:dyDescent="0.25"/>
    <row r="710" customFormat="1" x14ac:dyDescent="0.25"/>
    <row r="711" customFormat="1" x14ac:dyDescent="0.25"/>
    <row r="712" customFormat="1" x14ac:dyDescent="0.25"/>
    <row r="713" customFormat="1" x14ac:dyDescent="0.25"/>
    <row r="714" customFormat="1" x14ac:dyDescent="0.25"/>
    <row r="715" customFormat="1" x14ac:dyDescent="0.25"/>
    <row r="716" customFormat="1" x14ac:dyDescent="0.25"/>
    <row r="717" customFormat="1" x14ac:dyDescent="0.25"/>
    <row r="718" customFormat="1" x14ac:dyDescent="0.25"/>
    <row r="719" customFormat="1" x14ac:dyDescent="0.25"/>
    <row r="720" customFormat="1" x14ac:dyDescent="0.25"/>
    <row r="721" customFormat="1" x14ac:dyDescent="0.25"/>
    <row r="722" customFormat="1" x14ac:dyDescent="0.25"/>
    <row r="723" customFormat="1" x14ac:dyDescent="0.25"/>
    <row r="724" customFormat="1" x14ac:dyDescent="0.25"/>
    <row r="725" customFormat="1" x14ac:dyDescent="0.25"/>
    <row r="726" customFormat="1" x14ac:dyDescent="0.25"/>
    <row r="727" customFormat="1" x14ac:dyDescent="0.25"/>
    <row r="728" customFormat="1" x14ac:dyDescent="0.25"/>
    <row r="729" customFormat="1" x14ac:dyDescent="0.25"/>
    <row r="730" customFormat="1" x14ac:dyDescent="0.25"/>
    <row r="731" customFormat="1" x14ac:dyDescent="0.25"/>
    <row r="732" customFormat="1" x14ac:dyDescent="0.25"/>
    <row r="733" customFormat="1" x14ac:dyDescent="0.25"/>
    <row r="734" customFormat="1" x14ac:dyDescent="0.25"/>
    <row r="735" customFormat="1" x14ac:dyDescent="0.25"/>
    <row r="736" customFormat="1" x14ac:dyDescent="0.25"/>
    <row r="737" customFormat="1" x14ac:dyDescent="0.25"/>
    <row r="738" customFormat="1" x14ac:dyDescent="0.25"/>
    <row r="739" customFormat="1" x14ac:dyDescent="0.25"/>
    <row r="740" customFormat="1" x14ac:dyDescent="0.25"/>
    <row r="741" customFormat="1" x14ac:dyDescent="0.25"/>
    <row r="742" customFormat="1" x14ac:dyDescent="0.25"/>
    <row r="743" customFormat="1" x14ac:dyDescent="0.25"/>
    <row r="744" customFormat="1" x14ac:dyDescent="0.25"/>
    <row r="745" customFormat="1" x14ac:dyDescent="0.25"/>
    <row r="746" customFormat="1" x14ac:dyDescent="0.25"/>
    <row r="747" customFormat="1" x14ac:dyDescent="0.25"/>
    <row r="748" customFormat="1" x14ac:dyDescent="0.25"/>
    <row r="749" customFormat="1" x14ac:dyDescent="0.25"/>
    <row r="750" customFormat="1" x14ac:dyDescent="0.25"/>
    <row r="751" customFormat="1" x14ac:dyDescent="0.25"/>
    <row r="752" customFormat="1" x14ac:dyDescent="0.25"/>
    <row r="753" customFormat="1" x14ac:dyDescent="0.25"/>
    <row r="754" customFormat="1" x14ac:dyDescent="0.25"/>
    <row r="755" customFormat="1" x14ac:dyDescent="0.25"/>
    <row r="756" customFormat="1" x14ac:dyDescent="0.25"/>
    <row r="757" customFormat="1" x14ac:dyDescent="0.25"/>
    <row r="758" customFormat="1" x14ac:dyDescent="0.25"/>
    <row r="759" customFormat="1" x14ac:dyDescent="0.25"/>
    <row r="760" customFormat="1" x14ac:dyDescent="0.25"/>
    <row r="761" customFormat="1" x14ac:dyDescent="0.25"/>
    <row r="762" customFormat="1" x14ac:dyDescent="0.25"/>
    <row r="763" customFormat="1" x14ac:dyDescent="0.25"/>
    <row r="764" customFormat="1" x14ac:dyDescent="0.25"/>
    <row r="765" customFormat="1" x14ac:dyDescent="0.25"/>
    <row r="766" customFormat="1" x14ac:dyDescent="0.25"/>
    <row r="767" customFormat="1" x14ac:dyDescent="0.25"/>
    <row r="768" customFormat="1" x14ac:dyDescent="0.25"/>
    <row r="769" customFormat="1" x14ac:dyDescent="0.25"/>
    <row r="770" customFormat="1" x14ac:dyDescent="0.25"/>
    <row r="771" customFormat="1" x14ac:dyDescent="0.25"/>
    <row r="772" customFormat="1" x14ac:dyDescent="0.25"/>
    <row r="773" customFormat="1" x14ac:dyDescent="0.25"/>
    <row r="774" customFormat="1" x14ac:dyDescent="0.25"/>
    <row r="775" customFormat="1" x14ac:dyDescent="0.25"/>
    <row r="776" customFormat="1" x14ac:dyDescent="0.25"/>
    <row r="777" customFormat="1" x14ac:dyDescent="0.25"/>
    <row r="778" customFormat="1" x14ac:dyDescent="0.25"/>
    <row r="779" customFormat="1" x14ac:dyDescent="0.25"/>
    <row r="780" customFormat="1" x14ac:dyDescent="0.25"/>
    <row r="781" customFormat="1" x14ac:dyDescent="0.25"/>
    <row r="782" customFormat="1" x14ac:dyDescent="0.25"/>
    <row r="783" customFormat="1" x14ac:dyDescent="0.25"/>
    <row r="784" customFormat="1" x14ac:dyDescent="0.25"/>
    <row r="785" customFormat="1" x14ac:dyDescent="0.25"/>
    <row r="786" customFormat="1" x14ac:dyDescent="0.25"/>
    <row r="787" customFormat="1" x14ac:dyDescent="0.25"/>
    <row r="788" customFormat="1" x14ac:dyDescent="0.25"/>
    <row r="789" customFormat="1" x14ac:dyDescent="0.25"/>
    <row r="790" customFormat="1" x14ac:dyDescent="0.25"/>
    <row r="791" customFormat="1" x14ac:dyDescent="0.25"/>
    <row r="792" customFormat="1" x14ac:dyDescent="0.25"/>
    <row r="793" customFormat="1" x14ac:dyDescent="0.25"/>
    <row r="794" customFormat="1" x14ac:dyDescent="0.25"/>
    <row r="795" customFormat="1" x14ac:dyDescent="0.25"/>
    <row r="796" customFormat="1" x14ac:dyDescent="0.25"/>
    <row r="797" customFormat="1" x14ac:dyDescent="0.25"/>
    <row r="798" customFormat="1" x14ac:dyDescent="0.25"/>
    <row r="799" customFormat="1" x14ac:dyDescent="0.25"/>
    <row r="800" customFormat="1" x14ac:dyDescent="0.25"/>
    <row r="801" customFormat="1" x14ac:dyDescent="0.25"/>
    <row r="802" customFormat="1" x14ac:dyDescent="0.25"/>
    <row r="803" customFormat="1" x14ac:dyDescent="0.25"/>
    <row r="804" customFormat="1" x14ac:dyDescent="0.25"/>
    <row r="805" customFormat="1" x14ac:dyDescent="0.25"/>
    <row r="806" customFormat="1" x14ac:dyDescent="0.25"/>
    <row r="807" customFormat="1" x14ac:dyDescent="0.25"/>
    <row r="808" customFormat="1" x14ac:dyDescent="0.25"/>
    <row r="809" customFormat="1" x14ac:dyDescent="0.25"/>
    <row r="810" customFormat="1" x14ac:dyDescent="0.25"/>
    <row r="811" customFormat="1" x14ac:dyDescent="0.25"/>
    <row r="812" customFormat="1" x14ac:dyDescent="0.25"/>
    <row r="813" customFormat="1" x14ac:dyDescent="0.25"/>
    <row r="814" customFormat="1" x14ac:dyDescent="0.25"/>
    <row r="815" customFormat="1" x14ac:dyDescent="0.25"/>
    <row r="816" customFormat="1" x14ac:dyDescent="0.25"/>
    <row r="817" customFormat="1" x14ac:dyDescent="0.25"/>
    <row r="818" customFormat="1" x14ac:dyDescent="0.25"/>
    <row r="819" customFormat="1" x14ac:dyDescent="0.25"/>
    <row r="820" customFormat="1" x14ac:dyDescent="0.25"/>
    <row r="821" customFormat="1" x14ac:dyDescent="0.25"/>
    <row r="822" customFormat="1" x14ac:dyDescent="0.25"/>
    <row r="823" customFormat="1" x14ac:dyDescent="0.25"/>
    <row r="824" customFormat="1" x14ac:dyDescent="0.25"/>
    <row r="825" customFormat="1" x14ac:dyDescent="0.25"/>
    <row r="826" customFormat="1" x14ac:dyDescent="0.25"/>
    <row r="827" customFormat="1" x14ac:dyDescent="0.25"/>
    <row r="828" customFormat="1" x14ac:dyDescent="0.25"/>
    <row r="829" customFormat="1" x14ac:dyDescent="0.25"/>
    <row r="830" customFormat="1" x14ac:dyDescent="0.25"/>
    <row r="831" customFormat="1" x14ac:dyDescent="0.25"/>
    <row r="832" customFormat="1" x14ac:dyDescent="0.25"/>
    <row r="833" customFormat="1" x14ac:dyDescent="0.25"/>
    <row r="834" customFormat="1" x14ac:dyDescent="0.25"/>
    <row r="835" customFormat="1" x14ac:dyDescent="0.25"/>
    <row r="836" customFormat="1" x14ac:dyDescent="0.25"/>
    <row r="837" customFormat="1" x14ac:dyDescent="0.25"/>
    <row r="838" customFormat="1" x14ac:dyDescent="0.25"/>
    <row r="839" customFormat="1" x14ac:dyDescent="0.25"/>
    <row r="840" customFormat="1" x14ac:dyDescent="0.25"/>
    <row r="841" customFormat="1" x14ac:dyDescent="0.25"/>
    <row r="842" customFormat="1" x14ac:dyDescent="0.25"/>
    <row r="843" customFormat="1" x14ac:dyDescent="0.25"/>
    <row r="844" customFormat="1" x14ac:dyDescent="0.25"/>
    <row r="845" customFormat="1" x14ac:dyDescent="0.25"/>
    <row r="846" customFormat="1" x14ac:dyDescent="0.25"/>
    <row r="847" customFormat="1" x14ac:dyDescent="0.25"/>
    <row r="848" customFormat="1" x14ac:dyDescent="0.25"/>
    <row r="849" customFormat="1" x14ac:dyDescent="0.25"/>
    <row r="850" customFormat="1" x14ac:dyDescent="0.25"/>
    <row r="851" customFormat="1" x14ac:dyDescent="0.25"/>
    <row r="852" customFormat="1" x14ac:dyDescent="0.25"/>
    <row r="853" customFormat="1" x14ac:dyDescent="0.25"/>
    <row r="854" customFormat="1" x14ac:dyDescent="0.25"/>
    <row r="855" customFormat="1" x14ac:dyDescent="0.25"/>
    <row r="856" customFormat="1" x14ac:dyDescent="0.25"/>
    <row r="857" customFormat="1" x14ac:dyDescent="0.25"/>
    <row r="858" customFormat="1" x14ac:dyDescent="0.25"/>
    <row r="859" customFormat="1" x14ac:dyDescent="0.25"/>
    <row r="860" customFormat="1" x14ac:dyDescent="0.25"/>
    <row r="861" customFormat="1" x14ac:dyDescent="0.25"/>
    <row r="862" customFormat="1" x14ac:dyDescent="0.25"/>
    <row r="863" customFormat="1" x14ac:dyDescent="0.25"/>
    <row r="864" customFormat="1" x14ac:dyDescent="0.25"/>
    <row r="865" customFormat="1" x14ac:dyDescent="0.25"/>
    <row r="866" customFormat="1" x14ac:dyDescent="0.25"/>
    <row r="867" customFormat="1" x14ac:dyDescent="0.25"/>
    <row r="868" customFormat="1" x14ac:dyDescent="0.25"/>
    <row r="869" customFormat="1" x14ac:dyDescent="0.25"/>
    <row r="870" customFormat="1" x14ac:dyDescent="0.25"/>
    <row r="871" customFormat="1" x14ac:dyDescent="0.25"/>
    <row r="872" customFormat="1" x14ac:dyDescent="0.25"/>
    <row r="873" customFormat="1" x14ac:dyDescent="0.25"/>
    <row r="874" customFormat="1" x14ac:dyDescent="0.25"/>
    <row r="875" customFormat="1" x14ac:dyDescent="0.25"/>
    <row r="876" customFormat="1" x14ac:dyDescent="0.25"/>
    <row r="877" customFormat="1" x14ac:dyDescent="0.25"/>
    <row r="878" customFormat="1" x14ac:dyDescent="0.25"/>
    <row r="879" customFormat="1" x14ac:dyDescent="0.25"/>
    <row r="880" customFormat="1" x14ac:dyDescent="0.25"/>
    <row r="881" customFormat="1" x14ac:dyDescent="0.25"/>
    <row r="882" customFormat="1" x14ac:dyDescent="0.25"/>
    <row r="883" customFormat="1" x14ac:dyDescent="0.25"/>
    <row r="884" customFormat="1" x14ac:dyDescent="0.25"/>
    <row r="885" customFormat="1" x14ac:dyDescent="0.25"/>
    <row r="886" customFormat="1" x14ac:dyDescent="0.25"/>
    <row r="887" customFormat="1" x14ac:dyDescent="0.25"/>
    <row r="888" customFormat="1" x14ac:dyDescent="0.25"/>
    <row r="889" customFormat="1" x14ac:dyDescent="0.25"/>
    <row r="890" customFormat="1" x14ac:dyDescent="0.25"/>
    <row r="891" customFormat="1" x14ac:dyDescent="0.25"/>
    <row r="892" customFormat="1" x14ac:dyDescent="0.25"/>
    <row r="893" customFormat="1" x14ac:dyDescent="0.25"/>
    <row r="894" customFormat="1" x14ac:dyDescent="0.25"/>
    <row r="895" customFormat="1" x14ac:dyDescent="0.25"/>
    <row r="896" customFormat="1" x14ac:dyDescent="0.25"/>
    <row r="897" customFormat="1" x14ac:dyDescent="0.25"/>
    <row r="898" customFormat="1" x14ac:dyDescent="0.25"/>
    <row r="899" customFormat="1" x14ac:dyDescent="0.25"/>
    <row r="900" customFormat="1" x14ac:dyDescent="0.25"/>
    <row r="901" customFormat="1" x14ac:dyDescent="0.25"/>
    <row r="902" customFormat="1" x14ac:dyDescent="0.25"/>
    <row r="903" customFormat="1" x14ac:dyDescent="0.25"/>
    <row r="904" customFormat="1" x14ac:dyDescent="0.25"/>
    <row r="905" customFormat="1" x14ac:dyDescent="0.25"/>
    <row r="906" customFormat="1" x14ac:dyDescent="0.25"/>
    <row r="907" customFormat="1" x14ac:dyDescent="0.25"/>
    <row r="908" customFormat="1" x14ac:dyDescent="0.25"/>
    <row r="909" customFormat="1" x14ac:dyDescent="0.25"/>
    <row r="910" customFormat="1" x14ac:dyDescent="0.25"/>
    <row r="911" customFormat="1" x14ac:dyDescent="0.25"/>
    <row r="912" customFormat="1" x14ac:dyDescent="0.25"/>
    <row r="913" customFormat="1" x14ac:dyDescent="0.25"/>
    <row r="914" customFormat="1" x14ac:dyDescent="0.25"/>
    <row r="915" customFormat="1" x14ac:dyDescent="0.25"/>
    <row r="916" customFormat="1" x14ac:dyDescent="0.25"/>
    <row r="917" customFormat="1" x14ac:dyDescent="0.25"/>
    <row r="918" customFormat="1" x14ac:dyDescent="0.25"/>
    <row r="919" customFormat="1" x14ac:dyDescent="0.25"/>
    <row r="920" customFormat="1" x14ac:dyDescent="0.25"/>
    <row r="921" customFormat="1" x14ac:dyDescent="0.25"/>
    <row r="922" customFormat="1" x14ac:dyDescent="0.25"/>
    <row r="923" customFormat="1" x14ac:dyDescent="0.25"/>
    <row r="924" customFormat="1" x14ac:dyDescent="0.25"/>
    <row r="925" customFormat="1" x14ac:dyDescent="0.25"/>
    <row r="926" customFormat="1" x14ac:dyDescent="0.25"/>
    <row r="927" customFormat="1" x14ac:dyDescent="0.25"/>
    <row r="928" customFormat="1" x14ac:dyDescent="0.25"/>
    <row r="929" customFormat="1" x14ac:dyDescent="0.25"/>
    <row r="930" customFormat="1" x14ac:dyDescent="0.25"/>
    <row r="931" customFormat="1" x14ac:dyDescent="0.25"/>
    <row r="932" customFormat="1" x14ac:dyDescent="0.25"/>
    <row r="933" customFormat="1" x14ac:dyDescent="0.25"/>
    <row r="934" customFormat="1" x14ac:dyDescent="0.25"/>
    <row r="935" customFormat="1" x14ac:dyDescent="0.25"/>
    <row r="936" customFormat="1" x14ac:dyDescent="0.25"/>
    <row r="937" customFormat="1" x14ac:dyDescent="0.25"/>
    <row r="938" customFormat="1" x14ac:dyDescent="0.25"/>
    <row r="939" customFormat="1" x14ac:dyDescent="0.25"/>
    <row r="940" customFormat="1" x14ac:dyDescent="0.25"/>
    <row r="941" customFormat="1" x14ac:dyDescent="0.25"/>
    <row r="942" customFormat="1" x14ac:dyDescent="0.25"/>
    <row r="943" customFormat="1" x14ac:dyDescent="0.25"/>
    <row r="944" customFormat="1" x14ac:dyDescent="0.25"/>
    <row r="945" customFormat="1" x14ac:dyDescent="0.25"/>
    <row r="946" customFormat="1" x14ac:dyDescent="0.25"/>
    <row r="947" customFormat="1" x14ac:dyDescent="0.25"/>
    <row r="948" customFormat="1" x14ac:dyDescent="0.25"/>
    <row r="949" customFormat="1" x14ac:dyDescent="0.25"/>
    <row r="950" customFormat="1" x14ac:dyDescent="0.25"/>
    <row r="951" customFormat="1" x14ac:dyDescent="0.25"/>
    <row r="952" customFormat="1" x14ac:dyDescent="0.25"/>
    <row r="953" customFormat="1" x14ac:dyDescent="0.25"/>
    <row r="954" customFormat="1" x14ac:dyDescent="0.25"/>
    <row r="955" customFormat="1" x14ac:dyDescent="0.25"/>
    <row r="956" customFormat="1" x14ac:dyDescent="0.25"/>
    <row r="957" customFormat="1" x14ac:dyDescent="0.25"/>
    <row r="958" customFormat="1" x14ac:dyDescent="0.25"/>
    <row r="959" customFormat="1" x14ac:dyDescent="0.25"/>
    <row r="960" customFormat="1" x14ac:dyDescent="0.25"/>
    <row r="961" customFormat="1" x14ac:dyDescent="0.25"/>
    <row r="962" customFormat="1" x14ac:dyDescent="0.25"/>
    <row r="963" customFormat="1" x14ac:dyDescent="0.25"/>
    <row r="964" customFormat="1" x14ac:dyDescent="0.25"/>
    <row r="965" customFormat="1" x14ac:dyDescent="0.25"/>
    <row r="966" customFormat="1" x14ac:dyDescent="0.25"/>
    <row r="967" customFormat="1" x14ac:dyDescent="0.25"/>
    <row r="968" customFormat="1" x14ac:dyDescent="0.25"/>
    <row r="969" customFormat="1" x14ac:dyDescent="0.25"/>
    <row r="970" customFormat="1" x14ac:dyDescent="0.25"/>
    <row r="971" customFormat="1" x14ac:dyDescent="0.25"/>
    <row r="972" customFormat="1" x14ac:dyDescent="0.25"/>
    <row r="973" customFormat="1" x14ac:dyDescent="0.25"/>
    <row r="974" customFormat="1" x14ac:dyDescent="0.25"/>
    <row r="975" customFormat="1" x14ac:dyDescent="0.25"/>
    <row r="976" customFormat="1" x14ac:dyDescent="0.25"/>
    <row r="977" customFormat="1" x14ac:dyDescent="0.25"/>
    <row r="978" customFormat="1" x14ac:dyDescent="0.25"/>
    <row r="979" customFormat="1" x14ac:dyDescent="0.25"/>
    <row r="980" customFormat="1" x14ac:dyDescent="0.25"/>
    <row r="981" customFormat="1" x14ac:dyDescent="0.25"/>
    <row r="982" customFormat="1" x14ac:dyDescent="0.25"/>
    <row r="983" customFormat="1" x14ac:dyDescent="0.25"/>
    <row r="984" customFormat="1" x14ac:dyDescent="0.25"/>
    <row r="985" customFormat="1" x14ac:dyDescent="0.25"/>
    <row r="986" customFormat="1" x14ac:dyDescent="0.25"/>
    <row r="987" customFormat="1" x14ac:dyDescent="0.25"/>
    <row r="988" customFormat="1" x14ac:dyDescent="0.25"/>
    <row r="989" customFormat="1" x14ac:dyDescent="0.25"/>
    <row r="990" customFormat="1" x14ac:dyDescent="0.25"/>
    <row r="991" customFormat="1" x14ac:dyDescent="0.25"/>
    <row r="992" customFormat="1" x14ac:dyDescent="0.25"/>
    <row r="993" customFormat="1" x14ac:dyDescent="0.25"/>
    <row r="994" customFormat="1" x14ac:dyDescent="0.25"/>
    <row r="995" customFormat="1" x14ac:dyDescent="0.25"/>
    <row r="996" customFormat="1" x14ac:dyDescent="0.25"/>
    <row r="997" customFormat="1" x14ac:dyDescent="0.25"/>
    <row r="998" customFormat="1" x14ac:dyDescent="0.25"/>
    <row r="999" customFormat="1" x14ac:dyDescent="0.25"/>
    <row r="1000" customFormat="1" x14ac:dyDescent="0.25"/>
    <row r="1001" customFormat="1" x14ac:dyDescent="0.25"/>
    <row r="1002" customFormat="1" x14ac:dyDescent="0.25"/>
    <row r="1003" customFormat="1" x14ac:dyDescent="0.25"/>
    <row r="1004" customFormat="1" x14ac:dyDescent="0.25"/>
    <row r="1005" customFormat="1" x14ac:dyDescent="0.25"/>
    <row r="1006" customFormat="1" x14ac:dyDescent="0.25"/>
    <row r="1007" customFormat="1" x14ac:dyDescent="0.25"/>
    <row r="1008" customFormat="1" x14ac:dyDescent="0.25"/>
    <row r="1009" customFormat="1" x14ac:dyDescent="0.25"/>
    <row r="1010" customFormat="1" x14ac:dyDescent="0.25"/>
    <row r="1011" customFormat="1" x14ac:dyDescent="0.25"/>
    <row r="1012" customFormat="1" x14ac:dyDescent="0.25"/>
    <row r="1013" customFormat="1" x14ac:dyDescent="0.25"/>
    <row r="1014" customFormat="1" x14ac:dyDescent="0.25"/>
    <row r="1015" customFormat="1" x14ac:dyDescent="0.25"/>
    <row r="1016" customFormat="1" x14ac:dyDescent="0.25"/>
    <row r="1017" customFormat="1" x14ac:dyDescent="0.25"/>
    <row r="1018" customFormat="1" x14ac:dyDescent="0.25"/>
    <row r="1019" customFormat="1" x14ac:dyDescent="0.25"/>
    <row r="1020" customFormat="1" x14ac:dyDescent="0.25"/>
    <row r="1021" customFormat="1" x14ac:dyDescent="0.25"/>
    <row r="1022" customFormat="1" x14ac:dyDescent="0.25"/>
    <row r="1023" customFormat="1" x14ac:dyDescent="0.25"/>
    <row r="1024" customFormat="1" x14ac:dyDescent="0.25"/>
    <row r="1025" customFormat="1" x14ac:dyDescent="0.25"/>
    <row r="1026" customFormat="1" x14ac:dyDescent="0.25"/>
    <row r="1027" customFormat="1" x14ac:dyDescent="0.25"/>
    <row r="1028" customFormat="1" x14ac:dyDescent="0.25"/>
    <row r="1029" customFormat="1" x14ac:dyDescent="0.25"/>
    <row r="1030" customFormat="1" x14ac:dyDescent="0.25"/>
    <row r="1031" customFormat="1" x14ac:dyDescent="0.25"/>
    <row r="1032" customFormat="1" x14ac:dyDescent="0.25"/>
    <row r="1033" customFormat="1" x14ac:dyDescent="0.25"/>
    <row r="1034" customFormat="1" x14ac:dyDescent="0.25"/>
    <row r="1035" customFormat="1" x14ac:dyDescent="0.25"/>
    <row r="1036" customFormat="1" x14ac:dyDescent="0.25"/>
    <row r="1037" customFormat="1" x14ac:dyDescent="0.25"/>
    <row r="1038" customFormat="1" x14ac:dyDescent="0.25"/>
    <row r="1039" customFormat="1" x14ac:dyDescent="0.25"/>
    <row r="1040" customFormat="1" x14ac:dyDescent="0.25"/>
    <row r="1041" customFormat="1" x14ac:dyDescent="0.25"/>
    <row r="1042" customFormat="1" x14ac:dyDescent="0.25"/>
    <row r="1043" customFormat="1" x14ac:dyDescent="0.25"/>
    <row r="1044" customFormat="1" x14ac:dyDescent="0.25"/>
    <row r="1045" customFormat="1" x14ac:dyDescent="0.25"/>
    <row r="1046" customFormat="1" x14ac:dyDescent="0.25"/>
    <row r="1047" customFormat="1" x14ac:dyDescent="0.25"/>
    <row r="1048" customFormat="1" x14ac:dyDescent="0.25"/>
    <row r="1049" customFormat="1" x14ac:dyDescent="0.25"/>
    <row r="1050" customFormat="1" x14ac:dyDescent="0.25"/>
    <row r="1051" customFormat="1" x14ac:dyDescent="0.25"/>
    <row r="1052" customFormat="1" x14ac:dyDescent="0.25"/>
    <row r="1053" customFormat="1" x14ac:dyDescent="0.25"/>
    <row r="1054" customFormat="1" x14ac:dyDescent="0.25"/>
    <row r="1055" customFormat="1" x14ac:dyDescent="0.25"/>
    <row r="1056" customFormat="1" x14ac:dyDescent="0.25"/>
    <row r="1057" customFormat="1" x14ac:dyDescent="0.25"/>
    <row r="1058" customFormat="1" x14ac:dyDescent="0.25"/>
    <row r="1059" customFormat="1" x14ac:dyDescent="0.25"/>
    <row r="1060" customFormat="1" x14ac:dyDescent="0.25"/>
    <row r="1061" customFormat="1" x14ac:dyDescent="0.25"/>
    <row r="1062" customFormat="1" x14ac:dyDescent="0.25"/>
    <row r="1063" customFormat="1" x14ac:dyDescent="0.25"/>
    <row r="1064" customFormat="1" x14ac:dyDescent="0.25"/>
    <row r="1065" customFormat="1" x14ac:dyDescent="0.25"/>
    <row r="1066" customFormat="1" x14ac:dyDescent="0.25"/>
    <row r="1067" customFormat="1" x14ac:dyDescent="0.25"/>
    <row r="1068" customFormat="1" x14ac:dyDescent="0.25"/>
    <row r="1069" customFormat="1" x14ac:dyDescent="0.25"/>
    <row r="1070" customFormat="1" x14ac:dyDescent="0.25"/>
    <row r="1071" customFormat="1" x14ac:dyDescent="0.25"/>
    <row r="1072" customFormat="1" x14ac:dyDescent="0.25"/>
    <row r="1073" customFormat="1" x14ac:dyDescent="0.25"/>
    <row r="1074" customFormat="1" x14ac:dyDescent="0.25"/>
    <row r="1075" customFormat="1" x14ac:dyDescent="0.25"/>
    <row r="1076" customFormat="1" x14ac:dyDescent="0.25"/>
    <row r="1077" customFormat="1" x14ac:dyDescent="0.25"/>
    <row r="1078" customFormat="1" x14ac:dyDescent="0.25"/>
    <row r="1079" customFormat="1" x14ac:dyDescent="0.25"/>
    <row r="1080" customFormat="1" x14ac:dyDescent="0.25"/>
    <row r="1081" customFormat="1" x14ac:dyDescent="0.25"/>
    <row r="1082" customFormat="1" x14ac:dyDescent="0.25"/>
    <row r="1083" customFormat="1" x14ac:dyDescent="0.25"/>
    <row r="1084" customFormat="1" x14ac:dyDescent="0.25"/>
    <row r="1085" customFormat="1" x14ac:dyDescent="0.25"/>
    <row r="1086" customFormat="1" x14ac:dyDescent="0.25"/>
    <row r="1087" customFormat="1" x14ac:dyDescent="0.25"/>
    <row r="1088" customFormat="1" x14ac:dyDescent="0.25"/>
    <row r="1089" customFormat="1" x14ac:dyDescent="0.25"/>
    <row r="1090" customFormat="1" x14ac:dyDescent="0.25"/>
    <row r="1091" customFormat="1" x14ac:dyDescent="0.25"/>
    <row r="1092" customFormat="1" x14ac:dyDescent="0.25"/>
    <row r="1093" customFormat="1" x14ac:dyDescent="0.25"/>
    <row r="1094" customFormat="1" x14ac:dyDescent="0.25"/>
    <row r="1095" customFormat="1" x14ac:dyDescent="0.25"/>
    <row r="1096" customFormat="1" x14ac:dyDescent="0.25"/>
    <row r="1097" customFormat="1" x14ac:dyDescent="0.25"/>
    <row r="1098" customFormat="1" x14ac:dyDescent="0.25"/>
    <row r="1099" customFormat="1" x14ac:dyDescent="0.25"/>
    <row r="1100" customFormat="1" x14ac:dyDescent="0.25"/>
    <row r="1101" customFormat="1" x14ac:dyDescent="0.25"/>
    <row r="1102" customFormat="1" x14ac:dyDescent="0.25"/>
    <row r="1103" customFormat="1" x14ac:dyDescent="0.25"/>
    <row r="1104" customFormat="1" x14ac:dyDescent="0.25"/>
    <row r="1105" customFormat="1" x14ac:dyDescent="0.25"/>
    <row r="1106" customFormat="1" x14ac:dyDescent="0.25"/>
    <row r="1107" customFormat="1" x14ac:dyDescent="0.25"/>
    <row r="1108" customFormat="1" x14ac:dyDescent="0.25"/>
    <row r="1109" customFormat="1" x14ac:dyDescent="0.25"/>
    <row r="1110" customFormat="1" x14ac:dyDescent="0.25"/>
    <row r="1111" customFormat="1" x14ac:dyDescent="0.25"/>
    <row r="1112" customFormat="1" x14ac:dyDescent="0.25"/>
    <row r="1113" customFormat="1" x14ac:dyDescent="0.25"/>
    <row r="1114" customFormat="1" x14ac:dyDescent="0.25"/>
    <row r="1115" customFormat="1" x14ac:dyDescent="0.25"/>
    <row r="1116" customFormat="1" x14ac:dyDescent="0.25"/>
    <row r="1117" customFormat="1" x14ac:dyDescent="0.25"/>
    <row r="1118" customFormat="1" x14ac:dyDescent="0.25"/>
    <row r="1119" customFormat="1" x14ac:dyDescent="0.25"/>
    <row r="1120" customFormat="1" x14ac:dyDescent="0.25"/>
    <row r="1121" customFormat="1" x14ac:dyDescent="0.25"/>
    <row r="1122" customFormat="1" x14ac:dyDescent="0.25"/>
    <row r="1123" customFormat="1" x14ac:dyDescent="0.25"/>
    <row r="1124" customFormat="1" x14ac:dyDescent="0.25"/>
    <row r="1125" customFormat="1" x14ac:dyDescent="0.25"/>
    <row r="1126" customFormat="1" x14ac:dyDescent="0.25"/>
    <row r="1127" customFormat="1" x14ac:dyDescent="0.25"/>
    <row r="1128" customFormat="1" x14ac:dyDescent="0.25"/>
    <row r="1129" customFormat="1" x14ac:dyDescent="0.25"/>
    <row r="1130" customFormat="1" x14ac:dyDescent="0.25"/>
    <row r="1131" customFormat="1" x14ac:dyDescent="0.25"/>
    <row r="1132" customFormat="1" x14ac:dyDescent="0.25"/>
    <row r="1133" customFormat="1" x14ac:dyDescent="0.25"/>
    <row r="1134" customFormat="1" x14ac:dyDescent="0.25"/>
    <row r="1135" customFormat="1" x14ac:dyDescent="0.25"/>
    <row r="1136" customFormat="1" x14ac:dyDescent="0.25"/>
    <row r="1137" customFormat="1" x14ac:dyDescent="0.25"/>
    <row r="1138" customFormat="1" x14ac:dyDescent="0.25"/>
    <row r="1139" customFormat="1" x14ac:dyDescent="0.25"/>
    <row r="1140" customFormat="1" x14ac:dyDescent="0.25"/>
    <row r="1141" customFormat="1" x14ac:dyDescent="0.25"/>
    <row r="1142" customFormat="1" x14ac:dyDescent="0.25"/>
    <row r="1143" customFormat="1" x14ac:dyDescent="0.25"/>
    <row r="1144" customFormat="1" x14ac:dyDescent="0.25"/>
    <row r="1145" customFormat="1" x14ac:dyDescent="0.25"/>
    <row r="1146" customFormat="1" x14ac:dyDescent="0.25"/>
    <row r="1147" customFormat="1" x14ac:dyDescent="0.25"/>
    <row r="1148" customFormat="1" x14ac:dyDescent="0.25"/>
    <row r="1149" customFormat="1" x14ac:dyDescent="0.25"/>
    <row r="1150" customFormat="1" x14ac:dyDescent="0.25"/>
    <row r="1151" customFormat="1" x14ac:dyDescent="0.25"/>
    <row r="1152" customFormat="1" x14ac:dyDescent="0.25"/>
    <row r="1153" customFormat="1" x14ac:dyDescent="0.25"/>
    <row r="1154" customFormat="1" x14ac:dyDescent="0.25"/>
    <row r="1155" customFormat="1" x14ac:dyDescent="0.25"/>
    <row r="1156" customFormat="1" x14ac:dyDescent="0.25"/>
    <row r="1157" customFormat="1" x14ac:dyDescent="0.25"/>
    <row r="1158" customFormat="1" x14ac:dyDescent="0.25"/>
    <row r="1159" customFormat="1" x14ac:dyDescent="0.25"/>
    <row r="1160" customFormat="1" x14ac:dyDescent="0.25"/>
    <row r="1161" customFormat="1" x14ac:dyDescent="0.25"/>
    <row r="1162" customFormat="1" x14ac:dyDescent="0.25"/>
    <row r="1163" customFormat="1" x14ac:dyDescent="0.25"/>
    <row r="1164" customFormat="1" x14ac:dyDescent="0.25"/>
    <row r="1165" customFormat="1" x14ac:dyDescent="0.25"/>
    <row r="1166" customFormat="1" x14ac:dyDescent="0.25"/>
    <row r="1167" customFormat="1" x14ac:dyDescent="0.25"/>
    <row r="1168" customFormat="1" x14ac:dyDescent="0.25"/>
    <row r="1169" customFormat="1" x14ac:dyDescent="0.25"/>
    <row r="1170" customFormat="1" x14ac:dyDescent="0.25"/>
    <row r="1171" customFormat="1" x14ac:dyDescent="0.25"/>
    <row r="1172" customFormat="1" x14ac:dyDescent="0.25"/>
    <row r="1173" customFormat="1" x14ac:dyDescent="0.25"/>
    <row r="1174" customFormat="1" x14ac:dyDescent="0.25"/>
    <row r="1175" customFormat="1" x14ac:dyDescent="0.25"/>
    <row r="1176" customFormat="1" x14ac:dyDescent="0.25"/>
    <row r="1177" customFormat="1" x14ac:dyDescent="0.25"/>
    <row r="1178" customFormat="1" x14ac:dyDescent="0.25"/>
    <row r="1179" customFormat="1" x14ac:dyDescent="0.25"/>
    <row r="1180" customFormat="1" x14ac:dyDescent="0.25"/>
    <row r="1181" customFormat="1" x14ac:dyDescent="0.25"/>
    <row r="1182" customFormat="1" x14ac:dyDescent="0.25"/>
    <row r="1183" customFormat="1" x14ac:dyDescent="0.25"/>
    <row r="1184" customFormat="1" x14ac:dyDescent="0.25"/>
    <row r="1185" customFormat="1" x14ac:dyDescent="0.25"/>
    <row r="1186" customFormat="1" x14ac:dyDescent="0.25"/>
    <row r="1187" customFormat="1" x14ac:dyDescent="0.25"/>
    <row r="1188" customFormat="1" x14ac:dyDescent="0.25"/>
    <row r="1189" customFormat="1" x14ac:dyDescent="0.25"/>
    <row r="1190" customFormat="1" x14ac:dyDescent="0.25"/>
    <row r="1191" customFormat="1" x14ac:dyDescent="0.25"/>
    <row r="1192" customFormat="1" x14ac:dyDescent="0.25"/>
    <row r="1193" customFormat="1" x14ac:dyDescent="0.25"/>
    <row r="1194" customFormat="1" x14ac:dyDescent="0.25"/>
    <row r="1195" customFormat="1" x14ac:dyDescent="0.25"/>
    <row r="1196" customFormat="1" x14ac:dyDescent="0.25"/>
    <row r="1197" customFormat="1" x14ac:dyDescent="0.25"/>
    <row r="1198" customFormat="1" x14ac:dyDescent="0.25"/>
    <row r="1199" customFormat="1" x14ac:dyDescent="0.25"/>
    <row r="1200" customFormat="1" x14ac:dyDescent="0.25"/>
    <row r="1201" customFormat="1" x14ac:dyDescent="0.25"/>
    <row r="1202" customFormat="1" x14ac:dyDescent="0.25"/>
    <row r="1203" customFormat="1" x14ac:dyDescent="0.25"/>
    <row r="1204" customFormat="1" x14ac:dyDescent="0.25"/>
    <row r="1205" customFormat="1" x14ac:dyDescent="0.25"/>
    <row r="1206" customFormat="1" x14ac:dyDescent="0.25"/>
    <row r="1207" customFormat="1" x14ac:dyDescent="0.25"/>
    <row r="1208" customFormat="1" x14ac:dyDescent="0.25"/>
    <row r="1209" customFormat="1" x14ac:dyDescent="0.25"/>
    <row r="1210" customFormat="1" x14ac:dyDescent="0.25"/>
    <row r="1211" customFormat="1" x14ac:dyDescent="0.25"/>
    <row r="1212" customFormat="1" x14ac:dyDescent="0.25"/>
    <row r="1213" customFormat="1" x14ac:dyDescent="0.25"/>
    <row r="1214" customFormat="1" x14ac:dyDescent="0.25"/>
    <row r="1215" customFormat="1" x14ac:dyDescent="0.25"/>
    <row r="1216" customFormat="1" x14ac:dyDescent="0.25"/>
    <row r="1217" customFormat="1" x14ac:dyDescent="0.25"/>
    <row r="1218" customFormat="1" x14ac:dyDescent="0.25"/>
    <row r="1219" customFormat="1" x14ac:dyDescent="0.25"/>
    <row r="1220" customFormat="1" x14ac:dyDescent="0.25"/>
    <row r="1221" customFormat="1" x14ac:dyDescent="0.25"/>
    <row r="1222" customFormat="1" x14ac:dyDescent="0.25"/>
    <row r="1223" customFormat="1" x14ac:dyDescent="0.25"/>
    <row r="1224" customFormat="1" x14ac:dyDescent="0.25"/>
    <row r="1225" customFormat="1" x14ac:dyDescent="0.25"/>
    <row r="1226" customFormat="1" x14ac:dyDescent="0.25"/>
    <row r="1227" customFormat="1" x14ac:dyDescent="0.25"/>
    <row r="1228" customFormat="1" x14ac:dyDescent="0.25"/>
    <row r="1229" customFormat="1" x14ac:dyDescent="0.25"/>
    <row r="1230" customFormat="1" x14ac:dyDescent="0.25"/>
    <row r="1231" customFormat="1" x14ac:dyDescent="0.25"/>
    <row r="1232" customFormat="1" x14ac:dyDescent="0.25"/>
    <row r="1233" customFormat="1" x14ac:dyDescent="0.25"/>
    <row r="1234" customFormat="1" x14ac:dyDescent="0.25"/>
    <row r="1235" customFormat="1" x14ac:dyDescent="0.25"/>
    <row r="1236" customFormat="1" x14ac:dyDescent="0.25"/>
    <row r="1237" customFormat="1" x14ac:dyDescent="0.25"/>
    <row r="1238" customFormat="1" x14ac:dyDescent="0.25"/>
    <row r="1239" customFormat="1" x14ac:dyDescent="0.25"/>
    <row r="1240" customFormat="1" x14ac:dyDescent="0.25"/>
    <row r="1241" customFormat="1" x14ac:dyDescent="0.25"/>
    <row r="1242" customFormat="1" x14ac:dyDescent="0.25"/>
    <row r="1243" customFormat="1" x14ac:dyDescent="0.25"/>
    <row r="1244" customFormat="1" x14ac:dyDescent="0.25"/>
    <row r="1245" customFormat="1" x14ac:dyDescent="0.25"/>
    <row r="1246" customFormat="1" x14ac:dyDescent="0.25"/>
    <row r="1247" customFormat="1" x14ac:dyDescent="0.25"/>
    <row r="1248" customFormat="1" x14ac:dyDescent="0.25"/>
    <row r="1249" customFormat="1" x14ac:dyDescent="0.25"/>
    <row r="1250" customFormat="1" x14ac:dyDescent="0.25"/>
    <row r="1251" customFormat="1" x14ac:dyDescent="0.25"/>
    <row r="1252" customFormat="1" x14ac:dyDescent="0.25"/>
    <row r="1253" customFormat="1" x14ac:dyDescent="0.25"/>
    <row r="1254" customFormat="1" x14ac:dyDescent="0.25"/>
    <row r="1255" customFormat="1" x14ac:dyDescent="0.25"/>
    <row r="1256" customFormat="1" x14ac:dyDescent="0.25"/>
    <row r="1257" customFormat="1" x14ac:dyDescent="0.25"/>
    <row r="1258" customFormat="1" x14ac:dyDescent="0.25"/>
    <row r="1259" customFormat="1" x14ac:dyDescent="0.25"/>
    <row r="1260" customFormat="1" x14ac:dyDescent="0.25"/>
    <row r="1261" customFormat="1" x14ac:dyDescent="0.25"/>
    <row r="1262" customFormat="1" x14ac:dyDescent="0.25"/>
    <row r="1263" customFormat="1" x14ac:dyDescent="0.25"/>
    <row r="1264" customFormat="1" x14ac:dyDescent="0.25"/>
    <row r="1265" customFormat="1" x14ac:dyDescent="0.25"/>
    <row r="1266" customFormat="1" x14ac:dyDescent="0.25"/>
    <row r="1267" customFormat="1" x14ac:dyDescent="0.25"/>
    <row r="1268" customFormat="1" x14ac:dyDescent="0.25"/>
    <row r="1269" customFormat="1" x14ac:dyDescent="0.25"/>
    <row r="1270" customFormat="1" x14ac:dyDescent="0.25"/>
    <row r="1271" customFormat="1" x14ac:dyDescent="0.25"/>
    <row r="1272" customFormat="1" x14ac:dyDescent="0.25"/>
    <row r="1273" customFormat="1" x14ac:dyDescent="0.25"/>
    <row r="1274" customFormat="1" x14ac:dyDescent="0.25"/>
    <row r="1275" customFormat="1" x14ac:dyDescent="0.25"/>
    <row r="1276" customFormat="1" x14ac:dyDescent="0.25"/>
    <row r="1277" customFormat="1" x14ac:dyDescent="0.25"/>
    <row r="1278" customFormat="1" x14ac:dyDescent="0.25"/>
    <row r="1279" customFormat="1" x14ac:dyDescent="0.25"/>
    <row r="1280" customFormat="1" x14ac:dyDescent="0.25"/>
    <row r="1281" customFormat="1" x14ac:dyDescent="0.25"/>
    <row r="1282" customFormat="1" x14ac:dyDescent="0.25"/>
    <row r="1283" customFormat="1" x14ac:dyDescent="0.25"/>
    <row r="1284" customFormat="1" x14ac:dyDescent="0.25"/>
    <row r="1285" customFormat="1" x14ac:dyDescent="0.25"/>
    <row r="1286" customFormat="1" x14ac:dyDescent="0.25"/>
    <row r="1287" customFormat="1" x14ac:dyDescent="0.25"/>
    <row r="1288" customFormat="1" x14ac:dyDescent="0.25"/>
    <row r="1289" customFormat="1" x14ac:dyDescent="0.25"/>
    <row r="1290" customFormat="1" x14ac:dyDescent="0.25"/>
    <row r="1291" customFormat="1" x14ac:dyDescent="0.25"/>
    <row r="1292" customFormat="1" x14ac:dyDescent="0.25"/>
    <row r="1293" customFormat="1" x14ac:dyDescent="0.25"/>
    <row r="1294" customFormat="1" x14ac:dyDescent="0.25"/>
    <row r="1295" customFormat="1" x14ac:dyDescent="0.25"/>
    <row r="1296" customFormat="1" x14ac:dyDescent="0.25"/>
    <row r="1297" customFormat="1" x14ac:dyDescent="0.25"/>
    <row r="1298" customFormat="1" x14ac:dyDescent="0.25"/>
    <row r="1299" customFormat="1" x14ac:dyDescent="0.25"/>
    <row r="1300" customFormat="1" x14ac:dyDescent="0.25"/>
    <row r="1301" customFormat="1" x14ac:dyDescent="0.25"/>
    <row r="1302" customFormat="1" x14ac:dyDescent="0.25"/>
    <row r="1303" customFormat="1" x14ac:dyDescent="0.25"/>
    <row r="1304" customFormat="1" x14ac:dyDescent="0.25"/>
    <row r="1305" customFormat="1" x14ac:dyDescent="0.25"/>
    <row r="1306" customFormat="1" x14ac:dyDescent="0.25"/>
    <row r="1307" customFormat="1" x14ac:dyDescent="0.25"/>
    <row r="1308" customFormat="1" x14ac:dyDescent="0.25"/>
    <row r="1309" customFormat="1" x14ac:dyDescent="0.25"/>
    <row r="1310" customFormat="1" x14ac:dyDescent="0.25"/>
    <row r="1311" customFormat="1" x14ac:dyDescent="0.25"/>
    <row r="1312" customFormat="1" x14ac:dyDescent="0.25"/>
    <row r="1313" customFormat="1" x14ac:dyDescent="0.25"/>
    <row r="1314" customFormat="1" x14ac:dyDescent="0.25"/>
    <row r="1315" customFormat="1" x14ac:dyDescent="0.25"/>
    <row r="1316" customFormat="1" x14ac:dyDescent="0.25"/>
    <row r="1317" customFormat="1" x14ac:dyDescent="0.25"/>
    <row r="1318" customFormat="1" x14ac:dyDescent="0.25"/>
    <row r="1319" customFormat="1" x14ac:dyDescent="0.25"/>
    <row r="1320" customFormat="1" x14ac:dyDescent="0.25"/>
    <row r="1321" customFormat="1" x14ac:dyDescent="0.25"/>
    <row r="1322" customFormat="1" x14ac:dyDescent="0.25"/>
    <row r="1323" customFormat="1" x14ac:dyDescent="0.25"/>
    <row r="1324" customFormat="1" x14ac:dyDescent="0.25"/>
    <row r="1325" customFormat="1" x14ac:dyDescent="0.25"/>
    <row r="1326" customFormat="1" x14ac:dyDescent="0.25"/>
    <row r="1327" customFormat="1" x14ac:dyDescent="0.25"/>
    <row r="1328" customFormat="1" x14ac:dyDescent="0.25"/>
    <row r="1329" customFormat="1" x14ac:dyDescent="0.25"/>
    <row r="1330" customFormat="1" x14ac:dyDescent="0.25"/>
    <row r="1331" customFormat="1" x14ac:dyDescent="0.25"/>
    <row r="1332" customFormat="1" x14ac:dyDescent="0.25"/>
    <row r="1333" customFormat="1" x14ac:dyDescent="0.25"/>
    <row r="1334" customFormat="1" x14ac:dyDescent="0.25"/>
    <row r="1335" customFormat="1" x14ac:dyDescent="0.25"/>
    <row r="1336" customFormat="1" x14ac:dyDescent="0.25"/>
    <row r="1337" customFormat="1" x14ac:dyDescent="0.25"/>
    <row r="1338" customFormat="1" x14ac:dyDescent="0.25"/>
    <row r="1339" customFormat="1" x14ac:dyDescent="0.25"/>
    <row r="1340" customFormat="1" x14ac:dyDescent="0.25"/>
    <row r="1341" customFormat="1" x14ac:dyDescent="0.25"/>
    <row r="1342" customFormat="1" x14ac:dyDescent="0.25"/>
    <row r="1343" customFormat="1" x14ac:dyDescent="0.25"/>
    <row r="1344" customFormat="1" x14ac:dyDescent="0.25"/>
    <row r="1345" customFormat="1" x14ac:dyDescent="0.25"/>
    <row r="1346" customFormat="1" x14ac:dyDescent="0.25"/>
    <row r="1347" customFormat="1" x14ac:dyDescent="0.25"/>
    <row r="1348" customFormat="1" x14ac:dyDescent="0.25"/>
    <row r="1349" customFormat="1" x14ac:dyDescent="0.25"/>
    <row r="1350" customFormat="1" x14ac:dyDescent="0.25"/>
    <row r="1351" customFormat="1" x14ac:dyDescent="0.25"/>
    <row r="1352" customFormat="1" x14ac:dyDescent="0.25"/>
    <row r="1353" customFormat="1" x14ac:dyDescent="0.25"/>
    <row r="1354" customFormat="1" x14ac:dyDescent="0.25"/>
    <row r="1355" customFormat="1" x14ac:dyDescent="0.25"/>
    <row r="1356" customFormat="1" x14ac:dyDescent="0.25"/>
    <row r="1357" customFormat="1" x14ac:dyDescent="0.25"/>
    <row r="1358" customFormat="1" x14ac:dyDescent="0.25"/>
    <row r="1359" customFormat="1" x14ac:dyDescent="0.25"/>
    <row r="1360" customFormat="1" x14ac:dyDescent="0.25"/>
    <row r="1361" customFormat="1" x14ac:dyDescent="0.25"/>
    <row r="1362" customFormat="1" x14ac:dyDescent="0.25"/>
    <row r="1363" customFormat="1" x14ac:dyDescent="0.25"/>
    <row r="1364" customFormat="1" x14ac:dyDescent="0.25"/>
    <row r="1365" customFormat="1" x14ac:dyDescent="0.25"/>
    <row r="1366" customFormat="1" x14ac:dyDescent="0.25"/>
    <row r="1367" customFormat="1" x14ac:dyDescent="0.25"/>
    <row r="1368" customFormat="1" x14ac:dyDescent="0.25"/>
    <row r="1369" customFormat="1" x14ac:dyDescent="0.25"/>
    <row r="1370" customFormat="1" x14ac:dyDescent="0.25"/>
    <row r="1371" customFormat="1" x14ac:dyDescent="0.25"/>
    <row r="1372" customFormat="1" x14ac:dyDescent="0.25"/>
    <row r="1373" customFormat="1" x14ac:dyDescent="0.25"/>
    <row r="1374" customFormat="1" x14ac:dyDescent="0.25"/>
    <row r="1375" customFormat="1" x14ac:dyDescent="0.25"/>
    <row r="1376" customFormat="1" x14ac:dyDescent="0.25"/>
    <row r="1377" customFormat="1" x14ac:dyDescent="0.25"/>
    <row r="1378" customFormat="1" x14ac:dyDescent="0.25"/>
    <row r="1379" customFormat="1" x14ac:dyDescent="0.25"/>
    <row r="1380" customFormat="1" x14ac:dyDescent="0.25"/>
    <row r="1381" customFormat="1" x14ac:dyDescent="0.25"/>
    <row r="1382" customFormat="1" x14ac:dyDescent="0.25"/>
    <row r="1383" customFormat="1" x14ac:dyDescent="0.25"/>
    <row r="1384" customFormat="1" x14ac:dyDescent="0.25"/>
    <row r="1385" customFormat="1" x14ac:dyDescent="0.25"/>
    <row r="1386" customFormat="1" x14ac:dyDescent="0.25"/>
    <row r="1387" customFormat="1" x14ac:dyDescent="0.25"/>
    <row r="1388" customFormat="1" x14ac:dyDescent="0.25"/>
    <row r="1389" customFormat="1" x14ac:dyDescent="0.25"/>
    <row r="1390" customFormat="1" x14ac:dyDescent="0.25"/>
    <row r="1391" customFormat="1" x14ac:dyDescent="0.25"/>
    <row r="1392" customFormat="1" x14ac:dyDescent="0.25"/>
    <row r="1393" customFormat="1" x14ac:dyDescent="0.25"/>
    <row r="1394" customFormat="1" x14ac:dyDescent="0.25"/>
    <row r="1395" customFormat="1" x14ac:dyDescent="0.25"/>
    <row r="1396" customFormat="1" x14ac:dyDescent="0.25"/>
    <row r="1397" customFormat="1" x14ac:dyDescent="0.25"/>
    <row r="1398" customFormat="1" x14ac:dyDescent="0.25"/>
    <row r="1399" customFormat="1" x14ac:dyDescent="0.25"/>
    <row r="1400" customFormat="1" x14ac:dyDescent="0.25"/>
    <row r="1401" customFormat="1" x14ac:dyDescent="0.25"/>
    <row r="1402" customFormat="1" x14ac:dyDescent="0.25"/>
    <row r="1403" customFormat="1" x14ac:dyDescent="0.25"/>
    <row r="1404" customFormat="1" x14ac:dyDescent="0.25"/>
    <row r="1405" customFormat="1" x14ac:dyDescent="0.25"/>
    <row r="1406" customFormat="1" x14ac:dyDescent="0.25"/>
    <row r="1407" customFormat="1" x14ac:dyDescent="0.25"/>
    <row r="1408" customFormat="1" x14ac:dyDescent="0.25"/>
    <row r="1409" customFormat="1" x14ac:dyDescent="0.25"/>
    <row r="1410" customFormat="1" x14ac:dyDescent="0.25"/>
    <row r="1411" customFormat="1" x14ac:dyDescent="0.25"/>
    <row r="1412" customFormat="1" x14ac:dyDescent="0.25"/>
    <row r="1413" customFormat="1" x14ac:dyDescent="0.25"/>
    <row r="1414" customFormat="1" x14ac:dyDescent="0.25"/>
    <row r="1415" customFormat="1" x14ac:dyDescent="0.25"/>
    <row r="1416" customFormat="1" x14ac:dyDescent="0.25"/>
    <row r="1417" customFormat="1" x14ac:dyDescent="0.25"/>
    <row r="1418" customFormat="1" x14ac:dyDescent="0.25"/>
    <row r="1419" customFormat="1" x14ac:dyDescent="0.25"/>
    <row r="1420" customFormat="1" x14ac:dyDescent="0.25"/>
    <row r="1421" customFormat="1" x14ac:dyDescent="0.25"/>
    <row r="1422" customFormat="1" x14ac:dyDescent="0.25"/>
    <row r="1423" customFormat="1" x14ac:dyDescent="0.25"/>
    <row r="1424" customFormat="1" x14ac:dyDescent="0.25"/>
    <row r="1425" customFormat="1" x14ac:dyDescent="0.25"/>
    <row r="1426" customFormat="1" x14ac:dyDescent="0.25"/>
    <row r="1427" customFormat="1" x14ac:dyDescent="0.25"/>
    <row r="1428" customFormat="1" x14ac:dyDescent="0.25"/>
    <row r="1429" customFormat="1" x14ac:dyDescent="0.25"/>
    <row r="1430" customFormat="1" x14ac:dyDescent="0.25"/>
    <row r="1431" customFormat="1" x14ac:dyDescent="0.25"/>
    <row r="1432" customFormat="1" x14ac:dyDescent="0.25"/>
    <row r="1433" customFormat="1" x14ac:dyDescent="0.25"/>
    <row r="1434" customFormat="1" x14ac:dyDescent="0.25"/>
    <row r="1435" customFormat="1" x14ac:dyDescent="0.25"/>
    <row r="1436" customFormat="1" x14ac:dyDescent="0.25"/>
    <row r="1437" customFormat="1" x14ac:dyDescent="0.25"/>
    <row r="1438" customFormat="1" x14ac:dyDescent="0.25"/>
    <row r="1439" customFormat="1" x14ac:dyDescent="0.25"/>
    <row r="1440" customFormat="1" x14ac:dyDescent="0.25"/>
    <row r="1441" customFormat="1" x14ac:dyDescent="0.25"/>
    <row r="1442" customFormat="1" x14ac:dyDescent="0.25"/>
    <row r="1443" customFormat="1" x14ac:dyDescent="0.25"/>
    <row r="1444" customFormat="1" x14ac:dyDescent="0.25"/>
    <row r="1445" customFormat="1" x14ac:dyDescent="0.25"/>
    <row r="1446" customFormat="1" x14ac:dyDescent="0.25"/>
    <row r="1447" customFormat="1" x14ac:dyDescent="0.25"/>
    <row r="1448" customFormat="1" x14ac:dyDescent="0.25"/>
    <row r="1449" customFormat="1" x14ac:dyDescent="0.25"/>
    <row r="1450" customFormat="1" x14ac:dyDescent="0.25"/>
    <row r="1451" customFormat="1" x14ac:dyDescent="0.25"/>
    <row r="1452" customFormat="1" x14ac:dyDescent="0.25"/>
    <row r="1453" customFormat="1" x14ac:dyDescent="0.25"/>
    <row r="1454" customFormat="1" x14ac:dyDescent="0.25"/>
    <row r="1455" customFormat="1" x14ac:dyDescent="0.25"/>
    <row r="1456" customFormat="1" x14ac:dyDescent="0.25"/>
    <row r="1457" customFormat="1" x14ac:dyDescent="0.25"/>
    <row r="1458" customFormat="1" x14ac:dyDescent="0.25"/>
    <row r="1459" customFormat="1" x14ac:dyDescent="0.25"/>
    <row r="1460" customFormat="1" x14ac:dyDescent="0.25"/>
    <row r="1461" customFormat="1" x14ac:dyDescent="0.25"/>
    <row r="1462" customFormat="1" x14ac:dyDescent="0.25"/>
    <row r="1463" customFormat="1" x14ac:dyDescent="0.25"/>
    <row r="1464" customFormat="1" x14ac:dyDescent="0.25"/>
    <row r="1465" customFormat="1" x14ac:dyDescent="0.25"/>
    <row r="1466" customFormat="1" x14ac:dyDescent="0.25"/>
    <row r="1467" customFormat="1" x14ac:dyDescent="0.25"/>
    <row r="1468" customFormat="1" x14ac:dyDescent="0.25"/>
    <row r="1469" customFormat="1" x14ac:dyDescent="0.25"/>
    <row r="1470" customFormat="1" x14ac:dyDescent="0.25"/>
    <row r="1471" customFormat="1" x14ac:dyDescent="0.25"/>
    <row r="1472" customFormat="1" x14ac:dyDescent="0.25"/>
    <row r="1473" customFormat="1" x14ac:dyDescent="0.25"/>
    <row r="1474" customFormat="1" x14ac:dyDescent="0.25"/>
    <row r="1475" customFormat="1" x14ac:dyDescent="0.25"/>
    <row r="1476" customFormat="1" x14ac:dyDescent="0.25"/>
    <row r="1477" customFormat="1" x14ac:dyDescent="0.25"/>
    <row r="1478" customFormat="1" x14ac:dyDescent="0.25"/>
    <row r="1479" customFormat="1" x14ac:dyDescent="0.25"/>
    <row r="1480" customFormat="1" x14ac:dyDescent="0.25"/>
    <row r="1481" customFormat="1" x14ac:dyDescent="0.25"/>
    <row r="1482" customFormat="1" x14ac:dyDescent="0.25"/>
    <row r="1483" customFormat="1" x14ac:dyDescent="0.25"/>
    <row r="1484" customFormat="1" x14ac:dyDescent="0.25"/>
    <row r="1485" customFormat="1" x14ac:dyDescent="0.25"/>
    <row r="1486" customFormat="1" x14ac:dyDescent="0.25"/>
    <row r="1487" customFormat="1" x14ac:dyDescent="0.25"/>
    <row r="1488" customFormat="1" x14ac:dyDescent="0.25"/>
    <row r="1489" customFormat="1" x14ac:dyDescent="0.25"/>
    <row r="1490" customFormat="1" x14ac:dyDescent="0.25"/>
    <row r="1491" customFormat="1" x14ac:dyDescent="0.25"/>
    <row r="1492" customFormat="1" x14ac:dyDescent="0.25"/>
    <row r="1493" customFormat="1" x14ac:dyDescent="0.25"/>
    <row r="1494" customFormat="1" x14ac:dyDescent="0.25"/>
    <row r="1495" customFormat="1" x14ac:dyDescent="0.25"/>
    <row r="1496" customFormat="1" x14ac:dyDescent="0.25"/>
    <row r="1497" customFormat="1" x14ac:dyDescent="0.25"/>
    <row r="1498" customFormat="1" x14ac:dyDescent="0.25"/>
    <row r="1499" customFormat="1" x14ac:dyDescent="0.25"/>
    <row r="1500" customFormat="1" x14ac:dyDescent="0.25"/>
    <row r="1501" customFormat="1" x14ac:dyDescent="0.25"/>
    <row r="1502" customFormat="1" x14ac:dyDescent="0.25"/>
    <row r="1503" customFormat="1" x14ac:dyDescent="0.25"/>
    <row r="1504" customFormat="1" x14ac:dyDescent="0.25"/>
    <row r="1505" customFormat="1" x14ac:dyDescent="0.25"/>
    <row r="1506" customFormat="1" x14ac:dyDescent="0.25"/>
    <row r="1507" customFormat="1" x14ac:dyDescent="0.25"/>
    <row r="1508" customFormat="1" x14ac:dyDescent="0.25"/>
    <row r="1509" customFormat="1" x14ac:dyDescent="0.25"/>
    <row r="1510" customFormat="1" x14ac:dyDescent="0.25"/>
    <row r="1511" customFormat="1" x14ac:dyDescent="0.25"/>
    <row r="1512" customFormat="1" x14ac:dyDescent="0.25"/>
    <row r="1513" customFormat="1" x14ac:dyDescent="0.25"/>
    <row r="1514" customFormat="1" x14ac:dyDescent="0.25"/>
    <row r="1515" customFormat="1" x14ac:dyDescent="0.25"/>
    <row r="1516" customFormat="1" x14ac:dyDescent="0.25"/>
    <row r="1517" customFormat="1" x14ac:dyDescent="0.25"/>
    <row r="1518" customFormat="1" x14ac:dyDescent="0.25"/>
    <row r="1519" customFormat="1" x14ac:dyDescent="0.25"/>
    <row r="1520" customFormat="1" x14ac:dyDescent="0.25"/>
    <row r="1521" customFormat="1" x14ac:dyDescent="0.25"/>
    <row r="1522" customFormat="1" x14ac:dyDescent="0.25"/>
    <row r="1523" customFormat="1" x14ac:dyDescent="0.25"/>
    <row r="1524" customFormat="1" x14ac:dyDescent="0.25"/>
    <row r="1525" customFormat="1" x14ac:dyDescent="0.25"/>
    <row r="1526" customFormat="1" x14ac:dyDescent="0.25"/>
    <row r="1527" customFormat="1" x14ac:dyDescent="0.25"/>
    <row r="1528" customFormat="1" x14ac:dyDescent="0.25"/>
    <row r="1529" customFormat="1" x14ac:dyDescent="0.25"/>
    <row r="1530" customFormat="1" x14ac:dyDescent="0.25"/>
    <row r="1531" customFormat="1" x14ac:dyDescent="0.25"/>
    <row r="1532" customFormat="1" x14ac:dyDescent="0.25"/>
    <row r="1533" customFormat="1" x14ac:dyDescent="0.25"/>
    <row r="1534" customFormat="1" x14ac:dyDescent="0.25"/>
    <row r="1535" customFormat="1" x14ac:dyDescent="0.25"/>
    <row r="1536" customFormat="1" x14ac:dyDescent="0.25"/>
    <row r="1537" customFormat="1" x14ac:dyDescent="0.25"/>
    <row r="1538" customFormat="1" x14ac:dyDescent="0.25"/>
    <row r="1539" customFormat="1" x14ac:dyDescent="0.25"/>
    <row r="1540" customFormat="1" x14ac:dyDescent="0.25"/>
    <row r="1541" customFormat="1" x14ac:dyDescent="0.25"/>
    <row r="1542" customFormat="1" x14ac:dyDescent="0.25"/>
    <row r="1543" customFormat="1" x14ac:dyDescent="0.25"/>
    <row r="1544" customFormat="1" x14ac:dyDescent="0.25"/>
    <row r="1545" customFormat="1" x14ac:dyDescent="0.25"/>
    <row r="1546" customFormat="1" x14ac:dyDescent="0.25"/>
    <row r="1547" customFormat="1" x14ac:dyDescent="0.25"/>
    <row r="1548" customFormat="1" x14ac:dyDescent="0.25"/>
    <row r="1549" customFormat="1" x14ac:dyDescent="0.25"/>
    <row r="1550" customFormat="1" x14ac:dyDescent="0.25"/>
    <row r="1551" customFormat="1" x14ac:dyDescent="0.25"/>
    <row r="1552" customFormat="1" x14ac:dyDescent="0.25"/>
    <row r="1553" customFormat="1" x14ac:dyDescent="0.25"/>
    <row r="1554" customFormat="1" x14ac:dyDescent="0.25"/>
    <row r="1555" customFormat="1" x14ac:dyDescent="0.25"/>
    <row r="1556" customFormat="1" x14ac:dyDescent="0.25"/>
    <row r="1557" customFormat="1" x14ac:dyDescent="0.25"/>
    <row r="1558" customFormat="1" x14ac:dyDescent="0.25"/>
    <row r="1559" customFormat="1" x14ac:dyDescent="0.25"/>
    <row r="1560" customFormat="1" x14ac:dyDescent="0.25"/>
    <row r="1561" customFormat="1" x14ac:dyDescent="0.25"/>
    <row r="1562" customFormat="1" x14ac:dyDescent="0.25"/>
    <row r="1563" customFormat="1" x14ac:dyDescent="0.25"/>
    <row r="1564" customFormat="1" x14ac:dyDescent="0.25"/>
    <row r="1565" customFormat="1" x14ac:dyDescent="0.25"/>
    <row r="1566" customFormat="1" x14ac:dyDescent="0.25"/>
    <row r="1567" customFormat="1" x14ac:dyDescent="0.25"/>
    <row r="1568" customFormat="1" x14ac:dyDescent="0.25"/>
    <row r="1569" customFormat="1" x14ac:dyDescent="0.25"/>
    <row r="1570" customFormat="1" x14ac:dyDescent="0.25"/>
    <row r="1571" customFormat="1" x14ac:dyDescent="0.25"/>
    <row r="1572" customFormat="1" x14ac:dyDescent="0.25"/>
    <row r="1573" customFormat="1" x14ac:dyDescent="0.25"/>
    <row r="1574" customFormat="1" x14ac:dyDescent="0.25"/>
    <row r="1575" customFormat="1" x14ac:dyDescent="0.25"/>
    <row r="1576" customFormat="1" x14ac:dyDescent="0.25"/>
    <row r="1577" customFormat="1" x14ac:dyDescent="0.25"/>
    <row r="1578" customFormat="1" x14ac:dyDescent="0.25"/>
    <row r="1579" customFormat="1" x14ac:dyDescent="0.25"/>
    <row r="1580" customFormat="1" x14ac:dyDescent="0.25"/>
    <row r="1581" customFormat="1" x14ac:dyDescent="0.25"/>
    <row r="1582" customFormat="1" x14ac:dyDescent="0.25"/>
    <row r="1583" customFormat="1" x14ac:dyDescent="0.25"/>
    <row r="1584" customFormat="1" x14ac:dyDescent="0.25"/>
    <row r="1585" customFormat="1" x14ac:dyDescent="0.25"/>
    <row r="1586" customFormat="1" x14ac:dyDescent="0.25"/>
    <row r="1587" customFormat="1" x14ac:dyDescent="0.25"/>
    <row r="1588" customFormat="1" x14ac:dyDescent="0.25"/>
    <row r="1589" customFormat="1" x14ac:dyDescent="0.25"/>
    <row r="1590" customFormat="1" x14ac:dyDescent="0.25"/>
    <row r="1591" customFormat="1" x14ac:dyDescent="0.25"/>
    <row r="1592" customFormat="1" x14ac:dyDescent="0.25"/>
    <row r="1593" customFormat="1" x14ac:dyDescent="0.25"/>
    <row r="1594" customFormat="1" x14ac:dyDescent="0.25"/>
    <row r="1595" customFormat="1" x14ac:dyDescent="0.25"/>
    <row r="1596" customFormat="1" x14ac:dyDescent="0.25"/>
    <row r="1597" customFormat="1" x14ac:dyDescent="0.25"/>
    <row r="1598" customFormat="1" x14ac:dyDescent="0.25"/>
    <row r="1599" customFormat="1" x14ac:dyDescent="0.25"/>
    <row r="1600" customFormat="1" x14ac:dyDescent="0.25"/>
    <row r="1601" customFormat="1" x14ac:dyDescent="0.25"/>
    <row r="1602" customFormat="1" x14ac:dyDescent="0.25"/>
    <row r="1603" customFormat="1" x14ac:dyDescent="0.25"/>
    <row r="1604" customFormat="1" x14ac:dyDescent="0.25"/>
    <row r="1605" customFormat="1" x14ac:dyDescent="0.25"/>
    <row r="1606" customFormat="1" x14ac:dyDescent="0.25"/>
    <row r="1607" customFormat="1" x14ac:dyDescent="0.25"/>
    <row r="1608" customFormat="1" x14ac:dyDescent="0.25"/>
    <row r="1609" customFormat="1" x14ac:dyDescent="0.25"/>
    <row r="1610" customFormat="1" x14ac:dyDescent="0.25"/>
    <row r="1611" customFormat="1" x14ac:dyDescent="0.25"/>
    <row r="1612" customFormat="1" x14ac:dyDescent="0.25"/>
    <row r="1613" customFormat="1" x14ac:dyDescent="0.25"/>
    <row r="1614" customFormat="1" x14ac:dyDescent="0.25"/>
    <row r="1615" customFormat="1" x14ac:dyDescent="0.25"/>
    <row r="1616" customFormat="1" x14ac:dyDescent="0.25"/>
    <row r="1617" customFormat="1" x14ac:dyDescent="0.25"/>
    <row r="1618" customFormat="1" x14ac:dyDescent="0.25"/>
    <row r="1619" customFormat="1" x14ac:dyDescent="0.25"/>
    <row r="1620" customFormat="1" x14ac:dyDescent="0.25"/>
    <row r="1621" customFormat="1" x14ac:dyDescent="0.25"/>
    <row r="1622" customFormat="1" x14ac:dyDescent="0.25"/>
    <row r="1623" customFormat="1" x14ac:dyDescent="0.25"/>
    <row r="1624" customFormat="1" x14ac:dyDescent="0.25"/>
    <row r="1625" customFormat="1" x14ac:dyDescent="0.25"/>
    <row r="1626" customFormat="1" x14ac:dyDescent="0.25"/>
    <row r="1627" customFormat="1" x14ac:dyDescent="0.25"/>
    <row r="1628" customFormat="1" x14ac:dyDescent="0.25"/>
    <row r="1629" customFormat="1" x14ac:dyDescent="0.25"/>
    <row r="1630" customFormat="1" x14ac:dyDescent="0.25"/>
    <row r="1631" customFormat="1" x14ac:dyDescent="0.25"/>
    <row r="1632" customFormat="1" x14ac:dyDescent="0.25"/>
    <row r="1633" customFormat="1" x14ac:dyDescent="0.25"/>
    <row r="1634" customFormat="1" x14ac:dyDescent="0.25"/>
    <row r="1635" customFormat="1" x14ac:dyDescent="0.25"/>
    <row r="1636" customFormat="1" x14ac:dyDescent="0.25"/>
    <row r="1637" customFormat="1" x14ac:dyDescent="0.25"/>
    <row r="1638" customFormat="1" x14ac:dyDescent="0.25"/>
    <row r="1639" customFormat="1" x14ac:dyDescent="0.25"/>
    <row r="1640" customFormat="1" x14ac:dyDescent="0.25"/>
    <row r="1641" customFormat="1" x14ac:dyDescent="0.25"/>
    <row r="1642" customFormat="1" x14ac:dyDescent="0.25"/>
    <row r="1643" customFormat="1" x14ac:dyDescent="0.25"/>
    <row r="1644" customFormat="1" x14ac:dyDescent="0.25"/>
    <row r="1645" customFormat="1" x14ac:dyDescent="0.25"/>
    <row r="1646" customFormat="1" x14ac:dyDescent="0.25"/>
    <row r="1647" customFormat="1" x14ac:dyDescent="0.25"/>
    <row r="1648" customFormat="1" x14ac:dyDescent="0.25"/>
    <row r="1649" customFormat="1" x14ac:dyDescent="0.25"/>
    <row r="1650" customFormat="1" x14ac:dyDescent="0.25"/>
    <row r="1651" customFormat="1" x14ac:dyDescent="0.25"/>
    <row r="1652" customFormat="1" x14ac:dyDescent="0.25"/>
    <row r="1653" customFormat="1" x14ac:dyDescent="0.25"/>
    <row r="1654" customFormat="1" x14ac:dyDescent="0.25"/>
    <row r="1655" customFormat="1" x14ac:dyDescent="0.25"/>
    <row r="1656" customFormat="1" x14ac:dyDescent="0.25"/>
    <row r="1657" customFormat="1" x14ac:dyDescent="0.25"/>
    <row r="1658" customFormat="1" x14ac:dyDescent="0.25"/>
    <row r="1659" customFormat="1" x14ac:dyDescent="0.25"/>
    <row r="1660" customFormat="1" x14ac:dyDescent="0.25"/>
    <row r="1661" customFormat="1" x14ac:dyDescent="0.25"/>
    <row r="1662" customFormat="1" x14ac:dyDescent="0.25"/>
    <row r="1663" customFormat="1" x14ac:dyDescent="0.25"/>
    <row r="1664" customFormat="1" x14ac:dyDescent="0.25"/>
    <row r="1665" customFormat="1" x14ac:dyDescent="0.25"/>
    <row r="1666" customFormat="1" x14ac:dyDescent="0.25"/>
    <row r="1667" customFormat="1" x14ac:dyDescent="0.25"/>
    <row r="1668" customFormat="1" x14ac:dyDescent="0.25"/>
    <row r="1669" customFormat="1" x14ac:dyDescent="0.25"/>
    <row r="1670" customFormat="1" x14ac:dyDescent="0.25"/>
    <row r="1671" customFormat="1" x14ac:dyDescent="0.25"/>
    <row r="1672" customFormat="1" x14ac:dyDescent="0.25"/>
    <row r="1673" customFormat="1" x14ac:dyDescent="0.25"/>
    <row r="1674" customFormat="1" x14ac:dyDescent="0.25"/>
    <row r="1675" customFormat="1" x14ac:dyDescent="0.25"/>
    <row r="1676" customFormat="1" x14ac:dyDescent="0.25"/>
    <row r="1677" customFormat="1" x14ac:dyDescent="0.25"/>
    <row r="1678" customFormat="1" x14ac:dyDescent="0.25"/>
    <row r="1679" customFormat="1" x14ac:dyDescent="0.25"/>
    <row r="1680" customFormat="1" x14ac:dyDescent="0.25"/>
    <row r="1681" customFormat="1" x14ac:dyDescent="0.25"/>
    <row r="1682" customFormat="1" x14ac:dyDescent="0.25"/>
    <row r="1683" customFormat="1" x14ac:dyDescent="0.25"/>
    <row r="1684" customFormat="1" x14ac:dyDescent="0.25"/>
    <row r="1685" customFormat="1" x14ac:dyDescent="0.25"/>
    <row r="1686" customFormat="1" x14ac:dyDescent="0.25"/>
    <row r="1687" customFormat="1" x14ac:dyDescent="0.25"/>
    <row r="1688" customFormat="1" x14ac:dyDescent="0.25"/>
    <row r="1689" customFormat="1" x14ac:dyDescent="0.25"/>
    <row r="1690" customFormat="1" x14ac:dyDescent="0.25"/>
    <row r="1691" customFormat="1" x14ac:dyDescent="0.25"/>
    <row r="1692" customFormat="1" x14ac:dyDescent="0.25"/>
    <row r="1693" customFormat="1" x14ac:dyDescent="0.25"/>
    <row r="1694" customFormat="1" x14ac:dyDescent="0.25"/>
    <row r="1695" customFormat="1" x14ac:dyDescent="0.25"/>
    <row r="1696" customFormat="1" x14ac:dyDescent="0.25"/>
    <row r="1697" customFormat="1" x14ac:dyDescent="0.25"/>
    <row r="1698" customFormat="1" x14ac:dyDescent="0.25"/>
    <row r="1699" customFormat="1" x14ac:dyDescent="0.25"/>
    <row r="1700" customFormat="1" x14ac:dyDescent="0.25"/>
    <row r="1701" customFormat="1" x14ac:dyDescent="0.25"/>
    <row r="1702" customFormat="1" x14ac:dyDescent="0.25"/>
    <row r="1703" customFormat="1" x14ac:dyDescent="0.25"/>
    <row r="1704" customFormat="1" x14ac:dyDescent="0.25"/>
    <row r="1705" customFormat="1" x14ac:dyDescent="0.25"/>
    <row r="1706" customFormat="1" x14ac:dyDescent="0.25"/>
    <row r="1707" customFormat="1" x14ac:dyDescent="0.25"/>
    <row r="1708" customFormat="1" x14ac:dyDescent="0.25"/>
    <row r="1709" customFormat="1" x14ac:dyDescent="0.25"/>
    <row r="1710" customFormat="1" x14ac:dyDescent="0.25"/>
    <row r="1711" customFormat="1" x14ac:dyDescent="0.25"/>
    <row r="1712" customFormat="1" x14ac:dyDescent="0.25"/>
    <row r="1713" customFormat="1" x14ac:dyDescent="0.25"/>
    <row r="1714" customFormat="1" x14ac:dyDescent="0.25"/>
    <row r="1715" customFormat="1" x14ac:dyDescent="0.25"/>
    <row r="1716" customFormat="1" x14ac:dyDescent="0.25"/>
    <row r="1717" customFormat="1" x14ac:dyDescent="0.25"/>
    <row r="1718" customFormat="1" x14ac:dyDescent="0.25"/>
    <row r="1719" customFormat="1" x14ac:dyDescent="0.25"/>
    <row r="1720" customFormat="1" x14ac:dyDescent="0.25"/>
    <row r="1721" customFormat="1" x14ac:dyDescent="0.25"/>
    <row r="1722" customFormat="1" x14ac:dyDescent="0.25"/>
    <row r="1723" customFormat="1" x14ac:dyDescent="0.25"/>
    <row r="1724" customFormat="1" x14ac:dyDescent="0.25"/>
    <row r="1725" customFormat="1" x14ac:dyDescent="0.25"/>
    <row r="1726" customFormat="1" x14ac:dyDescent="0.25"/>
    <row r="1727" customFormat="1" x14ac:dyDescent="0.25"/>
    <row r="1728" customFormat="1" x14ac:dyDescent="0.25"/>
    <row r="1729" customFormat="1" x14ac:dyDescent="0.25"/>
    <row r="1730" customFormat="1" x14ac:dyDescent="0.25"/>
    <row r="1731" customFormat="1" x14ac:dyDescent="0.25"/>
    <row r="1732" customFormat="1" x14ac:dyDescent="0.25"/>
    <row r="1733" customFormat="1" x14ac:dyDescent="0.25"/>
    <row r="1734" customFormat="1" x14ac:dyDescent="0.25"/>
    <row r="1735" customFormat="1" x14ac:dyDescent="0.25"/>
    <row r="1736" customFormat="1" x14ac:dyDescent="0.25"/>
    <row r="1737" customFormat="1" x14ac:dyDescent="0.25"/>
    <row r="1738" customFormat="1" x14ac:dyDescent="0.25"/>
    <row r="1739" customFormat="1" x14ac:dyDescent="0.25"/>
    <row r="1740" customFormat="1" x14ac:dyDescent="0.25"/>
    <row r="1741" customFormat="1" x14ac:dyDescent="0.25"/>
    <row r="1742" customFormat="1" x14ac:dyDescent="0.25"/>
    <row r="1743" customFormat="1" x14ac:dyDescent="0.25"/>
    <row r="1744" customFormat="1" x14ac:dyDescent="0.25"/>
    <row r="1745" customFormat="1" x14ac:dyDescent="0.25"/>
    <row r="1746" customFormat="1" x14ac:dyDescent="0.25"/>
    <row r="1747" customFormat="1" x14ac:dyDescent="0.25"/>
    <row r="1748" customFormat="1" x14ac:dyDescent="0.25"/>
    <row r="1749" customFormat="1" x14ac:dyDescent="0.25"/>
    <row r="1750" customFormat="1" x14ac:dyDescent="0.25"/>
    <row r="1751" customFormat="1" x14ac:dyDescent="0.25"/>
    <row r="1752" customFormat="1" x14ac:dyDescent="0.25"/>
    <row r="1753" customFormat="1" x14ac:dyDescent="0.25"/>
    <row r="1754" customFormat="1" x14ac:dyDescent="0.25"/>
    <row r="1755" customFormat="1" x14ac:dyDescent="0.25"/>
    <row r="1756" customFormat="1" x14ac:dyDescent="0.25"/>
    <row r="1757" customFormat="1" x14ac:dyDescent="0.25"/>
    <row r="1758" customFormat="1" x14ac:dyDescent="0.25"/>
    <row r="1759" customFormat="1" x14ac:dyDescent="0.25"/>
    <row r="1760" customFormat="1" x14ac:dyDescent="0.25"/>
    <row r="1761" customFormat="1" x14ac:dyDescent="0.25"/>
    <row r="1762" customFormat="1" x14ac:dyDescent="0.25"/>
    <row r="1763" customFormat="1" x14ac:dyDescent="0.25"/>
    <row r="1764" customFormat="1" x14ac:dyDescent="0.25"/>
    <row r="1765" customFormat="1" x14ac:dyDescent="0.25"/>
    <row r="1766" customFormat="1" x14ac:dyDescent="0.25"/>
    <row r="1767" customFormat="1" x14ac:dyDescent="0.25"/>
    <row r="1768" customFormat="1" x14ac:dyDescent="0.25"/>
    <row r="1769" customFormat="1" x14ac:dyDescent="0.25"/>
    <row r="1770" customFormat="1" x14ac:dyDescent="0.25"/>
    <row r="1771" customFormat="1" x14ac:dyDescent="0.25"/>
    <row r="1772" customFormat="1" x14ac:dyDescent="0.25"/>
    <row r="1773" customFormat="1" x14ac:dyDescent="0.25"/>
    <row r="1774" customFormat="1" x14ac:dyDescent="0.25"/>
    <row r="1775" customFormat="1" x14ac:dyDescent="0.25"/>
    <row r="1776" customFormat="1" x14ac:dyDescent="0.25"/>
    <row r="1777" customFormat="1" x14ac:dyDescent="0.25"/>
    <row r="1778" customFormat="1" x14ac:dyDescent="0.25"/>
    <row r="1779" customFormat="1" x14ac:dyDescent="0.25"/>
    <row r="1780" customFormat="1" x14ac:dyDescent="0.25"/>
    <row r="1781" customFormat="1" x14ac:dyDescent="0.25"/>
    <row r="1782" customFormat="1" x14ac:dyDescent="0.25"/>
    <row r="1783" customFormat="1" x14ac:dyDescent="0.25"/>
    <row r="1784" customFormat="1" x14ac:dyDescent="0.25"/>
    <row r="1785" customFormat="1" x14ac:dyDescent="0.25"/>
    <row r="1786" customFormat="1" x14ac:dyDescent="0.25"/>
    <row r="1787" customFormat="1" x14ac:dyDescent="0.25"/>
    <row r="1788" customFormat="1" x14ac:dyDescent="0.25"/>
    <row r="1789" customFormat="1" x14ac:dyDescent="0.25"/>
    <row r="1790" customFormat="1" x14ac:dyDescent="0.25"/>
    <row r="1791" customFormat="1" x14ac:dyDescent="0.25"/>
    <row r="1792" customFormat="1" x14ac:dyDescent="0.25"/>
    <row r="1793" customFormat="1" x14ac:dyDescent="0.25"/>
    <row r="1794" customFormat="1" x14ac:dyDescent="0.25"/>
    <row r="1795" customFormat="1" x14ac:dyDescent="0.25"/>
    <row r="1796" customFormat="1" x14ac:dyDescent="0.25"/>
    <row r="1797" customFormat="1" x14ac:dyDescent="0.25"/>
    <row r="1798" customFormat="1" x14ac:dyDescent="0.25"/>
    <row r="1799" customFormat="1" x14ac:dyDescent="0.25"/>
    <row r="1800" customFormat="1" x14ac:dyDescent="0.25"/>
    <row r="1801" customFormat="1" x14ac:dyDescent="0.25"/>
    <row r="1802" customFormat="1" x14ac:dyDescent="0.25"/>
    <row r="1803" customFormat="1" x14ac:dyDescent="0.25"/>
    <row r="1804" customFormat="1" x14ac:dyDescent="0.25"/>
    <row r="1805" customFormat="1" x14ac:dyDescent="0.25"/>
    <row r="1806" customFormat="1" x14ac:dyDescent="0.25"/>
    <row r="1807" customFormat="1" x14ac:dyDescent="0.25"/>
    <row r="1808" customFormat="1" x14ac:dyDescent="0.25"/>
    <row r="1809" customFormat="1" x14ac:dyDescent="0.25"/>
    <row r="1810" customFormat="1" x14ac:dyDescent="0.25"/>
    <row r="1811" customFormat="1" x14ac:dyDescent="0.25"/>
    <row r="1812" customFormat="1" x14ac:dyDescent="0.25"/>
    <row r="1813" customFormat="1" x14ac:dyDescent="0.25"/>
    <row r="1814" customFormat="1" x14ac:dyDescent="0.25"/>
    <row r="1815" customFormat="1" x14ac:dyDescent="0.25"/>
    <row r="1816" customFormat="1" x14ac:dyDescent="0.25"/>
    <row r="1817" customFormat="1" x14ac:dyDescent="0.25"/>
    <row r="1818" customFormat="1" x14ac:dyDescent="0.25"/>
    <row r="1819" customFormat="1" x14ac:dyDescent="0.25"/>
    <row r="1820" customFormat="1" x14ac:dyDescent="0.25"/>
    <row r="1821" customFormat="1" x14ac:dyDescent="0.25"/>
    <row r="1822" customFormat="1" x14ac:dyDescent="0.25"/>
    <row r="1823" customFormat="1" x14ac:dyDescent="0.25"/>
    <row r="1824" customFormat="1" x14ac:dyDescent="0.25"/>
    <row r="1825" customFormat="1" x14ac:dyDescent="0.25"/>
    <row r="1826" customFormat="1" x14ac:dyDescent="0.25"/>
    <row r="1827" customFormat="1" x14ac:dyDescent="0.25"/>
    <row r="1828" customFormat="1" x14ac:dyDescent="0.25"/>
    <row r="1829" customFormat="1" x14ac:dyDescent="0.25"/>
    <row r="1830" customFormat="1" x14ac:dyDescent="0.25"/>
    <row r="1831" customFormat="1" x14ac:dyDescent="0.25"/>
    <row r="1832" customFormat="1" x14ac:dyDescent="0.25"/>
    <row r="1833" customFormat="1" x14ac:dyDescent="0.25"/>
    <row r="1834" customFormat="1" x14ac:dyDescent="0.25"/>
    <row r="1835" customFormat="1" x14ac:dyDescent="0.25"/>
    <row r="1836" customFormat="1" x14ac:dyDescent="0.25"/>
    <row r="1837" customFormat="1" x14ac:dyDescent="0.25"/>
    <row r="1838" customFormat="1" x14ac:dyDescent="0.25"/>
    <row r="1839" customFormat="1" x14ac:dyDescent="0.25"/>
    <row r="1840" customFormat="1" x14ac:dyDescent="0.25"/>
    <row r="1841" customFormat="1" x14ac:dyDescent="0.25"/>
    <row r="1842" customFormat="1" x14ac:dyDescent="0.25"/>
    <row r="1843" customFormat="1" x14ac:dyDescent="0.25"/>
    <row r="1844" customFormat="1" x14ac:dyDescent="0.25"/>
    <row r="1845" customFormat="1" x14ac:dyDescent="0.25"/>
    <row r="1846" customFormat="1" x14ac:dyDescent="0.25"/>
    <row r="1847" customFormat="1" x14ac:dyDescent="0.25"/>
    <row r="1848" customFormat="1" x14ac:dyDescent="0.25"/>
    <row r="1849" customFormat="1" x14ac:dyDescent="0.25"/>
    <row r="1850" customFormat="1" x14ac:dyDescent="0.25"/>
    <row r="1851" customFormat="1" x14ac:dyDescent="0.25"/>
    <row r="1852" customFormat="1" x14ac:dyDescent="0.25"/>
    <row r="1853" customFormat="1" x14ac:dyDescent="0.25"/>
    <row r="1854" customFormat="1" x14ac:dyDescent="0.25"/>
    <row r="1855" customFormat="1" x14ac:dyDescent="0.25"/>
    <row r="1856" customFormat="1" x14ac:dyDescent="0.25"/>
    <row r="1857" customFormat="1" x14ac:dyDescent="0.25"/>
    <row r="1858" customFormat="1" x14ac:dyDescent="0.25"/>
    <row r="1859" customFormat="1" x14ac:dyDescent="0.25"/>
    <row r="1860" customFormat="1" x14ac:dyDescent="0.25"/>
    <row r="1861" customFormat="1" x14ac:dyDescent="0.25"/>
    <row r="1862" customFormat="1" x14ac:dyDescent="0.25"/>
    <row r="1863" customFormat="1" x14ac:dyDescent="0.25"/>
    <row r="1864" customFormat="1" x14ac:dyDescent="0.25"/>
    <row r="1865" customFormat="1" x14ac:dyDescent="0.25"/>
    <row r="1866" customFormat="1" x14ac:dyDescent="0.25"/>
    <row r="1867" customFormat="1" x14ac:dyDescent="0.25"/>
    <row r="1868" customFormat="1" x14ac:dyDescent="0.25"/>
    <row r="1869" customFormat="1" x14ac:dyDescent="0.25"/>
    <row r="1870" customFormat="1" x14ac:dyDescent="0.25"/>
    <row r="1871" customFormat="1" x14ac:dyDescent="0.25"/>
    <row r="1872" customFormat="1" x14ac:dyDescent="0.25"/>
    <row r="1873" customFormat="1" x14ac:dyDescent="0.25"/>
    <row r="1874" customFormat="1" x14ac:dyDescent="0.25"/>
    <row r="1875" customFormat="1" x14ac:dyDescent="0.25"/>
    <row r="1876" customFormat="1" x14ac:dyDescent="0.25"/>
    <row r="1877" customFormat="1" x14ac:dyDescent="0.25"/>
    <row r="1878" customFormat="1" x14ac:dyDescent="0.25"/>
    <row r="1879" customFormat="1" x14ac:dyDescent="0.25"/>
    <row r="1880" customFormat="1" x14ac:dyDescent="0.25"/>
    <row r="1881" customFormat="1" x14ac:dyDescent="0.25"/>
    <row r="1882" customFormat="1" x14ac:dyDescent="0.25"/>
    <row r="1883" customFormat="1" x14ac:dyDescent="0.25"/>
    <row r="1884" customFormat="1" x14ac:dyDescent="0.25"/>
    <row r="1885" customFormat="1" x14ac:dyDescent="0.25"/>
    <row r="1886" customFormat="1" x14ac:dyDescent="0.25"/>
    <row r="1887" customFormat="1" x14ac:dyDescent="0.25"/>
    <row r="1888" customFormat="1" x14ac:dyDescent="0.25"/>
    <row r="1889" customFormat="1" x14ac:dyDescent="0.25"/>
    <row r="1890" customFormat="1" x14ac:dyDescent="0.25"/>
    <row r="1891" customFormat="1" x14ac:dyDescent="0.25"/>
    <row r="1892" customFormat="1" x14ac:dyDescent="0.25"/>
    <row r="1893" customFormat="1" x14ac:dyDescent="0.25"/>
    <row r="1894" customFormat="1" x14ac:dyDescent="0.25"/>
    <row r="1895" customFormat="1" x14ac:dyDescent="0.25"/>
    <row r="1896" customFormat="1" x14ac:dyDescent="0.25"/>
    <row r="1897" customFormat="1" x14ac:dyDescent="0.25"/>
    <row r="1898" customFormat="1" x14ac:dyDescent="0.25"/>
    <row r="1899" customFormat="1" x14ac:dyDescent="0.25"/>
    <row r="1900" customFormat="1" x14ac:dyDescent="0.25"/>
    <row r="1901" customFormat="1" x14ac:dyDescent="0.25"/>
    <row r="1902" customFormat="1" x14ac:dyDescent="0.25"/>
    <row r="1903" customFormat="1" x14ac:dyDescent="0.25"/>
    <row r="1904" customFormat="1" x14ac:dyDescent="0.25"/>
    <row r="1905" customFormat="1" x14ac:dyDescent="0.25"/>
    <row r="1906" customFormat="1" x14ac:dyDescent="0.25"/>
    <row r="1907" customFormat="1" x14ac:dyDescent="0.25"/>
    <row r="1908" customFormat="1" x14ac:dyDescent="0.25"/>
    <row r="1909" customFormat="1" x14ac:dyDescent="0.25"/>
    <row r="1910" customFormat="1" x14ac:dyDescent="0.25"/>
    <row r="1911" customFormat="1" x14ac:dyDescent="0.25"/>
    <row r="1912" customFormat="1" x14ac:dyDescent="0.25"/>
    <row r="1913" customFormat="1" x14ac:dyDescent="0.25"/>
    <row r="1914" customFormat="1" x14ac:dyDescent="0.25"/>
    <row r="1915" customFormat="1" x14ac:dyDescent="0.25"/>
    <row r="1916" customFormat="1" x14ac:dyDescent="0.25"/>
    <row r="1917" customFormat="1" x14ac:dyDescent="0.25"/>
    <row r="1918" customFormat="1" x14ac:dyDescent="0.25"/>
    <row r="1919" customFormat="1" x14ac:dyDescent="0.25"/>
    <row r="1920" customFormat="1" x14ac:dyDescent="0.25"/>
    <row r="1921" customFormat="1" x14ac:dyDescent="0.25"/>
    <row r="1922" customFormat="1" x14ac:dyDescent="0.25"/>
    <row r="1923" customFormat="1" x14ac:dyDescent="0.25"/>
    <row r="1924" customFormat="1" x14ac:dyDescent="0.25"/>
    <row r="1925" customFormat="1" x14ac:dyDescent="0.25"/>
    <row r="1926" customFormat="1" x14ac:dyDescent="0.25"/>
    <row r="1927" customFormat="1" x14ac:dyDescent="0.25"/>
    <row r="1928" customFormat="1" x14ac:dyDescent="0.25"/>
    <row r="1929" customFormat="1" x14ac:dyDescent="0.25"/>
    <row r="1930" customFormat="1" x14ac:dyDescent="0.25"/>
    <row r="1931" customFormat="1" x14ac:dyDescent="0.25"/>
    <row r="1932" customFormat="1" x14ac:dyDescent="0.25"/>
    <row r="1933" customFormat="1" x14ac:dyDescent="0.25"/>
    <row r="1934" customFormat="1" x14ac:dyDescent="0.25"/>
    <row r="1935" customFormat="1" x14ac:dyDescent="0.25"/>
    <row r="1936" customFormat="1" x14ac:dyDescent="0.25"/>
    <row r="1937" customFormat="1" x14ac:dyDescent="0.25"/>
    <row r="1938" customFormat="1" x14ac:dyDescent="0.25"/>
    <row r="1939" customFormat="1" x14ac:dyDescent="0.25"/>
    <row r="1940" customFormat="1" x14ac:dyDescent="0.25"/>
    <row r="1941" customFormat="1" x14ac:dyDescent="0.25"/>
    <row r="1942" customFormat="1" x14ac:dyDescent="0.25"/>
    <row r="1943" customFormat="1" x14ac:dyDescent="0.25"/>
    <row r="1944" customFormat="1" x14ac:dyDescent="0.25"/>
    <row r="1945" customFormat="1" x14ac:dyDescent="0.25"/>
    <row r="1946" customFormat="1" x14ac:dyDescent="0.25"/>
    <row r="1947" customFormat="1" x14ac:dyDescent="0.25"/>
    <row r="1948" customFormat="1" x14ac:dyDescent="0.25"/>
    <row r="1949" customFormat="1" x14ac:dyDescent="0.25"/>
    <row r="1950" customFormat="1" x14ac:dyDescent="0.25"/>
    <row r="1951" customFormat="1" x14ac:dyDescent="0.25"/>
    <row r="1952" customFormat="1" x14ac:dyDescent="0.25"/>
    <row r="1953" customFormat="1" x14ac:dyDescent="0.25"/>
    <row r="1954" customFormat="1" x14ac:dyDescent="0.25"/>
    <row r="1955" customFormat="1" x14ac:dyDescent="0.25"/>
    <row r="1956" customFormat="1" x14ac:dyDescent="0.25"/>
    <row r="1957" customFormat="1" x14ac:dyDescent="0.25"/>
    <row r="1958" customFormat="1" x14ac:dyDescent="0.25"/>
    <row r="1959" customFormat="1" x14ac:dyDescent="0.25"/>
    <row r="1960" customFormat="1" x14ac:dyDescent="0.25"/>
    <row r="1961" customFormat="1" x14ac:dyDescent="0.25"/>
    <row r="1962" customFormat="1" x14ac:dyDescent="0.25"/>
    <row r="1963" customFormat="1" x14ac:dyDescent="0.25"/>
    <row r="1964" customFormat="1" x14ac:dyDescent="0.25"/>
    <row r="1965" customFormat="1" x14ac:dyDescent="0.25"/>
    <row r="1966" customFormat="1" x14ac:dyDescent="0.25"/>
    <row r="1967" customFormat="1" x14ac:dyDescent="0.25"/>
    <row r="1968" customFormat="1" x14ac:dyDescent="0.25"/>
    <row r="1969" customFormat="1" x14ac:dyDescent="0.25"/>
    <row r="1970" customFormat="1" x14ac:dyDescent="0.25"/>
    <row r="1971" customFormat="1" x14ac:dyDescent="0.25"/>
    <row r="1972" customFormat="1" x14ac:dyDescent="0.25"/>
    <row r="1973" customFormat="1" x14ac:dyDescent="0.25"/>
    <row r="1974" customFormat="1" x14ac:dyDescent="0.25"/>
    <row r="1975" customFormat="1" x14ac:dyDescent="0.25"/>
    <row r="1976" customFormat="1" x14ac:dyDescent="0.25"/>
    <row r="1977" customFormat="1" x14ac:dyDescent="0.25"/>
    <row r="1978" customFormat="1" x14ac:dyDescent="0.25"/>
    <row r="1979" customFormat="1" x14ac:dyDescent="0.25"/>
    <row r="1980" customFormat="1" x14ac:dyDescent="0.25"/>
    <row r="1981" customFormat="1" x14ac:dyDescent="0.25"/>
    <row r="1982" customFormat="1" x14ac:dyDescent="0.25"/>
    <row r="1983" customFormat="1" x14ac:dyDescent="0.25"/>
    <row r="1984" customFormat="1" x14ac:dyDescent="0.25"/>
    <row r="1985" customFormat="1" x14ac:dyDescent="0.25"/>
    <row r="1986" customFormat="1" x14ac:dyDescent="0.25"/>
    <row r="1987" customFormat="1" x14ac:dyDescent="0.25"/>
    <row r="1988" customFormat="1" x14ac:dyDescent="0.25"/>
    <row r="1989" customFormat="1" x14ac:dyDescent="0.25"/>
    <row r="1990" customFormat="1" x14ac:dyDescent="0.25"/>
    <row r="1991" customFormat="1" x14ac:dyDescent="0.25"/>
    <row r="1992" customFormat="1" x14ac:dyDescent="0.25"/>
    <row r="1993" customFormat="1" x14ac:dyDescent="0.25"/>
    <row r="1994" customFormat="1" x14ac:dyDescent="0.25"/>
    <row r="1995" customFormat="1" x14ac:dyDescent="0.25"/>
    <row r="1996" customFormat="1" x14ac:dyDescent="0.25"/>
    <row r="1997" customFormat="1" x14ac:dyDescent="0.25"/>
    <row r="1998" customFormat="1" x14ac:dyDescent="0.25"/>
    <row r="1999" customFormat="1" x14ac:dyDescent="0.25"/>
    <row r="2000" customFormat="1" x14ac:dyDescent="0.25"/>
    <row r="2001" customFormat="1" x14ac:dyDescent="0.25"/>
    <row r="2002" customFormat="1" x14ac:dyDescent="0.25"/>
    <row r="2003" customFormat="1" x14ac:dyDescent="0.25"/>
    <row r="2004" customFormat="1" x14ac:dyDescent="0.25"/>
    <row r="2005" customFormat="1" x14ac:dyDescent="0.25"/>
    <row r="2006" customFormat="1" x14ac:dyDescent="0.25"/>
    <row r="2007" customFormat="1" x14ac:dyDescent="0.25"/>
    <row r="2008" customFormat="1" x14ac:dyDescent="0.25"/>
    <row r="2009" customFormat="1" x14ac:dyDescent="0.25"/>
    <row r="2010" customFormat="1" x14ac:dyDescent="0.25"/>
    <row r="2011" customFormat="1" x14ac:dyDescent="0.25"/>
    <row r="2012" customFormat="1" x14ac:dyDescent="0.25"/>
    <row r="2013" customFormat="1" x14ac:dyDescent="0.25"/>
    <row r="2014" customFormat="1" x14ac:dyDescent="0.25"/>
    <row r="2015" customFormat="1" x14ac:dyDescent="0.25"/>
    <row r="2016" customFormat="1" x14ac:dyDescent="0.25"/>
    <row r="2017" customFormat="1" x14ac:dyDescent="0.25"/>
    <row r="2018" customFormat="1" x14ac:dyDescent="0.25"/>
    <row r="2019" customFormat="1" x14ac:dyDescent="0.25"/>
    <row r="2020" customFormat="1" x14ac:dyDescent="0.25"/>
    <row r="2021" customFormat="1" x14ac:dyDescent="0.25"/>
    <row r="2022" customFormat="1" x14ac:dyDescent="0.25"/>
    <row r="2023" customFormat="1" x14ac:dyDescent="0.25"/>
    <row r="2024" customFormat="1" x14ac:dyDescent="0.25"/>
    <row r="2025" customFormat="1" x14ac:dyDescent="0.25"/>
    <row r="2026" customFormat="1" x14ac:dyDescent="0.25"/>
    <row r="2027" customFormat="1" x14ac:dyDescent="0.25"/>
    <row r="2028" customFormat="1" x14ac:dyDescent="0.25"/>
    <row r="2029" customFormat="1" x14ac:dyDescent="0.25"/>
    <row r="2030" customFormat="1" x14ac:dyDescent="0.25"/>
    <row r="2031" customFormat="1" x14ac:dyDescent="0.25"/>
    <row r="2032" customFormat="1" x14ac:dyDescent="0.25"/>
    <row r="2033" customFormat="1" x14ac:dyDescent="0.25"/>
    <row r="2034" customFormat="1" x14ac:dyDescent="0.25"/>
    <row r="2035" customFormat="1" x14ac:dyDescent="0.25"/>
    <row r="2036" customFormat="1" x14ac:dyDescent="0.25"/>
    <row r="2037" customFormat="1" x14ac:dyDescent="0.25"/>
    <row r="2038" customFormat="1" x14ac:dyDescent="0.25"/>
    <row r="2039" customFormat="1" x14ac:dyDescent="0.25"/>
    <row r="2040" customFormat="1" x14ac:dyDescent="0.25"/>
    <row r="2041" customFormat="1" x14ac:dyDescent="0.25"/>
    <row r="2042" customFormat="1" x14ac:dyDescent="0.25"/>
    <row r="2043" customFormat="1" x14ac:dyDescent="0.25"/>
    <row r="2044" customFormat="1" x14ac:dyDescent="0.25"/>
    <row r="2045" customFormat="1" x14ac:dyDescent="0.25"/>
    <row r="2046" customFormat="1" x14ac:dyDescent="0.25"/>
    <row r="2047" customFormat="1" x14ac:dyDescent="0.25"/>
    <row r="2048" customFormat="1" x14ac:dyDescent="0.25"/>
    <row r="2049" customFormat="1" x14ac:dyDescent="0.25"/>
    <row r="2050" customFormat="1" x14ac:dyDescent="0.25"/>
    <row r="2051" customFormat="1" x14ac:dyDescent="0.25"/>
    <row r="2052" customFormat="1" x14ac:dyDescent="0.25"/>
    <row r="2053" customFormat="1" x14ac:dyDescent="0.25"/>
    <row r="2054" customFormat="1" x14ac:dyDescent="0.25"/>
    <row r="2055" customFormat="1" x14ac:dyDescent="0.25"/>
    <row r="2056" customFormat="1" x14ac:dyDescent="0.25"/>
    <row r="2057" customFormat="1" x14ac:dyDescent="0.25"/>
    <row r="2058" customFormat="1" x14ac:dyDescent="0.25"/>
    <row r="2059" customFormat="1" x14ac:dyDescent="0.25"/>
    <row r="2060" customFormat="1" x14ac:dyDescent="0.25"/>
    <row r="2061" customFormat="1" x14ac:dyDescent="0.25"/>
    <row r="2062" customFormat="1" x14ac:dyDescent="0.25"/>
    <row r="2063" customFormat="1" x14ac:dyDescent="0.25"/>
    <row r="2064" customFormat="1" x14ac:dyDescent="0.25"/>
    <row r="2065" customFormat="1" x14ac:dyDescent="0.25"/>
    <row r="2066" customFormat="1" x14ac:dyDescent="0.25"/>
    <row r="2067" customFormat="1" x14ac:dyDescent="0.25"/>
    <row r="2068" customFormat="1" x14ac:dyDescent="0.25"/>
    <row r="2069" customFormat="1" x14ac:dyDescent="0.25"/>
    <row r="2070" customFormat="1" x14ac:dyDescent="0.25"/>
    <row r="2071" customFormat="1" x14ac:dyDescent="0.25"/>
    <row r="2072" customFormat="1" x14ac:dyDescent="0.25"/>
    <row r="2073" customFormat="1" x14ac:dyDescent="0.25"/>
    <row r="2074" customFormat="1" x14ac:dyDescent="0.25"/>
    <row r="2075" customFormat="1" x14ac:dyDescent="0.25"/>
    <row r="2076" customFormat="1" x14ac:dyDescent="0.25"/>
    <row r="2077" customFormat="1" x14ac:dyDescent="0.25"/>
    <row r="2078" customFormat="1" x14ac:dyDescent="0.25"/>
    <row r="2079" customFormat="1" x14ac:dyDescent="0.25"/>
    <row r="2080" customFormat="1" x14ac:dyDescent="0.25"/>
    <row r="2081" customFormat="1" x14ac:dyDescent="0.25"/>
    <row r="2082" customFormat="1" x14ac:dyDescent="0.25"/>
    <row r="2083" customFormat="1" x14ac:dyDescent="0.25"/>
    <row r="2084" customFormat="1" x14ac:dyDescent="0.25"/>
    <row r="2085" customFormat="1" x14ac:dyDescent="0.25"/>
    <row r="2086" customFormat="1" x14ac:dyDescent="0.25"/>
    <row r="2087" customFormat="1" x14ac:dyDescent="0.25"/>
    <row r="2088" customFormat="1" x14ac:dyDescent="0.25"/>
    <row r="2089" customFormat="1" x14ac:dyDescent="0.25"/>
    <row r="2090" customFormat="1" x14ac:dyDescent="0.25"/>
    <row r="2091" customFormat="1" x14ac:dyDescent="0.25"/>
    <row r="2092" customFormat="1" x14ac:dyDescent="0.25"/>
    <row r="2093" customFormat="1" x14ac:dyDescent="0.25"/>
    <row r="2094" customFormat="1" x14ac:dyDescent="0.25"/>
    <row r="2095" customFormat="1" x14ac:dyDescent="0.25"/>
    <row r="2096" customFormat="1" x14ac:dyDescent="0.25"/>
    <row r="2097" customFormat="1" x14ac:dyDescent="0.25"/>
    <row r="2098" customFormat="1" x14ac:dyDescent="0.25"/>
    <row r="2099" customFormat="1" x14ac:dyDescent="0.25"/>
    <row r="2100" customFormat="1" x14ac:dyDescent="0.25"/>
    <row r="2101" customFormat="1" x14ac:dyDescent="0.25"/>
    <row r="2102" customFormat="1" x14ac:dyDescent="0.25"/>
    <row r="2103" customFormat="1" x14ac:dyDescent="0.25"/>
    <row r="2104" customFormat="1" x14ac:dyDescent="0.25"/>
    <row r="2105" customFormat="1" x14ac:dyDescent="0.25"/>
    <row r="2106" customFormat="1" x14ac:dyDescent="0.25"/>
    <row r="2107" customFormat="1" x14ac:dyDescent="0.25"/>
    <row r="2108" customFormat="1" x14ac:dyDescent="0.25"/>
    <row r="2109" customFormat="1" x14ac:dyDescent="0.25"/>
    <row r="2110" customFormat="1" x14ac:dyDescent="0.25"/>
    <row r="2111" customFormat="1" x14ac:dyDescent="0.25"/>
    <row r="2112" customFormat="1" x14ac:dyDescent="0.25"/>
    <row r="2113" customFormat="1" x14ac:dyDescent="0.25"/>
    <row r="2114" customFormat="1" x14ac:dyDescent="0.25"/>
    <row r="2115" customFormat="1" x14ac:dyDescent="0.25"/>
    <row r="2116" customFormat="1" x14ac:dyDescent="0.25"/>
    <row r="2117" customFormat="1" x14ac:dyDescent="0.25"/>
    <row r="2118" customFormat="1" x14ac:dyDescent="0.25"/>
    <row r="2119" customFormat="1" x14ac:dyDescent="0.25"/>
    <row r="2120" customFormat="1" x14ac:dyDescent="0.25"/>
    <row r="2121" customFormat="1" x14ac:dyDescent="0.25"/>
    <row r="2122" customFormat="1" x14ac:dyDescent="0.25"/>
    <row r="2123" customFormat="1" x14ac:dyDescent="0.25"/>
    <row r="2124" customFormat="1" x14ac:dyDescent="0.25"/>
    <row r="2125" customFormat="1" x14ac:dyDescent="0.25"/>
    <row r="2126" customFormat="1" x14ac:dyDescent="0.25"/>
    <row r="2127" customFormat="1" x14ac:dyDescent="0.25"/>
    <row r="2128" customFormat="1" x14ac:dyDescent="0.25"/>
    <row r="2129" customFormat="1" x14ac:dyDescent="0.25"/>
    <row r="2130" customFormat="1" x14ac:dyDescent="0.25"/>
    <row r="2131" customFormat="1" x14ac:dyDescent="0.25"/>
    <row r="2132" customFormat="1" x14ac:dyDescent="0.25"/>
    <row r="2133" customFormat="1" x14ac:dyDescent="0.25"/>
    <row r="2134" customFormat="1" x14ac:dyDescent="0.25"/>
    <row r="2135" customFormat="1" x14ac:dyDescent="0.25"/>
    <row r="2136" customFormat="1" x14ac:dyDescent="0.25"/>
    <row r="2137" customFormat="1" x14ac:dyDescent="0.25"/>
    <row r="2138" customFormat="1" x14ac:dyDescent="0.25"/>
    <row r="2139" customFormat="1" x14ac:dyDescent="0.25"/>
    <row r="2140" customFormat="1" x14ac:dyDescent="0.25"/>
    <row r="2141" customFormat="1" x14ac:dyDescent="0.25"/>
    <row r="2142" customFormat="1" x14ac:dyDescent="0.25"/>
    <row r="2143" customFormat="1" x14ac:dyDescent="0.25"/>
    <row r="2144" customFormat="1" x14ac:dyDescent="0.25"/>
    <row r="2145" customFormat="1" x14ac:dyDescent="0.25"/>
    <row r="2146" customFormat="1" x14ac:dyDescent="0.25"/>
    <row r="2147" customFormat="1" x14ac:dyDescent="0.25"/>
    <row r="2148" customFormat="1" x14ac:dyDescent="0.25"/>
    <row r="2149" customFormat="1" x14ac:dyDescent="0.25"/>
    <row r="2150" customFormat="1" x14ac:dyDescent="0.25"/>
    <row r="2151" customFormat="1" x14ac:dyDescent="0.25"/>
    <row r="2152" customFormat="1" x14ac:dyDescent="0.25"/>
    <row r="2153" customFormat="1" x14ac:dyDescent="0.25"/>
    <row r="2154" customFormat="1" x14ac:dyDescent="0.25"/>
    <row r="2155" customFormat="1" x14ac:dyDescent="0.25"/>
    <row r="2156" customFormat="1" x14ac:dyDescent="0.25"/>
    <row r="2157" customFormat="1" x14ac:dyDescent="0.25"/>
    <row r="2158" customFormat="1" x14ac:dyDescent="0.25"/>
    <row r="2159" customFormat="1" x14ac:dyDescent="0.25"/>
    <row r="2160" customFormat="1" x14ac:dyDescent="0.25"/>
    <row r="2161" customFormat="1" x14ac:dyDescent="0.25"/>
    <row r="2162" customFormat="1" x14ac:dyDescent="0.25"/>
    <row r="2163" customFormat="1" x14ac:dyDescent="0.25"/>
    <row r="2164" customFormat="1" x14ac:dyDescent="0.25"/>
    <row r="2165" customFormat="1" x14ac:dyDescent="0.25"/>
    <row r="2166" customFormat="1" x14ac:dyDescent="0.25"/>
    <row r="2167" customFormat="1" x14ac:dyDescent="0.25"/>
    <row r="2168" customFormat="1" x14ac:dyDescent="0.25"/>
    <row r="2169" customFormat="1" x14ac:dyDescent="0.25"/>
    <row r="2170" customFormat="1" x14ac:dyDescent="0.25"/>
    <row r="2171" customFormat="1" x14ac:dyDescent="0.25"/>
    <row r="2172" customFormat="1" x14ac:dyDescent="0.25"/>
    <row r="2173" customFormat="1" x14ac:dyDescent="0.25"/>
    <row r="2174" customFormat="1" x14ac:dyDescent="0.25"/>
    <row r="2175" customFormat="1" x14ac:dyDescent="0.25"/>
    <row r="2176" customFormat="1" x14ac:dyDescent="0.25"/>
    <row r="2177" customFormat="1" x14ac:dyDescent="0.25"/>
    <row r="2178" customFormat="1" x14ac:dyDescent="0.25"/>
    <row r="2179" customFormat="1" x14ac:dyDescent="0.25"/>
    <row r="2180" customFormat="1" x14ac:dyDescent="0.25"/>
    <row r="2181" customFormat="1" x14ac:dyDescent="0.25"/>
    <row r="2182" customFormat="1" x14ac:dyDescent="0.25"/>
    <row r="2183" customFormat="1" x14ac:dyDescent="0.25"/>
    <row r="2184" customFormat="1" x14ac:dyDescent="0.25"/>
    <row r="2185" customFormat="1" x14ac:dyDescent="0.25"/>
    <row r="2186" customFormat="1" x14ac:dyDescent="0.25"/>
    <row r="2187" customFormat="1" x14ac:dyDescent="0.25"/>
    <row r="2188" customFormat="1" x14ac:dyDescent="0.25"/>
    <row r="2189" customFormat="1" x14ac:dyDescent="0.25"/>
    <row r="2190" customFormat="1" x14ac:dyDescent="0.25"/>
    <row r="2191" customFormat="1" x14ac:dyDescent="0.25"/>
    <row r="2192" customFormat="1" x14ac:dyDescent="0.25"/>
    <row r="2193" customFormat="1" x14ac:dyDescent="0.25"/>
    <row r="2194" customFormat="1" x14ac:dyDescent="0.25"/>
    <row r="2195" customFormat="1" x14ac:dyDescent="0.25"/>
    <row r="2196" customFormat="1" x14ac:dyDescent="0.25"/>
    <row r="2197" customFormat="1" x14ac:dyDescent="0.25"/>
    <row r="2198" customFormat="1" x14ac:dyDescent="0.25"/>
    <row r="2199" customFormat="1" x14ac:dyDescent="0.25"/>
    <row r="2200" customFormat="1" x14ac:dyDescent="0.25"/>
    <row r="2201" customFormat="1" x14ac:dyDescent="0.25"/>
    <row r="2202" customFormat="1" x14ac:dyDescent="0.25"/>
    <row r="2203" customFormat="1" x14ac:dyDescent="0.25"/>
    <row r="2204" customFormat="1" x14ac:dyDescent="0.25"/>
    <row r="2205" customFormat="1" x14ac:dyDescent="0.25"/>
    <row r="2206" customFormat="1" x14ac:dyDescent="0.25"/>
    <row r="2207" customFormat="1" x14ac:dyDescent="0.25"/>
    <row r="2208" customFormat="1" x14ac:dyDescent="0.25"/>
    <row r="2209" customFormat="1" x14ac:dyDescent="0.25"/>
    <row r="2210" customFormat="1" x14ac:dyDescent="0.25"/>
    <row r="2211" customFormat="1" x14ac:dyDescent="0.25"/>
    <row r="2212" customFormat="1" x14ac:dyDescent="0.25"/>
    <row r="2213" customFormat="1" x14ac:dyDescent="0.25"/>
    <row r="2214" customFormat="1" x14ac:dyDescent="0.25"/>
    <row r="2215" customFormat="1" x14ac:dyDescent="0.25"/>
    <row r="2216" customFormat="1" x14ac:dyDescent="0.25"/>
    <row r="2217" customFormat="1" x14ac:dyDescent="0.25"/>
    <row r="2218" customFormat="1" x14ac:dyDescent="0.25"/>
    <row r="2219" customFormat="1" x14ac:dyDescent="0.25"/>
    <row r="2220" customFormat="1" x14ac:dyDescent="0.25"/>
    <row r="2221" customFormat="1" x14ac:dyDescent="0.25"/>
    <row r="2222" customFormat="1" x14ac:dyDescent="0.25"/>
    <row r="2223" customFormat="1" x14ac:dyDescent="0.25"/>
    <row r="2224" customFormat="1" x14ac:dyDescent="0.25"/>
    <row r="2225" customFormat="1" x14ac:dyDescent="0.25"/>
    <row r="2226" customFormat="1" x14ac:dyDescent="0.25"/>
    <row r="2227" customFormat="1" x14ac:dyDescent="0.25"/>
    <row r="2228" customFormat="1" x14ac:dyDescent="0.25"/>
    <row r="2229" customFormat="1" x14ac:dyDescent="0.25"/>
    <row r="2230" customFormat="1" x14ac:dyDescent="0.25"/>
    <row r="2231" customFormat="1" x14ac:dyDescent="0.25"/>
    <row r="2232" customFormat="1" x14ac:dyDescent="0.25"/>
    <row r="2233" customFormat="1" x14ac:dyDescent="0.25"/>
    <row r="2234" customFormat="1" x14ac:dyDescent="0.25"/>
    <row r="2235" customFormat="1" x14ac:dyDescent="0.25"/>
    <row r="2236" customFormat="1" x14ac:dyDescent="0.25"/>
    <row r="2237" customFormat="1" x14ac:dyDescent="0.25"/>
    <row r="2238" customFormat="1" x14ac:dyDescent="0.25"/>
    <row r="2239" customFormat="1" x14ac:dyDescent="0.25"/>
    <row r="2240" customFormat="1" x14ac:dyDescent="0.25"/>
    <row r="2241" customFormat="1" x14ac:dyDescent="0.25"/>
    <row r="2242" customFormat="1" x14ac:dyDescent="0.25"/>
    <row r="2243" customFormat="1" x14ac:dyDescent="0.25"/>
    <row r="2244" customFormat="1" x14ac:dyDescent="0.25"/>
    <row r="2245" customFormat="1" x14ac:dyDescent="0.25"/>
    <row r="2246" customFormat="1" x14ac:dyDescent="0.25"/>
    <row r="2247" customFormat="1" x14ac:dyDescent="0.25"/>
    <row r="2248" customFormat="1" x14ac:dyDescent="0.25"/>
    <row r="2249" customFormat="1" x14ac:dyDescent="0.25"/>
    <row r="2250" customFormat="1" x14ac:dyDescent="0.25"/>
    <row r="2251" customFormat="1" x14ac:dyDescent="0.25"/>
    <row r="2252" customFormat="1" x14ac:dyDescent="0.25"/>
    <row r="2253" customFormat="1" x14ac:dyDescent="0.25"/>
    <row r="2254" customFormat="1" x14ac:dyDescent="0.25"/>
    <row r="2255" customFormat="1" x14ac:dyDescent="0.25"/>
    <row r="2256" customFormat="1" x14ac:dyDescent="0.25"/>
    <row r="2257" customFormat="1" x14ac:dyDescent="0.25"/>
    <row r="2258" customFormat="1" x14ac:dyDescent="0.25"/>
    <row r="2259" customFormat="1" x14ac:dyDescent="0.25"/>
    <row r="2260" customFormat="1" x14ac:dyDescent="0.25"/>
    <row r="2261" customFormat="1" x14ac:dyDescent="0.25"/>
    <row r="2262" customFormat="1" x14ac:dyDescent="0.25"/>
    <row r="2263" customFormat="1" x14ac:dyDescent="0.25"/>
    <row r="2264" customFormat="1" x14ac:dyDescent="0.25"/>
    <row r="2265" customFormat="1" x14ac:dyDescent="0.25"/>
    <row r="2266" customFormat="1" x14ac:dyDescent="0.25"/>
    <row r="2267" customFormat="1" x14ac:dyDescent="0.25"/>
    <row r="2268" customFormat="1" x14ac:dyDescent="0.25"/>
    <row r="2269" customFormat="1" x14ac:dyDescent="0.25"/>
    <row r="2270" customFormat="1" x14ac:dyDescent="0.25"/>
    <row r="2271" customFormat="1" x14ac:dyDescent="0.25"/>
    <row r="2272" customFormat="1" x14ac:dyDescent="0.25"/>
    <row r="2273" customFormat="1" x14ac:dyDescent="0.25"/>
    <row r="2274" customFormat="1" x14ac:dyDescent="0.25"/>
    <row r="2275" customFormat="1" x14ac:dyDescent="0.25"/>
    <row r="2276" customFormat="1" x14ac:dyDescent="0.25"/>
    <row r="2277" customFormat="1" x14ac:dyDescent="0.25"/>
    <row r="2278" customFormat="1" x14ac:dyDescent="0.25"/>
    <row r="2279" customFormat="1" x14ac:dyDescent="0.25"/>
    <row r="2280" customFormat="1" x14ac:dyDescent="0.25"/>
    <row r="2281" customFormat="1" x14ac:dyDescent="0.25"/>
    <row r="2282" customFormat="1" x14ac:dyDescent="0.25"/>
    <row r="2283" customFormat="1" x14ac:dyDescent="0.25"/>
    <row r="2284" customFormat="1" x14ac:dyDescent="0.25"/>
    <row r="2285" customFormat="1" x14ac:dyDescent="0.25"/>
    <row r="2286" customFormat="1" x14ac:dyDescent="0.25"/>
    <row r="2287" customFormat="1" x14ac:dyDescent="0.25"/>
    <row r="2288" customFormat="1" x14ac:dyDescent="0.25"/>
    <row r="2289" customFormat="1" x14ac:dyDescent="0.25"/>
    <row r="2290" customFormat="1" x14ac:dyDescent="0.25"/>
    <row r="2291" customFormat="1" x14ac:dyDescent="0.25"/>
    <row r="2292" customFormat="1" x14ac:dyDescent="0.25"/>
    <row r="2293" customFormat="1" x14ac:dyDescent="0.25"/>
    <row r="2294" customFormat="1" x14ac:dyDescent="0.25"/>
    <row r="2295" customFormat="1" x14ac:dyDescent="0.25"/>
    <row r="2296" customFormat="1" x14ac:dyDescent="0.25"/>
    <row r="2297" customFormat="1" x14ac:dyDescent="0.25"/>
    <row r="2298" customFormat="1" x14ac:dyDescent="0.25"/>
    <row r="2299" customFormat="1" x14ac:dyDescent="0.25"/>
    <row r="2300" customFormat="1" x14ac:dyDescent="0.25"/>
    <row r="2301" customFormat="1" x14ac:dyDescent="0.25"/>
    <row r="2302" customFormat="1" x14ac:dyDescent="0.25"/>
    <row r="2303" customFormat="1" x14ac:dyDescent="0.25"/>
    <row r="2304" customFormat="1" x14ac:dyDescent="0.25"/>
    <row r="2305" customFormat="1" x14ac:dyDescent="0.25"/>
    <row r="2306" customFormat="1" x14ac:dyDescent="0.25"/>
    <row r="2307" customFormat="1" x14ac:dyDescent="0.25"/>
    <row r="2308" customFormat="1" x14ac:dyDescent="0.25"/>
    <row r="2309" customFormat="1" x14ac:dyDescent="0.25"/>
    <row r="2310" customFormat="1" x14ac:dyDescent="0.25"/>
    <row r="2311" customFormat="1" x14ac:dyDescent="0.25"/>
    <row r="2312" customFormat="1" x14ac:dyDescent="0.25"/>
    <row r="2313" customFormat="1" x14ac:dyDescent="0.25"/>
    <row r="2314" customFormat="1" x14ac:dyDescent="0.25"/>
    <row r="2315" customFormat="1" x14ac:dyDescent="0.25"/>
    <row r="2316" customFormat="1" x14ac:dyDescent="0.25"/>
    <row r="2317" customFormat="1" x14ac:dyDescent="0.25"/>
    <row r="2318" customFormat="1" x14ac:dyDescent="0.25"/>
    <row r="2319" customFormat="1" x14ac:dyDescent="0.25"/>
    <row r="2320" customFormat="1" x14ac:dyDescent="0.25"/>
    <row r="2321" customFormat="1" x14ac:dyDescent="0.25"/>
    <row r="2322" customFormat="1" x14ac:dyDescent="0.25"/>
    <row r="2323" customFormat="1" x14ac:dyDescent="0.25"/>
    <row r="2324" customFormat="1" x14ac:dyDescent="0.25"/>
    <row r="2325" customFormat="1" x14ac:dyDescent="0.25"/>
    <row r="2326" customFormat="1" x14ac:dyDescent="0.25"/>
    <row r="2327" customFormat="1" x14ac:dyDescent="0.25"/>
    <row r="2328" customFormat="1" x14ac:dyDescent="0.25"/>
    <row r="2329" customFormat="1" x14ac:dyDescent="0.25"/>
    <row r="2330" customFormat="1" x14ac:dyDescent="0.25"/>
    <row r="2331" customFormat="1" x14ac:dyDescent="0.25"/>
    <row r="2332" customFormat="1" x14ac:dyDescent="0.25"/>
    <row r="2333" customFormat="1" x14ac:dyDescent="0.25"/>
    <row r="2334" customFormat="1" x14ac:dyDescent="0.25"/>
    <row r="2335" customFormat="1" x14ac:dyDescent="0.25"/>
    <row r="2336" customFormat="1" x14ac:dyDescent="0.25"/>
    <row r="2337" customFormat="1" x14ac:dyDescent="0.25"/>
    <row r="2338" customFormat="1" x14ac:dyDescent="0.25"/>
    <row r="2339" customFormat="1" x14ac:dyDescent="0.25"/>
    <row r="2340" customFormat="1" x14ac:dyDescent="0.25"/>
    <row r="2341" customFormat="1" x14ac:dyDescent="0.25"/>
    <row r="2342" customFormat="1" x14ac:dyDescent="0.25"/>
    <row r="2343" customFormat="1" x14ac:dyDescent="0.25"/>
    <row r="2344" customFormat="1" x14ac:dyDescent="0.25"/>
    <row r="2345" customFormat="1" x14ac:dyDescent="0.25"/>
    <row r="2346" customFormat="1" x14ac:dyDescent="0.25"/>
    <row r="2347" customFormat="1" x14ac:dyDescent="0.25"/>
    <row r="2348" customFormat="1" x14ac:dyDescent="0.25"/>
    <row r="2349" customFormat="1" x14ac:dyDescent="0.25"/>
    <row r="2350" customFormat="1" x14ac:dyDescent="0.25"/>
    <row r="2351" customFormat="1" x14ac:dyDescent="0.25"/>
    <row r="2352" customFormat="1" x14ac:dyDescent="0.25"/>
    <row r="2353" customFormat="1" x14ac:dyDescent="0.25"/>
    <row r="2354" customFormat="1" x14ac:dyDescent="0.25"/>
    <row r="2355" customFormat="1" x14ac:dyDescent="0.25"/>
    <row r="2356" customFormat="1" x14ac:dyDescent="0.25"/>
    <row r="2357" customFormat="1" x14ac:dyDescent="0.25"/>
    <row r="2358" customFormat="1" x14ac:dyDescent="0.25"/>
    <row r="2359" customFormat="1" x14ac:dyDescent="0.25"/>
    <row r="2360" customFormat="1" x14ac:dyDescent="0.25"/>
    <row r="2361" customFormat="1" x14ac:dyDescent="0.25"/>
    <row r="2362" customFormat="1" x14ac:dyDescent="0.25"/>
    <row r="2363" customFormat="1" x14ac:dyDescent="0.25"/>
    <row r="2364" customFormat="1" x14ac:dyDescent="0.25"/>
    <row r="2365" customFormat="1" x14ac:dyDescent="0.25"/>
    <row r="2366" customFormat="1" x14ac:dyDescent="0.25"/>
    <row r="2367" customFormat="1" x14ac:dyDescent="0.25"/>
    <row r="2368" customFormat="1" x14ac:dyDescent="0.25"/>
    <row r="2369" customFormat="1" x14ac:dyDescent="0.25"/>
    <row r="2370" customFormat="1" x14ac:dyDescent="0.25"/>
    <row r="2371" customFormat="1" x14ac:dyDescent="0.25"/>
    <row r="2372" customFormat="1" x14ac:dyDescent="0.25"/>
    <row r="2373" customFormat="1" x14ac:dyDescent="0.25"/>
    <row r="2374" customFormat="1" x14ac:dyDescent="0.25"/>
    <row r="2375" customFormat="1" x14ac:dyDescent="0.25"/>
    <row r="2376" customFormat="1" x14ac:dyDescent="0.25"/>
    <row r="2377" customFormat="1" x14ac:dyDescent="0.25"/>
    <row r="2378" customFormat="1" x14ac:dyDescent="0.25"/>
    <row r="2379" customFormat="1" x14ac:dyDescent="0.25"/>
    <row r="2380" customFormat="1" x14ac:dyDescent="0.25"/>
    <row r="2381" customFormat="1" x14ac:dyDescent="0.25"/>
    <row r="2382" customFormat="1" x14ac:dyDescent="0.25"/>
    <row r="2383" customFormat="1" x14ac:dyDescent="0.25"/>
    <row r="2384" customFormat="1" x14ac:dyDescent="0.25"/>
    <row r="2385" customFormat="1" x14ac:dyDescent="0.25"/>
    <row r="2386" customFormat="1" x14ac:dyDescent="0.25"/>
    <row r="2387" customFormat="1" x14ac:dyDescent="0.25"/>
    <row r="2388" customFormat="1" x14ac:dyDescent="0.25"/>
    <row r="2389" customFormat="1" x14ac:dyDescent="0.25"/>
    <row r="2390" customFormat="1" x14ac:dyDescent="0.25"/>
    <row r="2391" customFormat="1" x14ac:dyDescent="0.25"/>
    <row r="2392" customFormat="1" x14ac:dyDescent="0.25"/>
    <row r="2393" customFormat="1" x14ac:dyDescent="0.25"/>
    <row r="2394" customFormat="1" x14ac:dyDescent="0.25"/>
    <row r="2395" customFormat="1" x14ac:dyDescent="0.25"/>
    <row r="2396" customFormat="1" x14ac:dyDescent="0.25"/>
    <row r="2397" customFormat="1" x14ac:dyDescent="0.25"/>
    <row r="2398" customFormat="1" x14ac:dyDescent="0.25"/>
    <row r="2399" customFormat="1" x14ac:dyDescent="0.25"/>
    <row r="2400" customFormat="1" x14ac:dyDescent="0.25"/>
    <row r="2401" customFormat="1" x14ac:dyDescent="0.25"/>
    <row r="2402" customFormat="1" x14ac:dyDescent="0.25"/>
    <row r="2403" customFormat="1" x14ac:dyDescent="0.25"/>
    <row r="2404" customFormat="1" x14ac:dyDescent="0.25"/>
    <row r="2405" customFormat="1" x14ac:dyDescent="0.25"/>
    <row r="2406" customFormat="1" x14ac:dyDescent="0.25"/>
    <row r="2407" customFormat="1" x14ac:dyDescent="0.25"/>
    <row r="2408" customFormat="1" x14ac:dyDescent="0.25"/>
    <row r="2409" customFormat="1" x14ac:dyDescent="0.25"/>
    <row r="2410" customFormat="1" x14ac:dyDescent="0.25"/>
    <row r="2411" customFormat="1" x14ac:dyDescent="0.25"/>
    <row r="2412" customFormat="1" x14ac:dyDescent="0.25"/>
    <row r="2413" customFormat="1" x14ac:dyDescent="0.25"/>
    <row r="2414" customFormat="1" x14ac:dyDescent="0.25"/>
    <row r="2415" customFormat="1" x14ac:dyDescent="0.25"/>
    <row r="2416" customFormat="1" x14ac:dyDescent="0.25"/>
    <row r="2417" customFormat="1" x14ac:dyDescent="0.25"/>
    <row r="2418" customFormat="1" x14ac:dyDescent="0.25"/>
    <row r="2419" customFormat="1" x14ac:dyDescent="0.25"/>
    <row r="2420" customFormat="1" x14ac:dyDescent="0.25"/>
    <row r="2421" customFormat="1" x14ac:dyDescent="0.25"/>
    <row r="2422" customFormat="1" x14ac:dyDescent="0.25"/>
    <row r="2423" customFormat="1" x14ac:dyDescent="0.25"/>
    <row r="2424" customFormat="1" x14ac:dyDescent="0.25"/>
    <row r="2425" customFormat="1" x14ac:dyDescent="0.25"/>
    <row r="2426" customFormat="1" x14ac:dyDescent="0.25"/>
    <row r="2427" customFormat="1" x14ac:dyDescent="0.25"/>
    <row r="2428" customFormat="1" x14ac:dyDescent="0.25"/>
    <row r="2429" customFormat="1" x14ac:dyDescent="0.25"/>
    <row r="2430" customFormat="1" x14ac:dyDescent="0.25"/>
    <row r="2431" customFormat="1" x14ac:dyDescent="0.25"/>
    <row r="2432" customFormat="1" x14ac:dyDescent="0.25"/>
    <row r="2433" customFormat="1" x14ac:dyDescent="0.25"/>
    <row r="2434" customFormat="1" x14ac:dyDescent="0.25"/>
    <row r="2435" customFormat="1" x14ac:dyDescent="0.25"/>
    <row r="2436" customFormat="1" x14ac:dyDescent="0.25"/>
    <row r="2437" customFormat="1" x14ac:dyDescent="0.25"/>
    <row r="2438" customFormat="1" x14ac:dyDescent="0.25"/>
    <row r="2439" customFormat="1" x14ac:dyDescent="0.25"/>
    <row r="2440" customFormat="1" x14ac:dyDescent="0.25"/>
    <row r="2441" customFormat="1" x14ac:dyDescent="0.25"/>
    <row r="2442" customFormat="1" x14ac:dyDescent="0.25"/>
    <row r="2443" customFormat="1" x14ac:dyDescent="0.25"/>
    <row r="2444" customFormat="1" x14ac:dyDescent="0.25"/>
    <row r="2445" customFormat="1" x14ac:dyDescent="0.25"/>
    <row r="2446" customFormat="1" x14ac:dyDescent="0.25"/>
    <row r="2447" customFormat="1" x14ac:dyDescent="0.25"/>
    <row r="2448" customFormat="1" x14ac:dyDescent="0.25"/>
    <row r="2449" customFormat="1" x14ac:dyDescent="0.25"/>
    <row r="2450" customFormat="1" x14ac:dyDescent="0.25"/>
    <row r="2451" customFormat="1" x14ac:dyDescent="0.25"/>
    <row r="2452" customFormat="1" x14ac:dyDescent="0.25"/>
    <row r="2453" customFormat="1" x14ac:dyDescent="0.25"/>
    <row r="2454" customFormat="1" x14ac:dyDescent="0.25"/>
    <row r="2455" customFormat="1" x14ac:dyDescent="0.25"/>
    <row r="2456" customFormat="1" x14ac:dyDescent="0.25"/>
    <row r="2457" customFormat="1" x14ac:dyDescent="0.25"/>
    <row r="2458" customFormat="1" x14ac:dyDescent="0.25"/>
    <row r="2459" customFormat="1" x14ac:dyDescent="0.25"/>
    <row r="2460" customFormat="1" x14ac:dyDescent="0.25"/>
    <row r="2461" customFormat="1" x14ac:dyDescent="0.25"/>
    <row r="2462" customFormat="1" x14ac:dyDescent="0.25"/>
    <row r="2463" customFormat="1" x14ac:dyDescent="0.25"/>
    <row r="2464" customFormat="1" x14ac:dyDescent="0.25"/>
    <row r="2465" customFormat="1" x14ac:dyDescent="0.25"/>
    <row r="2466" customFormat="1" x14ac:dyDescent="0.25"/>
    <row r="2467" customFormat="1" x14ac:dyDescent="0.25"/>
    <row r="2468" customFormat="1" x14ac:dyDescent="0.25"/>
    <row r="2469" customFormat="1" x14ac:dyDescent="0.25"/>
    <row r="2470" customFormat="1" x14ac:dyDescent="0.25"/>
    <row r="2471" customFormat="1" x14ac:dyDescent="0.25"/>
    <row r="2472" customFormat="1" x14ac:dyDescent="0.25"/>
    <row r="2473" customFormat="1" x14ac:dyDescent="0.25"/>
    <row r="2474" customFormat="1" x14ac:dyDescent="0.25"/>
    <row r="2475" customFormat="1" x14ac:dyDescent="0.25"/>
    <row r="2476" customFormat="1" x14ac:dyDescent="0.25"/>
    <row r="2477" customFormat="1" x14ac:dyDescent="0.25"/>
    <row r="2478" customFormat="1" x14ac:dyDescent="0.25"/>
    <row r="2479" customFormat="1" x14ac:dyDescent="0.25"/>
    <row r="2480" customFormat="1" x14ac:dyDescent="0.25"/>
    <row r="2481" customFormat="1" x14ac:dyDescent="0.25"/>
    <row r="2482" customFormat="1" x14ac:dyDescent="0.25"/>
    <row r="2483" customFormat="1" x14ac:dyDescent="0.25"/>
    <row r="2484" customFormat="1" x14ac:dyDescent="0.25"/>
    <row r="2485" customFormat="1" x14ac:dyDescent="0.25"/>
    <row r="2486" customFormat="1" x14ac:dyDescent="0.25"/>
    <row r="2487" customFormat="1" x14ac:dyDescent="0.25"/>
    <row r="2488" customFormat="1" x14ac:dyDescent="0.25"/>
    <row r="2489" customFormat="1" x14ac:dyDescent="0.25"/>
    <row r="2490" customFormat="1" x14ac:dyDescent="0.25"/>
    <row r="2491" customFormat="1" x14ac:dyDescent="0.25"/>
    <row r="2492" customFormat="1" x14ac:dyDescent="0.25"/>
    <row r="2493" customFormat="1" x14ac:dyDescent="0.25"/>
    <row r="2494" customFormat="1" x14ac:dyDescent="0.25"/>
    <row r="2495" customFormat="1" x14ac:dyDescent="0.25"/>
    <row r="2496" customFormat="1" x14ac:dyDescent="0.25"/>
    <row r="2497" customFormat="1" x14ac:dyDescent="0.25"/>
    <row r="2498" customFormat="1" x14ac:dyDescent="0.25"/>
    <row r="2499" customFormat="1" x14ac:dyDescent="0.25"/>
    <row r="2500" customFormat="1" x14ac:dyDescent="0.25"/>
    <row r="2501" customFormat="1" x14ac:dyDescent="0.25"/>
    <row r="2502" customFormat="1" x14ac:dyDescent="0.25"/>
    <row r="2503" customFormat="1" x14ac:dyDescent="0.25"/>
    <row r="2504" customFormat="1" x14ac:dyDescent="0.25"/>
    <row r="2505" customFormat="1" x14ac:dyDescent="0.25"/>
    <row r="2506" customFormat="1" x14ac:dyDescent="0.25"/>
    <row r="2507" customFormat="1" x14ac:dyDescent="0.25"/>
    <row r="2508" customFormat="1" x14ac:dyDescent="0.25"/>
    <row r="2509" customFormat="1" x14ac:dyDescent="0.25"/>
    <row r="2510" customFormat="1" x14ac:dyDescent="0.25"/>
    <row r="2511" customFormat="1" x14ac:dyDescent="0.25"/>
    <row r="2512" customFormat="1" x14ac:dyDescent="0.25"/>
    <row r="2513" customFormat="1" x14ac:dyDescent="0.25"/>
    <row r="2514" customFormat="1" x14ac:dyDescent="0.25"/>
    <row r="2515" customFormat="1" x14ac:dyDescent="0.25"/>
    <row r="2516" customFormat="1" x14ac:dyDescent="0.25"/>
    <row r="2517" customFormat="1" x14ac:dyDescent="0.25"/>
    <row r="2518" customFormat="1" x14ac:dyDescent="0.25"/>
    <row r="2519" customFormat="1" x14ac:dyDescent="0.25"/>
    <row r="2520" customFormat="1" x14ac:dyDescent="0.25"/>
    <row r="2521" customFormat="1" x14ac:dyDescent="0.25"/>
    <row r="2522" customFormat="1" x14ac:dyDescent="0.25"/>
    <row r="2523" customFormat="1" x14ac:dyDescent="0.25"/>
    <row r="2524" customFormat="1" x14ac:dyDescent="0.25"/>
    <row r="2525" customFormat="1" x14ac:dyDescent="0.25"/>
    <row r="2526" customFormat="1" x14ac:dyDescent="0.25"/>
    <row r="2527" customFormat="1" x14ac:dyDescent="0.25"/>
    <row r="2528" customFormat="1" x14ac:dyDescent="0.25"/>
    <row r="2529" customFormat="1" x14ac:dyDescent="0.25"/>
    <row r="2530" customFormat="1" x14ac:dyDescent="0.25"/>
    <row r="2531" customFormat="1" x14ac:dyDescent="0.25"/>
    <row r="2532" customFormat="1" x14ac:dyDescent="0.25"/>
    <row r="2533" customFormat="1" x14ac:dyDescent="0.25"/>
    <row r="2534" customFormat="1" x14ac:dyDescent="0.25"/>
    <row r="2535" customFormat="1" x14ac:dyDescent="0.25"/>
    <row r="2536" customFormat="1" x14ac:dyDescent="0.25"/>
    <row r="2537" customFormat="1" x14ac:dyDescent="0.25"/>
    <row r="2538" customFormat="1" x14ac:dyDescent="0.25"/>
    <row r="2539" customFormat="1" x14ac:dyDescent="0.25"/>
    <row r="2540" customFormat="1" x14ac:dyDescent="0.25"/>
    <row r="2541" customFormat="1" x14ac:dyDescent="0.25"/>
    <row r="2542" customFormat="1" x14ac:dyDescent="0.25"/>
    <row r="2543" customFormat="1" x14ac:dyDescent="0.25"/>
    <row r="2544" customFormat="1" x14ac:dyDescent="0.25"/>
    <row r="2545" customFormat="1" x14ac:dyDescent="0.25"/>
    <row r="2546" customFormat="1" x14ac:dyDescent="0.25"/>
    <row r="2547" customFormat="1" x14ac:dyDescent="0.25"/>
    <row r="2548" customFormat="1" x14ac:dyDescent="0.25"/>
    <row r="2549" customFormat="1" x14ac:dyDescent="0.25"/>
    <row r="2550" customFormat="1" x14ac:dyDescent="0.25"/>
    <row r="2551" customFormat="1" x14ac:dyDescent="0.25"/>
    <row r="2552" customFormat="1" x14ac:dyDescent="0.25"/>
    <row r="2553" customFormat="1" x14ac:dyDescent="0.25"/>
    <row r="2554" customFormat="1" x14ac:dyDescent="0.25"/>
    <row r="2555" customFormat="1" x14ac:dyDescent="0.25"/>
    <row r="2556" customFormat="1" x14ac:dyDescent="0.25"/>
    <row r="2557" customFormat="1" x14ac:dyDescent="0.25"/>
    <row r="2558" customFormat="1" x14ac:dyDescent="0.25"/>
    <row r="2559" customFormat="1" x14ac:dyDescent="0.25"/>
    <row r="2560" customFormat="1" x14ac:dyDescent="0.25"/>
    <row r="2561" customFormat="1" x14ac:dyDescent="0.25"/>
    <row r="2562" customFormat="1" x14ac:dyDescent="0.25"/>
    <row r="2563" customFormat="1" x14ac:dyDescent="0.25"/>
    <row r="2564" customFormat="1" x14ac:dyDescent="0.25"/>
    <row r="2565" customFormat="1" x14ac:dyDescent="0.25"/>
    <row r="2566" customFormat="1" x14ac:dyDescent="0.25"/>
    <row r="2567" customFormat="1" x14ac:dyDescent="0.25"/>
    <row r="2568" customFormat="1" x14ac:dyDescent="0.25"/>
    <row r="2569" customFormat="1" x14ac:dyDescent="0.25"/>
    <row r="2570" customFormat="1" x14ac:dyDescent="0.25"/>
    <row r="2571" customFormat="1" x14ac:dyDescent="0.25"/>
    <row r="2572" customFormat="1" x14ac:dyDescent="0.25"/>
    <row r="2573" customFormat="1" x14ac:dyDescent="0.25"/>
    <row r="2574" customFormat="1" x14ac:dyDescent="0.25"/>
    <row r="2575" customFormat="1" x14ac:dyDescent="0.25"/>
    <row r="2576" customFormat="1" x14ac:dyDescent="0.25"/>
    <row r="2577" customFormat="1" x14ac:dyDescent="0.25"/>
    <row r="2578" customFormat="1" x14ac:dyDescent="0.25"/>
    <row r="2579" customFormat="1" x14ac:dyDescent="0.25"/>
    <row r="2580" customFormat="1" x14ac:dyDescent="0.25"/>
    <row r="2581" customFormat="1" x14ac:dyDescent="0.25"/>
    <row r="2582" customFormat="1" x14ac:dyDescent="0.25"/>
    <row r="2583" customFormat="1" x14ac:dyDescent="0.25"/>
    <row r="2584" customFormat="1" x14ac:dyDescent="0.25"/>
    <row r="2585" customFormat="1" x14ac:dyDescent="0.25"/>
    <row r="2586" customFormat="1" x14ac:dyDescent="0.25"/>
    <row r="2587" customFormat="1" x14ac:dyDescent="0.25"/>
    <row r="2588" customFormat="1" x14ac:dyDescent="0.25"/>
    <row r="2589" customFormat="1" x14ac:dyDescent="0.25"/>
    <row r="2590" customFormat="1" x14ac:dyDescent="0.25"/>
    <row r="2591" customFormat="1" x14ac:dyDescent="0.25"/>
    <row r="2592" customFormat="1" x14ac:dyDescent="0.25"/>
    <row r="2593" customFormat="1" x14ac:dyDescent="0.25"/>
    <row r="2594" customFormat="1" x14ac:dyDescent="0.25"/>
    <row r="2595" customFormat="1" x14ac:dyDescent="0.25"/>
    <row r="2596" customFormat="1" x14ac:dyDescent="0.25"/>
    <row r="2597" customFormat="1" x14ac:dyDescent="0.25"/>
    <row r="2598" customFormat="1" x14ac:dyDescent="0.25"/>
    <row r="2599" customFormat="1" x14ac:dyDescent="0.25"/>
    <row r="2600" customFormat="1" x14ac:dyDescent="0.25"/>
    <row r="2601" customFormat="1" x14ac:dyDescent="0.25"/>
    <row r="2602" customFormat="1" x14ac:dyDescent="0.25"/>
    <row r="2603" customFormat="1" x14ac:dyDescent="0.25"/>
    <row r="2604" customFormat="1" x14ac:dyDescent="0.25"/>
    <row r="2605" customFormat="1" x14ac:dyDescent="0.25"/>
    <row r="2606" customFormat="1" x14ac:dyDescent="0.25"/>
    <row r="2607" customFormat="1" x14ac:dyDescent="0.25"/>
    <row r="2608" customFormat="1" x14ac:dyDescent="0.25"/>
    <row r="2609" customFormat="1" x14ac:dyDescent="0.25"/>
    <row r="2610" customFormat="1" x14ac:dyDescent="0.25"/>
    <row r="2611" customFormat="1" x14ac:dyDescent="0.25"/>
    <row r="2612" customFormat="1" x14ac:dyDescent="0.25"/>
    <row r="2613" customFormat="1" x14ac:dyDescent="0.25"/>
    <row r="2614" customFormat="1" x14ac:dyDescent="0.25"/>
    <row r="2615" customFormat="1" x14ac:dyDescent="0.25"/>
    <row r="2616" customFormat="1" x14ac:dyDescent="0.25"/>
    <row r="2617" customFormat="1" x14ac:dyDescent="0.25"/>
    <row r="2618" customFormat="1" x14ac:dyDescent="0.25"/>
    <row r="2619" customFormat="1" x14ac:dyDescent="0.25"/>
    <row r="2620" customFormat="1" x14ac:dyDescent="0.25"/>
    <row r="2621" customFormat="1" x14ac:dyDescent="0.25"/>
    <row r="2622" customFormat="1" x14ac:dyDescent="0.25"/>
    <row r="2623" customFormat="1" x14ac:dyDescent="0.25"/>
    <row r="2624" customFormat="1" x14ac:dyDescent="0.25"/>
    <row r="2625" customFormat="1" x14ac:dyDescent="0.25"/>
    <row r="2626" customFormat="1" x14ac:dyDescent="0.25"/>
    <row r="2627" customFormat="1" x14ac:dyDescent="0.25"/>
    <row r="2628" customFormat="1" x14ac:dyDescent="0.25"/>
    <row r="2629" customFormat="1" x14ac:dyDescent="0.25"/>
    <row r="2630" customFormat="1" x14ac:dyDescent="0.25"/>
    <row r="2631" customFormat="1" x14ac:dyDescent="0.25"/>
    <row r="2632" customFormat="1" x14ac:dyDescent="0.25"/>
    <row r="2633" customFormat="1" x14ac:dyDescent="0.25"/>
    <row r="2634" customFormat="1" x14ac:dyDescent="0.25"/>
    <row r="2635" customFormat="1" x14ac:dyDescent="0.25"/>
    <row r="2636" customFormat="1" x14ac:dyDescent="0.25"/>
    <row r="2637" customFormat="1" x14ac:dyDescent="0.25"/>
    <row r="2638" customFormat="1" x14ac:dyDescent="0.25"/>
    <row r="2639" customFormat="1" x14ac:dyDescent="0.25"/>
    <row r="2640" customFormat="1" x14ac:dyDescent="0.25"/>
    <row r="2641" customFormat="1" x14ac:dyDescent="0.25"/>
    <row r="2642" customFormat="1" x14ac:dyDescent="0.25"/>
    <row r="2643" customFormat="1" x14ac:dyDescent="0.25"/>
    <row r="2644" customFormat="1" x14ac:dyDescent="0.25"/>
    <row r="2645" customFormat="1" x14ac:dyDescent="0.25"/>
    <row r="2646" customFormat="1" x14ac:dyDescent="0.25"/>
    <row r="2647" customFormat="1" x14ac:dyDescent="0.25"/>
    <row r="2648" customFormat="1" x14ac:dyDescent="0.25"/>
    <row r="2649" customFormat="1" x14ac:dyDescent="0.25"/>
    <row r="2650" customFormat="1" x14ac:dyDescent="0.25"/>
    <row r="2651" customFormat="1" x14ac:dyDescent="0.25"/>
    <row r="2652" customFormat="1" x14ac:dyDescent="0.25"/>
    <row r="2653" customFormat="1" x14ac:dyDescent="0.25"/>
    <row r="2654" customFormat="1" x14ac:dyDescent="0.25"/>
    <row r="2655" customFormat="1" x14ac:dyDescent="0.25"/>
    <row r="2656" customFormat="1" x14ac:dyDescent="0.25"/>
    <row r="2657" customFormat="1" x14ac:dyDescent="0.25"/>
    <row r="2658" customFormat="1" x14ac:dyDescent="0.25"/>
    <row r="2659" customFormat="1" x14ac:dyDescent="0.25"/>
    <row r="2660" customFormat="1" x14ac:dyDescent="0.25"/>
    <row r="2661" customFormat="1" x14ac:dyDescent="0.25"/>
    <row r="2662" customFormat="1" x14ac:dyDescent="0.25"/>
    <row r="2663" customFormat="1" x14ac:dyDescent="0.25"/>
    <row r="2664" customFormat="1" x14ac:dyDescent="0.25"/>
    <row r="2665" customFormat="1" x14ac:dyDescent="0.25"/>
    <row r="2666" customFormat="1" x14ac:dyDescent="0.25"/>
    <row r="2667" customFormat="1" x14ac:dyDescent="0.25"/>
    <row r="2668" customFormat="1" x14ac:dyDescent="0.25"/>
    <row r="2669" customFormat="1" x14ac:dyDescent="0.25"/>
    <row r="2670" customFormat="1" x14ac:dyDescent="0.25"/>
    <row r="2671" customFormat="1" x14ac:dyDescent="0.25"/>
    <row r="2672" customFormat="1" x14ac:dyDescent="0.25"/>
    <row r="2673" customFormat="1" x14ac:dyDescent="0.25"/>
    <row r="2674" customFormat="1" x14ac:dyDescent="0.25"/>
    <row r="2675" customFormat="1" x14ac:dyDescent="0.25"/>
    <row r="2676" customFormat="1" x14ac:dyDescent="0.25"/>
    <row r="2677" customFormat="1" x14ac:dyDescent="0.25"/>
    <row r="2678" customFormat="1" x14ac:dyDescent="0.25"/>
    <row r="2679" customFormat="1" x14ac:dyDescent="0.25"/>
    <row r="2680" customFormat="1" x14ac:dyDescent="0.25"/>
    <row r="2681" customFormat="1" x14ac:dyDescent="0.25"/>
    <row r="2682" customFormat="1" x14ac:dyDescent="0.25"/>
    <row r="2683" customFormat="1" x14ac:dyDescent="0.25"/>
    <row r="2684" customFormat="1" x14ac:dyDescent="0.25"/>
    <row r="2685" customFormat="1" x14ac:dyDescent="0.25"/>
    <row r="2686" customFormat="1" x14ac:dyDescent="0.25"/>
    <row r="2687" customFormat="1" x14ac:dyDescent="0.25"/>
    <row r="2688" customFormat="1" x14ac:dyDescent="0.25"/>
    <row r="2689" customFormat="1" x14ac:dyDescent="0.25"/>
    <row r="2690" customFormat="1" x14ac:dyDescent="0.25"/>
    <row r="2691" customFormat="1" x14ac:dyDescent="0.25"/>
    <row r="2692" customFormat="1" x14ac:dyDescent="0.25"/>
    <row r="2693" customFormat="1" x14ac:dyDescent="0.25"/>
    <row r="2694" customFormat="1" x14ac:dyDescent="0.25"/>
    <row r="2695" customFormat="1" x14ac:dyDescent="0.25"/>
    <row r="2696" customFormat="1" x14ac:dyDescent="0.25"/>
    <row r="2697" customFormat="1" x14ac:dyDescent="0.25"/>
    <row r="2698" customFormat="1" x14ac:dyDescent="0.25"/>
    <row r="2699" customFormat="1" x14ac:dyDescent="0.25"/>
    <row r="2700" customFormat="1" x14ac:dyDescent="0.25"/>
    <row r="2701" customFormat="1" x14ac:dyDescent="0.25"/>
    <row r="2702" customFormat="1" x14ac:dyDescent="0.25"/>
    <row r="2703" customFormat="1" x14ac:dyDescent="0.25"/>
    <row r="2704" customFormat="1" x14ac:dyDescent="0.25"/>
    <row r="2705" customFormat="1" x14ac:dyDescent="0.25"/>
    <row r="2706" customFormat="1" x14ac:dyDescent="0.25"/>
    <row r="2707" customFormat="1" x14ac:dyDescent="0.25"/>
    <row r="2708" customFormat="1" x14ac:dyDescent="0.25"/>
    <row r="2709" customFormat="1" x14ac:dyDescent="0.25"/>
    <row r="2710" customFormat="1" x14ac:dyDescent="0.25"/>
    <row r="2711" customFormat="1" x14ac:dyDescent="0.25"/>
    <row r="2712" customFormat="1" x14ac:dyDescent="0.25"/>
    <row r="2713" customFormat="1" x14ac:dyDescent="0.25"/>
    <row r="2714" customFormat="1" x14ac:dyDescent="0.25"/>
    <row r="2715" customFormat="1" x14ac:dyDescent="0.25"/>
    <row r="2716" customFormat="1" x14ac:dyDescent="0.25"/>
    <row r="2717" customFormat="1" x14ac:dyDescent="0.25"/>
    <row r="2718" customFormat="1" x14ac:dyDescent="0.25"/>
    <row r="2719" customFormat="1" x14ac:dyDescent="0.25"/>
    <row r="2720" customFormat="1" x14ac:dyDescent="0.25"/>
    <row r="2721" customFormat="1" x14ac:dyDescent="0.25"/>
    <row r="2722" customFormat="1" x14ac:dyDescent="0.25"/>
    <row r="2723" customFormat="1" x14ac:dyDescent="0.25"/>
    <row r="2724" customFormat="1" x14ac:dyDescent="0.25"/>
    <row r="2725" customFormat="1" x14ac:dyDescent="0.25"/>
    <row r="2726" customFormat="1" x14ac:dyDescent="0.25"/>
    <row r="2727" customFormat="1" x14ac:dyDescent="0.25"/>
    <row r="2728" customFormat="1" x14ac:dyDescent="0.25"/>
    <row r="2729" customFormat="1" x14ac:dyDescent="0.25"/>
    <row r="2730" customFormat="1" x14ac:dyDescent="0.25"/>
    <row r="2731" customFormat="1" x14ac:dyDescent="0.25"/>
    <row r="2732" customFormat="1" x14ac:dyDescent="0.25"/>
    <row r="2733" customFormat="1" x14ac:dyDescent="0.25"/>
    <row r="2734" customFormat="1" x14ac:dyDescent="0.25"/>
    <row r="2735" customFormat="1" x14ac:dyDescent="0.25"/>
    <row r="2736" customFormat="1" x14ac:dyDescent="0.25"/>
    <row r="2737" customFormat="1" x14ac:dyDescent="0.25"/>
    <row r="2738" customFormat="1" x14ac:dyDescent="0.25"/>
    <row r="2739" customFormat="1" x14ac:dyDescent="0.25"/>
    <row r="2740" customFormat="1" x14ac:dyDescent="0.25"/>
    <row r="2741" customFormat="1" x14ac:dyDescent="0.25"/>
    <row r="2742" customFormat="1" x14ac:dyDescent="0.25"/>
    <row r="2743" customFormat="1" x14ac:dyDescent="0.25"/>
    <row r="2744" customFormat="1" x14ac:dyDescent="0.25"/>
    <row r="2745" customFormat="1" x14ac:dyDescent="0.25"/>
    <row r="2746" customFormat="1" x14ac:dyDescent="0.25"/>
    <row r="2747" customFormat="1" x14ac:dyDescent="0.25"/>
    <row r="2748" customFormat="1" x14ac:dyDescent="0.25"/>
    <row r="2749" customFormat="1" x14ac:dyDescent="0.25"/>
    <row r="2750" customFormat="1" x14ac:dyDescent="0.25"/>
    <row r="2751" customFormat="1" x14ac:dyDescent="0.25"/>
    <row r="2752" customFormat="1" x14ac:dyDescent="0.25"/>
    <row r="2753" customFormat="1" x14ac:dyDescent="0.25"/>
    <row r="2754" customFormat="1" x14ac:dyDescent="0.25"/>
    <row r="2755" customFormat="1" x14ac:dyDescent="0.25"/>
    <row r="2756" customFormat="1" x14ac:dyDescent="0.25"/>
    <row r="2757" customFormat="1" x14ac:dyDescent="0.25"/>
    <row r="2758" customFormat="1" x14ac:dyDescent="0.25"/>
    <row r="2759" customFormat="1" x14ac:dyDescent="0.25"/>
    <row r="2760" customFormat="1" x14ac:dyDescent="0.25"/>
    <row r="2761" customFormat="1" x14ac:dyDescent="0.25"/>
    <row r="2762" customFormat="1" x14ac:dyDescent="0.25"/>
    <row r="2763" customFormat="1" x14ac:dyDescent="0.25"/>
    <row r="2764" customFormat="1" x14ac:dyDescent="0.25"/>
    <row r="2765" customFormat="1" x14ac:dyDescent="0.25"/>
    <row r="2766" customFormat="1" x14ac:dyDescent="0.25"/>
    <row r="2767" customFormat="1" x14ac:dyDescent="0.25"/>
    <row r="2768" customFormat="1" x14ac:dyDescent="0.25"/>
    <row r="2769" customFormat="1" x14ac:dyDescent="0.25"/>
    <row r="2770" customFormat="1" x14ac:dyDescent="0.25"/>
    <row r="2771" customFormat="1" x14ac:dyDescent="0.25"/>
    <row r="2772" customFormat="1" x14ac:dyDescent="0.25"/>
    <row r="2773" customFormat="1" x14ac:dyDescent="0.25"/>
    <row r="2774" customFormat="1" x14ac:dyDescent="0.25"/>
    <row r="2775" customFormat="1" x14ac:dyDescent="0.25"/>
    <row r="2776" customFormat="1" x14ac:dyDescent="0.25"/>
    <row r="2777" customFormat="1" x14ac:dyDescent="0.25"/>
    <row r="2778" customFormat="1" x14ac:dyDescent="0.25"/>
    <row r="2779" customFormat="1" x14ac:dyDescent="0.25"/>
    <row r="2780" customFormat="1" x14ac:dyDescent="0.25"/>
    <row r="2781" customFormat="1" x14ac:dyDescent="0.25"/>
    <row r="2782" customFormat="1" x14ac:dyDescent="0.25"/>
    <row r="2783" customFormat="1" x14ac:dyDescent="0.25"/>
    <row r="2784" customFormat="1" x14ac:dyDescent="0.25"/>
    <row r="2785" customFormat="1" x14ac:dyDescent="0.25"/>
    <row r="2786" customFormat="1" x14ac:dyDescent="0.25"/>
    <row r="2787" customFormat="1" x14ac:dyDescent="0.25"/>
    <row r="2788" customFormat="1" x14ac:dyDescent="0.25"/>
    <row r="2789" customFormat="1" x14ac:dyDescent="0.25"/>
    <row r="2790" customFormat="1" x14ac:dyDescent="0.25"/>
    <row r="2791" customFormat="1" x14ac:dyDescent="0.25"/>
    <row r="2792" customFormat="1" x14ac:dyDescent="0.25"/>
    <row r="2793" customFormat="1" x14ac:dyDescent="0.25"/>
    <row r="2794" customFormat="1" x14ac:dyDescent="0.25"/>
    <row r="2795" customFormat="1" x14ac:dyDescent="0.25"/>
    <row r="2796" customFormat="1" x14ac:dyDescent="0.25"/>
    <row r="2797" customFormat="1" x14ac:dyDescent="0.25"/>
    <row r="2798" customFormat="1" x14ac:dyDescent="0.25"/>
    <row r="2799" customFormat="1" x14ac:dyDescent="0.25"/>
    <row r="2800" customFormat="1" x14ac:dyDescent="0.25"/>
    <row r="2801" customFormat="1" x14ac:dyDescent="0.25"/>
    <row r="2802" customFormat="1" x14ac:dyDescent="0.25"/>
    <row r="2803" customFormat="1" x14ac:dyDescent="0.25"/>
    <row r="2804" customFormat="1" x14ac:dyDescent="0.25"/>
    <row r="2805" customFormat="1" x14ac:dyDescent="0.25"/>
    <row r="2806" customFormat="1" x14ac:dyDescent="0.25"/>
    <row r="2807" customFormat="1" x14ac:dyDescent="0.25"/>
    <row r="2808" customFormat="1" x14ac:dyDescent="0.25"/>
    <row r="2809" customFormat="1" x14ac:dyDescent="0.25"/>
    <row r="2810" customFormat="1" x14ac:dyDescent="0.25"/>
    <row r="2811" customFormat="1" x14ac:dyDescent="0.25"/>
    <row r="2812" customFormat="1" x14ac:dyDescent="0.25"/>
    <row r="2813" customFormat="1" x14ac:dyDescent="0.25"/>
    <row r="2814" customFormat="1" x14ac:dyDescent="0.25"/>
    <row r="2815" customFormat="1" x14ac:dyDescent="0.25"/>
    <row r="2816" customFormat="1" x14ac:dyDescent="0.25"/>
    <row r="2817" customFormat="1" x14ac:dyDescent="0.25"/>
    <row r="2818" customFormat="1" x14ac:dyDescent="0.25"/>
    <row r="2819" customFormat="1" x14ac:dyDescent="0.25"/>
    <row r="2820" customFormat="1" x14ac:dyDescent="0.25"/>
    <row r="2821" customFormat="1" x14ac:dyDescent="0.25"/>
    <row r="2822" customFormat="1" x14ac:dyDescent="0.25"/>
    <row r="2823" customFormat="1" x14ac:dyDescent="0.25"/>
    <row r="2824" customFormat="1" x14ac:dyDescent="0.25"/>
    <row r="2825" customFormat="1" x14ac:dyDescent="0.25"/>
    <row r="2826" customFormat="1" x14ac:dyDescent="0.25"/>
    <row r="2827" customFormat="1" x14ac:dyDescent="0.25"/>
    <row r="2828" customFormat="1" x14ac:dyDescent="0.25"/>
    <row r="2829" customFormat="1" x14ac:dyDescent="0.25"/>
    <row r="2830" customFormat="1" x14ac:dyDescent="0.25"/>
    <row r="2831" customFormat="1" x14ac:dyDescent="0.25"/>
    <row r="2832" customFormat="1" x14ac:dyDescent="0.25"/>
    <row r="2833" customFormat="1" x14ac:dyDescent="0.25"/>
    <row r="2834" customFormat="1" x14ac:dyDescent="0.25"/>
    <row r="2835" customFormat="1" x14ac:dyDescent="0.25"/>
    <row r="2836" customFormat="1" x14ac:dyDescent="0.25"/>
    <row r="2837" customFormat="1" x14ac:dyDescent="0.25"/>
    <row r="2838" customFormat="1" x14ac:dyDescent="0.25"/>
    <row r="2839" customFormat="1" x14ac:dyDescent="0.25"/>
    <row r="2840" customFormat="1" x14ac:dyDescent="0.25"/>
    <row r="2841" customFormat="1" x14ac:dyDescent="0.25"/>
    <row r="2842" customFormat="1" x14ac:dyDescent="0.25"/>
    <row r="2843" customFormat="1" x14ac:dyDescent="0.25"/>
    <row r="2844" customFormat="1" x14ac:dyDescent="0.25"/>
    <row r="2845" customFormat="1" x14ac:dyDescent="0.25"/>
    <row r="2846" customFormat="1" x14ac:dyDescent="0.25"/>
    <row r="2847" customFormat="1" x14ac:dyDescent="0.25"/>
    <row r="2848" customFormat="1" x14ac:dyDescent="0.25"/>
    <row r="2849" customFormat="1" x14ac:dyDescent="0.25"/>
    <row r="2850" customFormat="1" x14ac:dyDescent="0.25"/>
    <row r="2851" customFormat="1" x14ac:dyDescent="0.25"/>
    <row r="2852" customFormat="1" x14ac:dyDescent="0.25"/>
    <row r="2853" customFormat="1" x14ac:dyDescent="0.25"/>
    <row r="2854" customFormat="1" x14ac:dyDescent="0.25"/>
    <row r="2855" customFormat="1" x14ac:dyDescent="0.25"/>
    <row r="2856" customFormat="1" x14ac:dyDescent="0.25"/>
    <row r="2857" customFormat="1" x14ac:dyDescent="0.25"/>
    <row r="2858" customFormat="1" x14ac:dyDescent="0.25"/>
    <row r="2859" customFormat="1" x14ac:dyDescent="0.25"/>
    <row r="2860" customFormat="1" x14ac:dyDescent="0.25"/>
    <row r="2861" customFormat="1" x14ac:dyDescent="0.25"/>
    <row r="2862" customFormat="1" x14ac:dyDescent="0.25"/>
    <row r="2863" customFormat="1" x14ac:dyDescent="0.25"/>
    <row r="2864" customFormat="1" x14ac:dyDescent="0.25"/>
    <row r="2865" customFormat="1" x14ac:dyDescent="0.25"/>
    <row r="2866" customFormat="1" x14ac:dyDescent="0.25"/>
    <row r="2867" customFormat="1" x14ac:dyDescent="0.25"/>
    <row r="2868" customFormat="1" x14ac:dyDescent="0.25"/>
    <row r="2869" customFormat="1" x14ac:dyDescent="0.25"/>
    <row r="2870" customFormat="1" x14ac:dyDescent="0.25"/>
    <row r="2871" customFormat="1" x14ac:dyDescent="0.25"/>
    <row r="2872" customFormat="1" x14ac:dyDescent="0.25"/>
    <row r="2873" customFormat="1" x14ac:dyDescent="0.25"/>
    <row r="2874" customFormat="1" x14ac:dyDescent="0.25"/>
    <row r="2875" customFormat="1" x14ac:dyDescent="0.25"/>
    <row r="2876" customFormat="1" x14ac:dyDescent="0.25"/>
    <row r="2877" customFormat="1" x14ac:dyDescent="0.25"/>
    <row r="2878" customFormat="1" x14ac:dyDescent="0.25"/>
    <row r="2879" customFormat="1" x14ac:dyDescent="0.25"/>
    <row r="2880" customFormat="1" x14ac:dyDescent="0.25"/>
    <row r="2881" customFormat="1" x14ac:dyDescent="0.25"/>
    <row r="2882" customFormat="1" x14ac:dyDescent="0.25"/>
    <row r="2883" customFormat="1" x14ac:dyDescent="0.25"/>
    <row r="2884" customFormat="1" x14ac:dyDescent="0.25"/>
    <row r="2885" customFormat="1" x14ac:dyDescent="0.25"/>
    <row r="2886" customFormat="1" x14ac:dyDescent="0.25"/>
    <row r="2887" customFormat="1" x14ac:dyDescent="0.25"/>
    <row r="2888" customFormat="1" x14ac:dyDescent="0.25"/>
    <row r="2889" customFormat="1" x14ac:dyDescent="0.25"/>
    <row r="2890" customFormat="1" x14ac:dyDescent="0.25"/>
    <row r="2891" customFormat="1" x14ac:dyDescent="0.25"/>
    <row r="2892" customFormat="1" x14ac:dyDescent="0.25"/>
    <row r="2893" customFormat="1" x14ac:dyDescent="0.25"/>
    <row r="2894" customFormat="1" x14ac:dyDescent="0.25"/>
    <row r="2895" customFormat="1" x14ac:dyDescent="0.25"/>
    <row r="2896" customFormat="1" x14ac:dyDescent="0.25"/>
    <row r="2897" customFormat="1" x14ac:dyDescent="0.25"/>
    <row r="2898" customFormat="1" x14ac:dyDescent="0.25"/>
    <row r="2899" customFormat="1" x14ac:dyDescent="0.25"/>
    <row r="2900" customFormat="1" x14ac:dyDescent="0.25"/>
    <row r="2901" customFormat="1" x14ac:dyDescent="0.25"/>
    <row r="2902" customFormat="1" x14ac:dyDescent="0.25"/>
    <row r="2903" customFormat="1" x14ac:dyDescent="0.25"/>
    <row r="2904" customFormat="1" x14ac:dyDescent="0.25"/>
    <row r="2905" customFormat="1" x14ac:dyDescent="0.25"/>
    <row r="2906" customFormat="1" x14ac:dyDescent="0.25"/>
    <row r="2907" customFormat="1" x14ac:dyDescent="0.25"/>
    <row r="2908" customFormat="1" x14ac:dyDescent="0.25"/>
    <row r="2909" customFormat="1" x14ac:dyDescent="0.25"/>
    <row r="2910" customFormat="1" x14ac:dyDescent="0.25"/>
    <row r="2911" customFormat="1" x14ac:dyDescent="0.25"/>
    <row r="2912" customFormat="1" x14ac:dyDescent="0.25"/>
    <row r="2913" customFormat="1" x14ac:dyDescent="0.25"/>
    <row r="2914" customFormat="1" x14ac:dyDescent="0.25"/>
    <row r="2915" customFormat="1" x14ac:dyDescent="0.25"/>
    <row r="2916" customFormat="1" x14ac:dyDescent="0.25"/>
    <row r="2917" customFormat="1" x14ac:dyDescent="0.25"/>
    <row r="2918" customFormat="1" x14ac:dyDescent="0.25"/>
    <row r="2919" customFormat="1" x14ac:dyDescent="0.25"/>
    <row r="2920" customFormat="1" x14ac:dyDescent="0.25"/>
    <row r="2921" customFormat="1" x14ac:dyDescent="0.25"/>
    <row r="2922" customFormat="1" x14ac:dyDescent="0.25"/>
    <row r="2923" customFormat="1" x14ac:dyDescent="0.25"/>
    <row r="2924" customFormat="1" x14ac:dyDescent="0.25"/>
    <row r="2925" customFormat="1" x14ac:dyDescent="0.25"/>
    <row r="2926" customFormat="1" x14ac:dyDescent="0.25"/>
    <row r="2927" customFormat="1" x14ac:dyDescent="0.25"/>
    <row r="2928" customFormat="1" x14ac:dyDescent="0.25"/>
    <row r="2929" customFormat="1" x14ac:dyDescent="0.25"/>
    <row r="2930" customFormat="1" x14ac:dyDescent="0.25"/>
    <row r="2931" customFormat="1" x14ac:dyDescent="0.25"/>
    <row r="2932" customFormat="1" x14ac:dyDescent="0.25"/>
    <row r="2933" customFormat="1" x14ac:dyDescent="0.25"/>
    <row r="2934" customFormat="1" x14ac:dyDescent="0.25"/>
    <row r="2935" customFormat="1" x14ac:dyDescent="0.25"/>
    <row r="2936" customFormat="1" x14ac:dyDescent="0.25"/>
    <row r="2937" customFormat="1" x14ac:dyDescent="0.25"/>
    <row r="2938" customFormat="1" x14ac:dyDescent="0.25"/>
    <row r="2939" customFormat="1" x14ac:dyDescent="0.25"/>
    <row r="2940" customFormat="1" x14ac:dyDescent="0.25"/>
    <row r="2941" customFormat="1" x14ac:dyDescent="0.25"/>
    <row r="2942" customFormat="1" x14ac:dyDescent="0.25"/>
    <row r="2943" customFormat="1" x14ac:dyDescent="0.25"/>
    <row r="2944" customFormat="1" x14ac:dyDescent="0.25"/>
    <row r="2945" customFormat="1" x14ac:dyDescent="0.25"/>
    <row r="2946" customFormat="1" x14ac:dyDescent="0.25"/>
    <row r="2947" customFormat="1" x14ac:dyDescent="0.25"/>
    <row r="2948" customFormat="1" x14ac:dyDescent="0.25"/>
    <row r="2949" customFormat="1" x14ac:dyDescent="0.25"/>
    <row r="2950" customFormat="1" x14ac:dyDescent="0.25"/>
    <row r="2951" customFormat="1" x14ac:dyDescent="0.25"/>
    <row r="2952" customFormat="1" x14ac:dyDescent="0.25"/>
    <row r="2953" customFormat="1" x14ac:dyDescent="0.25"/>
    <row r="2954" customFormat="1" x14ac:dyDescent="0.25"/>
    <row r="2955" customFormat="1" x14ac:dyDescent="0.25"/>
    <row r="2956" customFormat="1" x14ac:dyDescent="0.25"/>
    <row r="2957" customFormat="1" x14ac:dyDescent="0.25"/>
    <row r="2958" customFormat="1" x14ac:dyDescent="0.25"/>
    <row r="2959" customFormat="1" x14ac:dyDescent="0.25"/>
    <row r="2960" customFormat="1" x14ac:dyDescent="0.25"/>
    <row r="2961" customFormat="1" x14ac:dyDescent="0.25"/>
    <row r="2962" customFormat="1" x14ac:dyDescent="0.25"/>
    <row r="2963" customFormat="1" x14ac:dyDescent="0.25"/>
    <row r="2964" customFormat="1" x14ac:dyDescent="0.25"/>
    <row r="2965" customFormat="1" x14ac:dyDescent="0.25"/>
    <row r="2966" customFormat="1" x14ac:dyDescent="0.25"/>
    <row r="2967" customFormat="1" x14ac:dyDescent="0.25"/>
    <row r="2968" customFormat="1" x14ac:dyDescent="0.25"/>
    <row r="2969" customFormat="1" x14ac:dyDescent="0.25"/>
    <row r="2970" customFormat="1" x14ac:dyDescent="0.25"/>
    <row r="2971" customFormat="1" x14ac:dyDescent="0.25"/>
    <row r="2972" customFormat="1" x14ac:dyDescent="0.25"/>
    <row r="2973" customFormat="1" x14ac:dyDescent="0.25"/>
    <row r="2974" customFormat="1" x14ac:dyDescent="0.25"/>
    <row r="2975" customFormat="1" x14ac:dyDescent="0.25"/>
    <row r="2976" customFormat="1" x14ac:dyDescent="0.25"/>
    <row r="2977" customFormat="1" x14ac:dyDescent="0.25"/>
    <row r="2978" customFormat="1" x14ac:dyDescent="0.25"/>
    <row r="2979" customFormat="1" x14ac:dyDescent="0.25"/>
    <row r="2980" customFormat="1" x14ac:dyDescent="0.25"/>
    <row r="2981" customFormat="1" x14ac:dyDescent="0.25"/>
    <row r="2982" customFormat="1" x14ac:dyDescent="0.25"/>
    <row r="2983" customFormat="1" x14ac:dyDescent="0.25"/>
    <row r="2984" customFormat="1" x14ac:dyDescent="0.25"/>
    <row r="2985" customFormat="1" x14ac:dyDescent="0.25"/>
    <row r="2986" customFormat="1" x14ac:dyDescent="0.25"/>
    <row r="2987" customFormat="1" x14ac:dyDescent="0.25"/>
    <row r="2988" customFormat="1" x14ac:dyDescent="0.25"/>
    <row r="2989" customFormat="1" x14ac:dyDescent="0.25"/>
    <row r="2990" customFormat="1" x14ac:dyDescent="0.25"/>
    <row r="2991" customFormat="1" x14ac:dyDescent="0.25"/>
    <row r="2992" customFormat="1" x14ac:dyDescent="0.25"/>
    <row r="2993" customFormat="1" x14ac:dyDescent="0.25"/>
    <row r="2994" customFormat="1" x14ac:dyDescent="0.25"/>
    <row r="2995" customFormat="1" x14ac:dyDescent="0.25"/>
    <row r="2996" customFormat="1" x14ac:dyDescent="0.25"/>
    <row r="2997" customFormat="1" x14ac:dyDescent="0.25"/>
    <row r="2998" customFormat="1" x14ac:dyDescent="0.25"/>
    <row r="2999" customFormat="1" x14ac:dyDescent="0.25"/>
    <row r="3000" customFormat="1" x14ac:dyDescent="0.25"/>
    <row r="3001" customFormat="1" x14ac:dyDescent="0.25"/>
    <row r="3002" customFormat="1" x14ac:dyDescent="0.25"/>
    <row r="3003" customFormat="1" x14ac:dyDescent="0.25"/>
    <row r="3004" customFormat="1" x14ac:dyDescent="0.25"/>
    <row r="3005" customFormat="1" x14ac:dyDescent="0.25"/>
    <row r="3006" customFormat="1" x14ac:dyDescent="0.25"/>
    <row r="3007" customFormat="1" x14ac:dyDescent="0.25"/>
    <row r="3008" customFormat="1" x14ac:dyDescent="0.25"/>
    <row r="3009" customFormat="1" x14ac:dyDescent="0.25"/>
    <row r="3010" customFormat="1" x14ac:dyDescent="0.25"/>
    <row r="3011" customFormat="1" x14ac:dyDescent="0.25"/>
    <row r="3012" customFormat="1" x14ac:dyDescent="0.25"/>
    <row r="3013" customFormat="1" x14ac:dyDescent="0.25"/>
    <row r="3014" customFormat="1" x14ac:dyDescent="0.25"/>
    <row r="3015" customFormat="1" x14ac:dyDescent="0.25"/>
    <row r="3016" customFormat="1" x14ac:dyDescent="0.25"/>
    <row r="3017" customFormat="1" x14ac:dyDescent="0.25"/>
    <row r="3018" customFormat="1" x14ac:dyDescent="0.25"/>
    <row r="3019" customFormat="1" x14ac:dyDescent="0.25"/>
    <row r="3020" customFormat="1" x14ac:dyDescent="0.25"/>
    <row r="3021" customFormat="1" x14ac:dyDescent="0.25"/>
    <row r="3022" customFormat="1" x14ac:dyDescent="0.25"/>
    <row r="3023" customFormat="1" x14ac:dyDescent="0.25"/>
    <row r="3024" customFormat="1" x14ac:dyDescent="0.25"/>
    <row r="3025" customFormat="1" x14ac:dyDescent="0.25"/>
    <row r="3026" customFormat="1" x14ac:dyDescent="0.25"/>
    <row r="3027" customFormat="1" x14ac:dyDescent="0.25"/>
    <row r="3028" customFormat="1" x14ac:dyDescent="0.25"/>
    <row r="3029" customFormat="1" x14ac:dyDescent="0.25"/>
    <row r="3030" customFormat="1" x14ac:dyDescent="0.25"/>
    <row r="3031" customFormat="1" x14ac:dyDescent="0.25"/>
    <row r="3032" customFormat="1" x14ac:dyDescent="0.25"/>
    <row r="3033" customFormat="1" x14ac:dyDescent="0.25"/>
    <row r="3034" customFormat="1" x14ac:dyDescent="0.25"/>
    <row r="3035" customFormat="1" x14ac:dyDescent="0.25"/>
    <row r="3036" customFormat="1" x14ac:dyDescent="0.25"/>
    <row r="3037" customFormat="1" x14ac:dyDescent="0.25"/>
    <row r="3038" customFormat="1" x14ac:dyDescent="0.25"/>
    <row r="3039" customFormat="1" x14ac:dyDescent="0.25"/>
    <row r="3040" customFormat="1" x14ac:dyDescent="0.25"/>
    <row r="3041" customFormat="1" x14ac:dyDescent="0.25"/>
    <row r="3042" customFormat="1" x14ac:dyDescent="0.25"/>
    <row r="3043" customFormat="1" x14ac:dyDescent="0.25"/>
    <row r="3044" customFormat="1" x14ac:dyDescent="0.25"/>
    <row r="3045" customFormat="1" x14ac:dyDescent="0.25"/>
    <row r="3046" customFormat="1" x14ac:dyDescent="0.25"/>
    <row r="3047" customFormat="1" x14ac:dyDescent="0.25"/>
    <row r="3048" customFormat="1" x14ac:dyDescent="0.25"/>
    <row r="3049" customFormat="1" x14ac:dyDescent="0.25"/>
    <row r="3050" customFormat="1" x14ac:dyDescent="0.25"/>
    <row r="3051" customFormat="1" x14ac:dyDescent="0.25"/>
    <row r="3052" customFormat="1" x14ac:dyDescent="0.25"/>
    <row r="3053" customFormat="1" x14ac:dyDescent="0.25"/>
    <row r="3054" customFormat="1" x14ac:dyDescent="0.25"/>
    <row r="3055" customFormat="1" x14ac:dyDescent="0.25"/>
    <row r="3056" customFormat="1" x14ac:dyDescent="0.25"/>
    <row r="3057" customFormat="1" x14ac:dyDescent="0.25"/>
    <row r="3058" customFormat="1" x14ac:dyDescent="0.25"/>
    <row r="3059" customFormat="1" x14ac:dyDescent="0.25"/>
    <row r="3060" customFormat="1" x14ac:dyDescent="0.25"/>
    <row r="3061" customFormat="1" x14ac:dyDescent="0.25"/>
    <row r="3062" customFormat="1" x14ac:dyDescent="0.25"/>
    <row r="3063" customFormat="1" x14ac:dyDescent="0.25"/>
    <row r="3064" customFormat="1" x14ac:dyDescent="0.25"/>
    <row r="3065" customFormat="1" x14ac:dyDescent="0.25"/>
    <row r="3066" customFormat="1" x14ac:dyDescent="0.25"/>
    <row r="3067" customFormat="1" x14ac:dyDescent="0.25"/>
    <row r="3068" customFormat="1" x14ac:dyDescent="0.25"/>
    <row r="3069" customFormat="1" x14ac:dyDescent="0.25"/>
    <row r="3070" customFormat="1" x14ac:dyDescent="0.25"/>
    <row r="3071" customFormat="1" x14ac:dyDescent="0.25"/>
    <row r="3072" customFormat="1" x14ac:dyDescent="0.25"/>
    <row r="3073" customFormat="1" x14ac:dyDescent="0.25"/>
    <row r="3074" customFormat="1" x14ac:dyDescent="0.25"/>
    <row r="3075" customFormat="1" x14ac:dyDescent="0.25"/>
    <row r="3076" customFormat="1" x14ac:dyDescent="0.25"/>
    <row r="3077" customFormat="1" x14ac:dyDescent="0.25"/>
    <row r="3078" customFormat="1" x14ac:dyDescent="0.25"/>
    <row r="3079" customFormat="1" x14ac:dyDescent="0.25"/>
    <row r="3080" customFormat="1" x14ac:dyDescent="0.25"/>
    <row r="3081" customFormat="1" x14ac:dyDescent="0.25"/>
    <row r="3082" customFormat="1" x14ac:dyDescent="0.25"/>
    <row r="3083" customFormat="1" x14ac:dyDescent="0.25"/>
    <row r="3084" customFormat="1" x14ac:dyDescent="0.25"/>
    <row r="3085" customFormat="1" x14ac:dyDescent="0.25"/>
    <row r="3086" customFormat="1" x14ac:dyDescent="0.25"/>
    <row r="3087" customFormat="1" x14ac:dyDescent="0.25"/>
    <row r="3088" customFormat="1" x14ac:dyDescent="0.25"/>
    <row r="3089" customFormat="1" x14ac:dyDescent="0.25"/>
    <row r="3090" customFormat="1" x14ac:dyDescent="0.25"/>
    <row r="3091" customFormat="1" x14ac:dyDescent="0.25"/>
    <row r="3092" customFormat="1" x14ac:dyDescent="0.25"/>
    <row r="3093" customFormat="1" x14ac:dyDescent="0.25"/>
    <row r="3094" customFormat="1" x14ac:dyDescent="0.25"/>
    <row r="3095" customFormat="1" x14ac:dyDescent="0.25"/>
    <row r="3096" customFormat="1" x14ac:dyDescent="0.25"/>
    <row r="3097" customFormat="1" x14ac:dyDescent="0.25"/>
    <row r="3098" customFormat="1" x14ac:dyDescent="0.25"/>
    <row r="3099" customFormat="1" x14ac:dyDescent="0.25"/>
    <row r="3100" customFormat="1" x14ac:dyDescent="0.25"/>
    <row r="3101" customFormat="1" x14ac:dyDescent="0.25"/>
    <row r="3102" customFormat="1" x14ac:dyDescent="0.25"/>
    <row r="3103" customFormat="1" x14ac:dyDescent="0.25"/>
    <row r="3104" customFormat="1" x14ac:dyDescent="0.25"/>
    <row r="3105" customFormat="1" x14ac:dyDescent="0.25"/>
    <row r="3106" customFormat="1" x14ac:dyDescent="0.25"/>
    <row r="3107" customFormat="1" x14ac:dyDescent="0.25"/>
    <row r="3108" customFormat="1" x14ac:dyDescent="0.25"/>
    <row r="3109" customFormat="1" x14ac:dyDescent="0.25"/>
    <row r="3110" customFormat="1" x14ac:dyDescent="0.25"/>
    <row r="3111" customFormat="1" x14ac:dyDescent="0.25"/>
    <row r="3112" customFormat="1" x14ac:dyDescent="0.25"/>
    <row r="3113" customFormat="1" x14ac:dyDescent="0.25"/>
    <row r="3114" customFormat="1" x14ac:dyDescent="0.25"/>
    <row r="3115" customFormat="1" x14ac:dyDescent="0.25"/>
    <row r="3116" customFormat="1" x14ac:dyDescent="0.25"/>
    <row r="3117" customFormat="1" x14ac:dyDescent="0.25"/>
    <row r="3118" customFormat="1" x14ac:dyDescent="0.25"/>
    <row r="3119" customFormat="1" x14ac:dyDescent="0.25"/>
    <row r="3120" customFormat="1" x14ac:dyDescent="0.25"/>
    <row r="3121" customFormat="1" x14ac:dyDescent="0.25"/>
    <row r="3122" customFormat="1" x14ac:dyDescent="0.25"/>
    <row r="3123" customFormat="1" x14ac:dyDescent="0.25"/>
    <row r="3124" customFormat="1" x14ac:dyDescent="0.25"/>
    <row r="3125" customFormat="1" x14ac:dyDescent="0.25"/>
    <row r="3126" customFormat="1" x14ac:dyDescent="0.25"/>
    <row r="3127" customFormat="1" x14ac:dyDescent="0.25"/>
    <row r="3128" customFormat="1" x14ac:dyDescent="0.25"/>
    <row r="3129" customFormat="1" x14ac:dyDescent="0.25"/>
    <row r="3130" customFormat="1" x14ac:dyDescent="0.25"/>
    <row r="3131" customFormat="1" x14ac:dyDescent="0.25"/>
    <row r="3132" customFormat="1" x14ac:dyDescent="0.25"/>
    <row r="3133" customFormat="1" x14ac:dyDescent="0.25"/>
    <row r="3134" customFormat="1" x14ac:dyDescent="0.25"/>
    <row r="3135" customFormat="1" x14ac:dyDescent="0.25"/>
    <row r="3136" customFormat="1" x14ac:dyDescent="0.25"/>
    <row r="3137" customFormat="1" x14ac:dyDescent="0.25"/>
    <row r="3138" customFormat="1" x14ac:dyDescent="0.25"/>
    <row r="3139" customFormat="1" x14ac:dyDescent="0.25"/>
    <row r="3140" customFormat="1" x14ac:dyDescent="0.25"/>
    <row r="3141" customFormat="1" x14ac:dyDescent="0.25"/>
    <row r="3142" customFormat="1" x14ac:dyDescent="0.25"/>
    <row r="3143" customFormat="1" x14ac:dyDescent="0.25"/>
    <row r="3144" customFormat="1" x14ac:dyDescent="0.25"/>
    <row r="3145" customFormat="1" x14ac:dyDescent="0.25"/>
    <row r="3146" customFormat="1" x14ac:dyDescent="0.25"/>
    <row r="3147" customFormat="1" x14ac:dyDescent="0.25"/>
    <row r="3148" customFormat="1" x14ac:dyDescent="0.25"/>
    <row r="3149" customFormat="1" x14ac:dyDescent="0.25"/>
    <row r="3150" customFormat="1" x14ac:dyDescent="0.25"/>
    <row r="3151" customFormat="1" x14ac:dyDescent="0.25"/>
    <row r="3152" customFormat="1" x14ac:dyDescent="0.25"/>
    <row r="3153" customFormat="1" x14ac:dyDescent="0.25"/>
    <row r="3154" customFormat="1" x14ac:dyDescent="0.25"/>
    <row r="3155" customFormat="1" x14ac:dyDescent="0.25"/>
    <row r="3156" customFormat="1" x14ac:dyDescent="0.25"/>
    <row r="3157" customFormat="1" x14ac:dyDescent="0.25"/>
    <row r="3158" customFormat="1" x14ac:dyDescent="0.25"/>
    <row r="3159" customFormat="1" x14ac:dyDescent="0.25"/>
    <row r="3160" customFormat="1" x14ac:dyDescent="0.25"/>
    <row r="3161" customFormat="1" x14ac:dyDescent="0.25"/>
    <row r="3162" customFormat="1" x14ac:dyDescent="0.25"/>
    <row r="3163" customFormat="1" x14ac:dyDescent="0.25"/>
    <row r="3164" customFormat="1" x14ac:dyDescent="0.25"/>
    <row r="3165" customFormat="1" x14ac:dyDescent="0.25"/>
    <row r="3166" customFormat="1" x14ac:dyDescent="0.25"/>
    <row r="3167" customFormat="1" x14ac:dyDescent="0.25"/>
    <row r="3168" customFormat="1" x14ac:dyDescent="0.25"/>
    <row r="3169" customFormat="1" x14ac:dyDescent="0.25"/>
    <row r="3170" customFormat="1" x14ac:dyDescent="0.25"/>
    <row r="3171" customFormat="1" x14ac:dyDescent="0.25"/>
    <row r="3172" customFormat="1" x14ac:dyDescent="0.25"/>
    <row r="3173" customFormat="1" x14ac:dyDescent="0.25"/>
    <row r="3174" customFormat="1" x14ac:dyDescent="0.25"/>
    <row r="3175" customFormat="1" x14ac:dyDescent="0.25"/>
    <row r="3176" customFormat="1" x14ac:dyDescent="0.25"/>
    <row r="3177" customFormat="1" x14ac:dyDescent="0.25"/>
    <row r="3178" customFormat="1" x14ac:dyDescent="0.25"/>
    <row r="3179" customFormat="1" x14ac:dyDescent="0.25"/>
    <row r="3180" customFormat="1" x14ac:dyDescent="0.25"/>
    <row r="3181" customFormat="1" x14ac:dyDescent="0.25"/>
    <row r="3182" customFormat="1" x14ac:dyDescent="0.25"/>
    <row r="3183" customFormat="1" x14ac:dyDescent="0.25"/>
    <row r="3184" customFormat="1" x14ac:dyDescent="0.25"/>
    <row r="3185" customFormat="1" x14ac:dyDescent="0.25"/>
    <row r="3186" customFormat="1" x14ac:dyDescent="0.25"/>
    <row r="3187" customFormat="1" x14ac:dyDescent="0.25"/>
    <row r="3188" customFormat="1" x14ac:dyDescent="0.25"/>
    <row r="3189" customFormat="1" x14ac:dyDescent="0.25"/>
    <row r="3190" customFormat="1" x14ac:dyDescent="0.25"/>
    <row r="3191" customFormat="1" x14ac:dyDescent="0.25"/>
    <row r="3192" customFormat="1" x14ac:dyDescent="0.25"/>
    <row r="3193" customFormat="1" x14ac:dyDescent="0.25"/>
    <row r="3194" customFormat="1" x14ac:dyDescent="0.25"/>
    <row r="3195" customFormat="1" x14ac:dyDescent="0.25"/>
    <row r="3196" customFormat="1" x14ac:dyDescent="0.25"/>
    <row r="3197" customFormat="1" x14ac:dyDescent="0.25"/>
    <row r="3198" customFormat="1" x14ac:dyDescent="0.25"/>
    <row r="3199" customFormat="1" x14ac:dyDescent="0.25"/>
    <row r="3200" customFormat="1" x14ac:dyDescent="0.25"/>
    <row r="3201" customFormat="1" x14ac:dyDescent="0.25"/>
    <row r="3202" customFormat="1" x14ac:dyDescent="0.25"/>
    <row r="3203" customFormat="1" x14ac:dyDescent="0.25"/>
    <row r="3204" customFormat="1" x14ac:dyDescent="0.25"/>
    <row r="3205" customFormat="1" x14ac:dyDescent="0.25"/>
    <row r="3206" customFormat="1" x14ac:dyDescent="0.25"/>
    <row r="3207" customFormat="1" x14ac:dyDescent="0.25"/>
    <row r="3208" customFormat="1" x14ac:dyDescent="0.25"/>
    <row r="3209" customFormat="1" x14ac:dyDescent="0.25"/>
    <row r="3210" customFormat="1" x14ac:dyDescent="0.25"/>
    <row r="3211" customFormat="1" x14ac:dyDescent="0.25"/>
    <row r="3212" customFormat="1" x14ac:dyDescent="0.25"/>
    <row r="3213" customFormat="1" x14ac:dyDescent="0.25"/>
    <row r="3214" customFormat="1" x14ac:dyDescent="0.25"/>
    <row r="3215" customFormat="1" x14ac:dyDescent="0.25"/>
    <row r="3216" customFormat="1" x14ac:dyDescent="0.25"/>
    <row r="3217" customFormat="1" x14ac:dyDescent="0.25"/>
    <row r="3218" customFormat="1" x14ac:dyDescent="0.25"/>
    <row r="3219" customFormat="1" x14ac:dyDescent="0.25"/>
    <row r="3220" customFormat="1" x14ac:dyDescent="0.25"/>
    <row r="3221" customFormat="1" x14ac:dyDescent="0.25"/>
    <row r="3222" customFormat="1" x14ac:dyDescent="0.25"/>
    <row r="3223" customFormat="1" x14ac:dyDescent="0.25"/>
    <row r="3224" customFormat="1" x14ac:dyDescent="0.25"/>
    <row r="3225" customFormat="1" x14ac:dyDescent="0.25"/>
    <row r="3226" customFormat="1" x14ac:dyDescent="0.25"/>
    <row r="3227" customFormat="1" x14ac:dyDescent="0.25"/>
    <row r="3228" customFormat="1" x14ac:dyDescent="0.25"/>
    <row r="3229" customFormat="1" x14ac:dyDescent="0.25"/>
    <row r="3230" customFormat="1" x14ac:dyDescent="0.25"/>
    <row r="3231" customFormat="1" x14ac:dyDescent="0.25"/>
    <row r="3232" customFormat="1" x14ac:dyDescent="0.25"/>
    <row r="3233" customFormat="1" x14ac:dyDescent="0.25"/>
    <row r="3234" customFormat="1" x14ac:dyDescent="0.25"/>
    <row r="3235" customFormat="1" x14ac:dyDescent="0.25"/>
    <row r="3236" customFormat="1" x14ac:dyDescent="0.25"/>
    <row r="3237" customFormat="1" x14ac:dyDescent="0.25"/>
    <row r="3238" customFormat="1" x14ac:dyDescent="0.25"/>
    <row r="3239" customFormat="1" x14ac:dyDescent="0.25"/>
    <row r="3240" customFormat="1" x14ac:dyDescent="0.25"/>
    <row r="3241" customFormat="1" x14ac:dyDescent="0.25"/>
    <row r="3242" customFormat="1" x14ac:dyDescent="0.25"/>
    <row r="3243" customFormat="1" x14ac:dyDescent="0.25"/>
    <row r="3244" customFormat="1" x14ac:dyDescent="0.25"/>
    <row r="3245" customFormat="1" x14ac:dyDescent="0.25"/>
    <row r="3246" customFormat="1" x14ac:dyDescent="0.25"/>
    <row r="3247" customFormat="1" x14ac:dyDescent="0.25"/>
    <row r="3248" customFormat="1" x14ac:dyDescent="0.25"/>
    <row r="3249" customFormat="1" x14ac:dyDescent="0.25"/>
    <row r="3250" customFormat="1" x14ac:dyDescent="0.25"/>
    <row r="3251" customFormat="1" x14ac:dyDescent="0.25"/>
    <row r="3252" customFormat="1" x14ac:dyDescent="0.25"/>
    <row r="3253" customFormat="1" x14ac:dyDescent="0.25"/>
    <row r="3254" customFormat="1" x14ac:dyDescent="0.25"/>
    <row r="3255" customFormat="1" x14ac:dyDescent="0.25"/>
    <row r="3256" customFormat="1" x14ac:dyDescent="0.25"/>
    <row r="3257" customFormat="1" x14ac:dyDescent="0.25"/>
    <row r="3258" customFormat="1" x14ac:dyDescent="0.25"/>
    <row r="3259" customFormat="1" x14ac:dyDescent="0.25"/>
    <row r="3260" customFormat="1" x14ac:dyDescent="0.25"/>
    <row r="3261" customFormat="1" x14ac:dyDescent="0.25"/>
    <row r="3262" customFormat="1" x14ac:dyDescent="0.25"/>
    <row r="3263" customFormat="1" x14ac:dyDescent="0.25"/>
    <row r="3264" customFormat="1" x14ac:dyDescent="0.25"/>
    <row r="3265" customFormat="1" x14ac:dyDescent="0.25"/>
    <row r="3266" customFormat="1" x14ac:dyDescent="0.25"/>
    <row r="3267" customFormat="1" x14ac:dyDescent="0.25"/>
    <row r="3268" customFormat="1" x14ac:dyDescent="0.25"/>
    <row r="3269" customFormat="1" x14ac:dyDescent="0.25"/>
    <row r="3270" customFormat="1" x14ac:dyDescent="0.25"/>
    <row r="3271" customFormat="1" x14ac:dyDescent="0.25"/>
    <row r="3272" customFormat="1" x14ac:dyDescent="0.25"/>
    <row r="3273" customFormat="1" x14ac:dyDescent="0.25"/>
    <row r="3274" customFormat="1" x14ac:dyDescent="0.25"/>
    <row r="3275" customFormat="1" x14ac:dyDescent="0.25"/>
    <row r="3276" customFormat="1" x14ac:dyDescent="0.25"/>
    <row r="3277" customFormat="1" x14ac:dyDescent="0.25"/>
    <row r="3278" customFormat="1" x14ac:dyDescent="0.25"/>
    <row r="3279" customFormat="1" x14ac:dyDescent="0.25"/>
    <row r="3280" customFormat="1" x14ac:dyDescent="0.25"/>
    <row r="3281" customFormat="1" x14ac:dyDescent="0.25"/>
    <row r="3282" customFormat="1" x14ac:dyDescent="0.25"/>
    <row r="3283" customFormat="1" x14ac:dyDescent="0.25"/>
    <row r="3284" customFormat="1" x14ac:dyDescent="0.25"/>
    <row r="3285" customFormat="1" x14ac:dyDescent="0.25"/>
    <row r="3286" customFormat="1" x14ac:dyDescent="0.25"/>
    <row r="3287" customFormat="1" x14ac:dyDescent="0.25"/>
    <row r="3288" customFormat="1" x14ac:dyDescent="0.25"/>
    <row r="3289" customFormat="1" x14ac:dyDescent="0.25"/>
    <row r="3290" customFormat="1" x14ac:dyDescent="0.25"/>
    <row r="3291" customFormat="1" x14ac:dyDescent="0.25"/>
    <row r="3292" customFormat="1" x14ac:dyDescent="0.25"/>
    <row r="3293" customFormat="1" x14ac:dyDescent="0.25"/>
    <row r="3294" customFormat="1" x14ac:dyDescent="0.25"/>
    <row r="3295" customFormat="1" x14ac:dyDescent="0.25"/>
    <row r="3296" customFormat="1" x14ac:dyDescent="0.25"/>
    <row r="3297" customFormat="1" x14ac:dyDescent="0.25"/>
    <row r="3298" customFormat="1" x14ac:dyDescent="0.25"/>
    <row r="3299" customFormat="1" x14ac:dyDescent="0.25"/>
    <row r="3300" customFormat="1" x14ac:dyDescent="0.25"/>
    <row r="3301" customFormat="1" x14ac:dyDescent="0.25"/>
    <row r="3302" customFormat="1" x14ac:dyDescent="0.25"/>
    <row r="3303" customFormat="1" x14ac:dyDescent="0.25"/>
    <row r="3304" customFormat="1" x14ac:dyDescent="0.25"/>
    <row r="3305" customFormat="1" x14ac:dyDescent="0.25"/>
    <row r="3306" customFormat="1" x14ac:dyDescent="0.25"/>
    <row r="3307" customFormat="1" x14ac:dyDescent="0.25"/>
    <row r="3308" customFormat="1" x14ac:dyDescent="0.25"/>
    <row r="3309" customFormat="1" x14ac:dyDescent="0.25"/>
    <row r="3310" customFormat="1" x14ac:dyDescent="0.25"/>
    <row r="3311" customFormat="1" x14ac:dyDescent="0.25"/>
    <row r="3312" customFormat="1" x14ac:dyDescent="0.25"/>
    <row r="3313" customFormat="1" x14ac:dyDescent="0.25"/>
    <row r="3314" customFormat="1" x14ac:dyDescent="0.25"/>
    <row r="3315" customFormat="1" x14ac:dyDescent="0.25"/>
    <row r="3316" customFormat="1" x14ac:dyDescent="0.25"/>
    <row r="3317" customFormat="1" x14ac:dyDescent="0.25"/>
    <row r="3318" customFormat="1" x14ac:dyDescent="0.25"/>
    <row r="3319" customFormat="1" x14ac:dyDescent="0.25"/>
    <row r="3320" customFormat="1" x14ac:dyDescent="0.25"/>
    <row r="3321" customFormat="1" x14ac:dyDescent="0.25"/>
    <row r="3322" customFormat="1" x14ac:dyDescent="0.25"/>
    <row r="3323" customFormat="1" x14ac:dyDescent="0.25"/>
    <row r="3324" customFormat="1" x14ac:dyDescent="0.25"/>
    <row r="3325" customFormat="1" x14ac:dyDescent="0.25"/>
    <row r="3326" customFormat="1" x14ac:dyDescent="0.25"/>
    <row r="3327" customFormat="1" x14ac:dyDescent="0.25"/>
    <row r="3328" customFormat="1" x14ac:dyDescent="0.25"/>
    <row r="3329" customFormat="1" x14ac:dyDescent="0.25"/>
    <row r="3330" customFormat="1" x14ac:dyDescent="0.25"/>
    <row r="3331" customFormat="1" x14ac:dyDescent="0.25"/>
    <row r="3332" customFormat="1" x14ac:dyDescent="0.25"/>
    <row r="3333" customFormat="1" x14ac:dyDescent="0.25"/>
    <row r="3334" customFormat="1" x14ac:dyDescent="0.25"/>
    <row r="3335" customFormat="1" x14ac:dyDescent="0.25"/>
    <row r="3336" customFormat="1" x14ac:dyDescent="0.25"/>
    <row r="3337" customFormat="1" x14ac:dyDescent="0.25"/>
    <row r="3338" customFormat="1" x14ac:dyDescent="0.25"/>
    <row r="3339" customFormat="1" x14ac:dyDescent="0.25"/>
    <row r="3340" customFormat="1" x14ac:dyDescent="0.25"/>
    <row r="3341" customFormat="1" x14ac:dyDescent="0.25"/>
    <row r="3342" customFormat="1" x14ac:dyDescent="0.25"/>
    <row r="3343" customFormat="1" x14ac:dyDescent="0.25"/>
    <row r="3344" customFormat="1" x14ac:dyDescent="0.25"/>
    <row r="3345" customFormat="1" x14ac:dyDescent="0.25"/>
    <row r="3346" customFormat="1" x14ac:dyDescent="0.25"/>
    <row r="3347" customFormat="1" x14ac:dyDescent="0.25"/>
    <row r="3348" customFormat="1" x14ac:dyDescent="0.25"/>
    <row r="3349" customFormat="1" x14ac:dyDescent="0.25"/>
    <row r="3350" customFormat="1" x14ac:dyDescent="0.25"/>
    <row r="3351" customFormat="1" x14ac:dyDescent="0.25"/>
    <row r="3352" customFormat="1" x14ac:dyDescent="0.25"/>
    <row r="3353" customFormat="1" x14ac:dyDescent="0.25"/>
    <row r="3354" customFormat="1" x14ac:dyDescent="0.25"/>
    <row r="3355" customFormat="1" x14ac:dyDescent="0.25"/>
    <row r="3356" customFormat="1" x14ac:dyDescent="0.25"/>
    <row r="3357" customFormat="1" x14ac:dyDescent="0.25"/>
    <row r="3358" customFormat="1" x14ac:dyDescent="0.25"/>
    <row r="3359" customFormat="1" x14ac:dyDescent="0.25"/>
    <row r="3360" customFormat="1" x14ac:dyDescent="0.25"/>
    <row r="3361" customFormat="1" x14ac:dyDescent="0.25"/>
    <row r="3362" customFormat="1" x14ac:dyDescent="0.25"/>
    <row r="3363" customFormat="1" x14ac:dyDescent="0.25"/>
    <row r="3364" customFormat="1" x14ac:dyDescent="0.25"/>
    <row r="3365" customFormat="1" x14ac:dyDescent="0.25"/>
    <row r="3366" customFormat="1" x14ac:dyDescent="0.25"/>
    <row r="3367" customFormat="1" x14ac:dyDescent="0.25"/>
    <row r="3368" customFormat="1" x14ac:dyDescent="0.25"/>
    <row r="3369" customFormat="1" x14ac:dyDescent="0.25"/>
    <row r="3370" customFormat="1" x14ac:dyDescent="0.25"/>
    <row r="3371" customFormat="1" x14ac:dyDescent="0.25"/>
    <row r="3372" customFormat="1" x14ac:dyDescent="0.25"/>
    <row r="3373" customFormat="1" x14ac:dyDescent="0.25"/>
    <row r="3374" customFormat="1" x14ac:dyDescent="0.25"/>
    <row r="3375" customFormat="1" x14ac:dyDescent="0.25"/>
    <row r="3376" customFormat="1" x14ac:dyDescent="0.25"/>
    <row r="3377" customFormat="1" x14ac:dyDescent="0.25"/>
    <row r="3378" customFormat="1" x14ac:dyDescent="0.25"/>
    <row r="3379" customFormat="1" x14ac:dyDescent="0.25"/>
    <row r="3380" customFormat="1" x14ac:dyDescent="0.25"/>
    <row r="3381" customFormat="1" x14ac:dyDescent="0.25"/>
    <row r="3382" customFormat="1" x14ac:dyDescent="0.25"/>
    <row r="3383" customFormat="1" x14ac:dyDescent="0.25"/>
    <row r="3384" customFormat="1" x14ac:dyDescent="0.25"/>
    <row r="3385" customFormat="1" x14ac:dyDescent="0.25"/>
    <row r="3386" customFormat="1" x14ac:dyDescent="0.25"/>
    <row r="3387" customFormat="1" x14ac:dyDescent="0.25"/>
    <row r="3388" customFormat="1" x14ac:dyDescent="0.25"/>
    <row r="3389" customFormat="1" x14ac:dyDescent="0.25"/>
    <row r="3390" customFormat="1" x14ac:dyDescent="0.25"/>
    <row r="3391" customFormat="1" x14ac:dyDescent="0.25"/>
    <row r="3392" customFormat="1" x14ac:dyDescent="0.25"/>
    <row r="3393" customFormat="1" x14ac:dyDescent="0.25"/>
    <row r="3394" customFormat="1" x14ac:dyDescent="0.25"/>
    <row r="3395" customFormat="1" x14ac:dyDescent="0.25"/>
    <row r="3396" customFormat="1" x14ac:dyDescent="0.25"/>
    <row r="3397" customFormat="1" x14ac:dyDescent="0.25"/>
    <row r="3398" customFormat="1" x14ac:dyDescent="0.25"/>
    <row r="3399" customFormat="1" x14ac:dyDescent="0.25"/>
    <row r="3400" customFormat="1" x14ac:dyDescent="0.25"/>
    <row r="3401" customFormat="1" x14ac:dyDescent="0.25"/>
    <row r="3402" customFormat="1" x14ac:dyDescent="0.25"/>
    <row r="3403" customFormat="1" x14ac:dyDescent="0.25"/>
    <row r="3404" customFormat="1" x14ac:dyDescent="0.25"/>
    <row r="3405" customFormat="1" x14ac:dyDescent="0.25"/>
    <row r="3406" customFormat="1" x14ac:dyDescent="0.25"/>
    <row r="3407" customFormat="1" x14ac:dyDescent="0.25"/>
    <row r="3408" customFormat="1" x14ac:dyDescent="0.25"/>
    <row r="3409" customFormat="1" x14ac:dyDescent="0.25"/>
    <row r="3410" customFormat="1" x14ac:dyDescent="0.25"/>
    <row r="3411" customFormat="1" x14ac:dyDescent="0.25"/>
    <row r="3412" customFormat="1" x14ac:dyDescent="0.25"/>
    <row r="3413" customFormat="1" x14ac:dyDescent="0.25"/>
    <row r="3414" customFormat="1" x14ac:dyDescent="0.25"/>
    <row r="3415" customFormat="1" x14ac:dyDescent="0.25"/>
    <row r="3416" customFormat="1" x14ac:dyDescent="0.25"/>
    <row r="3417" customFormat="1" x14ac:dyDescent="0.25"/>
    <row r="3418" customFormat="1" x14ac:dyDescent="0.25"/>
    <row r="3419" customFormat="1" x14ac:dyDescent="0.25"/>
    <row r="3420" customFormat="1" x14ac:dyDescent="0.25"/>
    <row r="3421" customFormat="1" x14ac:dyDescent="0.25"/>
    <row r="3422" customFormat="1" x14ac:dyDescent="0.25"/>
    <row r="3423" customFormat="1" x14ac:dyDescent="0.25"/>
    <row r="3424" customFormat="1" x14ac:dyDescent="0.25"/>
    <row r="3425" customFormat="1" x14ac:dyDescent="0.25"/>
    <row r="3426" customFormat="1" x14ac:dyDescent="0.25"/>
    <row r="3427" customFormat="1" x14ac:dyDescent="0.25"/>
    <row r="3428" customFormat="1" x14ac:dyDescent="0.25"/>
    <row r="3429" customFormat="1" x14ac:dyDescent="0.25"/>
    <row r="3430" customFormat="1" x14ac:dyDescent="0.25"/>
    <row r="3431" customFormat="1" x14ac:dyDescent="0.25"/>
    <row r="3432" customFormat="1" x14ac:dyDescent="0.25"/>
    <row r="3433" customFormat="1" x14ac:dyDescent="0.25"/>
    <row r="3434" customFormat="1" x14ac:dyDescent="0.25"/>
    <row r="3435" customFormat="1" x14ac:dyDescent="0.25"/>
    <row r="3436" customFormat="1" x14ac:dyDescent="0.25"/>
    <row r="3437" customFormat="1" x14ac:dyDescent="0.25"/>
    <row r="3438" customFormat="1" x14ac:dyDescent="0.25"/>
    <row r="3439" customFormat="1" x14ac:dyDescent="0.25"/>
    <row r="3440" customFormat="1" x14ac:dyDescent="0.25"/>
    <row r="3441" customFormat="1" x14ac:dyDescent="0.25"/>
    <row r="3442" customFormat="1" x14ac:dyDescent="0.25"/>
    <row r="3443" customFormat="1" x14ac:dyDescent="0.25"/>
    <row r="3444" customFormat="1" x14ac:dyDescent="0.25"/>
    <row r="3445" customFormat="1" x14ac:dyDescent="0.25"/>
    <row r="3446" customFormat="1" x14ac:dyDescent="0.25"/>
    <row r="3447" customFormat="1" x14ac:dyDescent="0.25"/>
    <row r="3448" customFormat="1" x14ac:dyDescent="0.25"/>
    <row r="3449" customFormat="1" x14ac:dyDescent="0.25"/>
    <row r="3450" customFormat="1" x14ac:dyDescent="0.25"/>
    <row r="3451" customFormat="1" x14ac:dyDescent="0.25"/>
    <row r="3452" customFormat="1" x14ac:dyDescent="0.25"/>
    <row r="3453" customFormat="1" x14ac:dyDescent="0.25"/>
    <row r="3454" customFormat="1" x14ac:dyDescent="0.25"/>
    <row r="3455" customFormat="1" x14ac:dyDescent="0.25"/>
    <row r="3456" customFormat="1" x14ac:dyDescent="0.25"/>
    <row r="3457" customFormat="1" x14ac:dyDescent="0.25"/>
    <row r="3458" customFormat="1" x14ac:dyDescent="0.25"/>
    <row r="3459" customFormat="1" x14ac:dyDescent="0.25"/>
    <row r="3460" customFormat="1" x14ac:dyDescent="0.25"/>
    <row r="3461" customFormat="1" x14ac:dyDescent="0.25"/>
    <row r="3462" customFormat="1" x14ac:dyDescent="0.25"/>
    <row r="3463" customFormat="1" x14ac:dyDescent="0.25"/>
    <row r="3464" customFormat="1" x14ac:dyDescent="0.25"/>
    <row r="3465" customFormat="1" x14ac:dyDescent="0.25"/>
    <row r="3466" customFormat="1" x14ac:dyDescent="0.25"/>
    <row r="3467" customFormat="1" x14ac:dyDescent="0.25"/>
    <row r="3468" customFormat="1" x14ac:dyDescent="0.25"/>
    <row r="3469" customFormat="1" x14ac:dyDescent="0.25"/>
    <row r="3470" customFormat="1" x14ac:dyDescent="0.25"/>
    <row r="3471" customFormat="1" x14ac:dyDescent="0.25"/>
    <row r="3472" customFormat="1" x14ac:dyDescent="0.25"/>
    <row r="3473" customFormat="1" x14ac:dyDescent="0.25"/>
    <row r="3474" customFormat="1" x14ac:dyDescent="0.25"/>
    <row r="3475" customFormat="1" x14ac:dyDescent="0.25"/>
    <row r="3476" customFormat="1" x14ac:dyDescent="0.25"/>
    <row r="3477" customFormat="1" x14ac:dyDescent="0.25"/>
    <row r="3478" customFormat="1" x14ac:dyDescent="0.25"/>
    <row r="3479" customFormat="1" x14ac:dyDescent="0.25"/>
    <row r="3480" customFormat="1" x14ac:dyDescent="0.25"/>
    <row r="3481" customFormat="1" x14ac:dyDescent="0.25"/>
    <row r="3482" customFormat="1" x14ac:dyDescent="0.25"/>
    <row r="3483" customFormat="1" x14ac:dyDescent="0.25"/>
    <row r="3484" customFormat="1" x14ac:dyDescent="0.25"/>
    <row r="3485" customFormat="1" x14ac:dyDescent="0.25"/>
    <row r="3486" customFormat="1" x14ac:dyDescent="0.25"/>
    <row r="3487" customFormat="1" x14ac:dyDescent="0.25"/>
    <row r="3488" customFormat="1" x14ac:dyDescent="0.25"/>
    <row r="3489" customFormat="1" x14ac:dyDescent="0.25"/>
    <row r="3490" customFormat="1" x14ac:dyDescent="0.25"/>
    <row r="3491" customFormat="1" x14ac:dyDescent="0.25"/>
    <row r="3492" customFormat="1" x14ac:dyDescent="0.25"/>
    <row r="3493" customFormat="1" x14ac:dyDescent="0.25"/>
    <row r="3494" customFormat="1" x14ac:dyDescent="0.25"/>
    <row r="3495" customFormat="1" x14ac:dyDescent="0.25"/>
    <row r="3496" customFormat="1" x14ac:dyDescent="0.25"/>
    <row r="3497" customFormat="1" x14ac:dyDescent="0.25"/>
    <row r="3498" customFormat="1" x14ac:dyDescent="0.25"/>
    <row r="3499" customFormat="1" x14ac:dyDescent="0.25"/>
    <row r="3500" customFormat="1" x14ac:dyDescent="0.25"/>
    <row r="3501" customFormat="1" x14ac:dyDescent="0.25"/>
    <row r="3502" customFormat="1" x14ac:dyDescent="0.25"/>
    <row r="3503" customFormat="1" x14ac:dyDescent="0.25"/>
    <row r="3504" customFormat="1" x14ac:dyDescent="0.25"/>
    <row r="3505" customFormat="1" x14ac:dyDescent="0.25"/>
    <row r="3506" customFormat="1" x14ac:dyDescent="0.25"/>
    <row r="3507" customFormat="1" x14ac:dyDescent="0.25"/>
    <row r="3508" customFormat="1" x14ac:dyDescent="0.25"/>
    <row r="3509" customFormat="1" x14ac:dyDescent="0.25"/>
    <row r="3510" customFormat="1" x14ac:dyDescent="0.25"/>
    <row r="3511" customFormat="1" x14ac:dyDescent="0.25"/>
    <row r="3512" customFormat="1" x14ac:dyDescent="0.25"/>
    <row r="3513" customFormat="1" x14ac:dyDescent="0.25"/>
    <row r="3514" customFormat="1" x14ac:dyDescent="0.25"/>
    <row r="3515" customFormat="1" x14ac:dyDescent="0.25"/>
    <row r="3516" customFormat="1" x14ac:dyDescent="0.25"/>
    <row r="3517" customFormat="1" x14ac:dyDescent="0.25"/>
    <row r="3518" customFormat="1" x14ac:dyDescent="0.25"/>
    <row r="3519" customFormat="1" x14ac:dyDescent="0.25"/>
    <row r="3520" customFormat="1" x14ac:dyDescent="0.25"/>
    <row r="3521" customFormat="1" x14ac:dyDescent="0.25"/>
    <row r="3522" customFormat="1" x14ac:dyDescent="0.25"/>
    <row r="3523" customFormat="1" x14ac:dyDescent="0.25"/>
    <row r="3524" customFormat="1" x14ac:dyDescent="0.25"/>
    <row r="3525" customFormat="1" x14ac:dyDescent="0.25"/>
    <row r="3526" customFormat="1" x14ac:dyDescent="0.25"/>
    <row r="3527" customFormat="1" x14ac:dyDescent="0.25"/>
    <row r="3528" customFormat="1" x14ac:dyDescent="0.25"/>
    <row r="3529" customFormat="1" x14ac:dyDescent="0.25"/>
    <row r="3530" customFormat="1" x14ac:dyDescent="0.25"/>
    <row r="3531" customFormat="1" x14ac:dyDescent="0.25"/>
    <row r="3532" customFormat="1" x14ac:dyDescent="0.25"/>
    <row r="3533" customFormat="1" x14ac:dyDescent="0.25"/>
    <row r="3534" customFormat="1" x14ac:dyDescent="0.25"/>
    <row r="3535" customFormat="1" x14ac:dyDescent="0.25"/>
    <row r="3536" customFormat="1" x14ac:dyDescent="0.25"/>
    <row r="3537" customFormat="1" x14ac:dyDescent="0.25"/>
    <row r="3538" customFormat="1" x14ac:dyDescent="0.25"/>
    <row r="3539" customFormat="1" x14ac:dyDescent="0.25"/>
    <row r="3540" customFormat="1" x14ac:dyDescent="0.25"/>
    <row r="3541" customFormat="1" x14ac:dyDescent="0.25"/>
    <row r="3542" customFormat="1" x14ac:dyDescent="0.25"/>
    <row r="3543" customFormat="1" x14ac:dyDescent="0.25"/>
    <row r="3544" customFormat="1" x14ac:dyDescent="0.25"/>
    <row r="3545" customFormat="1" x14ac:dyDescent="0.25"/>
    <row r="3546" customFormat="1" x14ac:dyDescent="0.25"/>
    <row r="3547" customFormat="1" x14ac:dyDescent="0.25"/>
    <row r="3548" customFormat="1" x14ac:dyDescent="0.25"/>
    <row r="3549" customFormat="1" x14ac:dyDescent="0.25"/>
    <row r="3550" customFormat="1" x14ac:dyDescent="0.25"/>
    <row r="3551" customFormat="1" x14ac:dyDescent="0.25"/>
    <row r="3552" customFormat="1" x14ac:dyDescent="0.25"/>
    <row r="3553" customFormat="1" x14ac:dyDescent="0.25"/>
    <row r="3554" customFormat="1" x14ac:dyDescent="0.25"/>
    <row r="3555" customFormat="1" x14ac:dyDescent="0.25"/>
    <row r="3556" customFormat="1" x14ac:dyDescent="0.25"/>
    <row r="3557" customFormat="1" x14ac:dyDescent="0.25"/>
    <row r="3558" customFormat="1" x14ac:dyDescent="0.25"/>
    <row r="3559" customFormat="1" x14ac:dyDescent="0.25"/>
    <row r="3560" customFormat="1" x14ac:dyDescent="0.25"/>
    <row r="3561" customFormat="1" x14ac:dyDescent="0.25"/>
    <row r="3562" customFormat="1" x14ac:dyDescent="0.25"/>
    <row r="3563" customFormat="1" x14ac:dyDescent="0.25"/>
    <row r="3564" customFormat="1" x14ac:dyDescent="0.25"/>
    <row r="3565" customFormat="1" x14ac:dyDescent="0.25"/>
    <row r="3566" customFormat="1" x14ac:dyDescent="0.25"/>
    <row r="3567" customFormat="1" x14ac:dyDescent="0.25"/>
    <row r="3568" customFormat="1" x14ac:dyDescent="0.25"/>
    <row r="3569" customFormat="1" x14ac:dyDescent="0.25"/>
    <row r="3570" customFormat="1" x14ac:dyDescent="0.25"/>
    <row r="3571" customFormat="1" x14ac:dyDescent="0.25"/>
    <row r="3572" customFormat="1" x14ac:dyDescent="0.25"/>
    <row r="3573" customFormat="1" x14ac:dyDescent="0.25"/>
    <row r="3574" customFormat="1" x14ac:dyDescent="0.25"/>
    <row r="3575" customFormat="1" x14ac:dyDescent="0.25"/>
    <row r="3576" customFormat="1" x14ac:dyDescent="0.25"/>
    <row r="3577" customFormat="1" x14ac:dyDescent="0.25"/>
    <row r="3578" customFormat="1" x14ac:dyDescent="0.25"/>
    <row r="3579" customFormat="1" x14ac:dyDescent="0.25"/>
    <row r="3580" customFormat="1" x14ac:dyDescent="0.25"/>
    <row r="3581" customFormat="1" x14ac:dyDescent="0.25"/>
    <row r="3582" customFormat="1" x14ac:dyDescent="0.25"/>
    <row r="3583" customFormat="1" x14ac:dyDescent="0.25"/>
    <row r="3584" customFormat="1" x14ac:dyDescent="0.25"/>
    <row r="3585" customFormat="1" x14ac:dyDescent="0.25"/>
    <row r="3586" customFormat="1" x14ac:dyDescent="0.25"/>
    <row r="3587" customFormat="1" x14ac:dyDescent="0.25"/>
    <row r="3588" customFormat="1" x14ac:dyDescent="0.25"/>
    <row r="3589" customFormat="1" x14ac:dyDescent="0.25"/>
    <row r="3590" customFormat="1" x14ac:dyDescent="0.25"/>
    <row r="3591" customFormat="1" x14ac:dyDescent="0.25"/>
    <row r="3592" customFormat="1" x14ac:dyDescent="0.25"/>
    <row r="3593" customFormat="1" x14ac:dyDescent="0.25"/>
    <row r="3594" customFormat="1" x14ac:dyDescent="0.25"/>
    <row r="3595" customFormat="1" x14ac:dyDescent="0.25"/>
    <row r="3596" customFormat="1" x14ac:dyDescent="0.25"/>
    <row r="3597" customFormat="1" x14ac:dyDescent="0.25"/>
    <row r="3598" customFormat="1" x14ac:dyDescent="0.25"/>
    <row r="3599" customFormat="1" x14ac:dyDescent="0.25"/>
    <row r="3600" customFormat="1" x14ac:dyDescent="0.25"/>
    <row r="3601" customFormat="1" x14ac:dyDescent="0.25"/>
    <row r="3602" customFormat="1" x14ac:dyDescent="0.25"/>
    <row r="3603" customFormat="1" x14ac:dyDescent="0.25"/>
    <row r="3604" customFormat="1" x14ac:dyDescent="0.25"/>
    <row r="3605" customFormat="1" x14ac:dyDescent="0.25"/>
    <row r="3606" customFormat="1" x14ac:dyDescent="0.25"/>
    <row r="3607" customFormat="1" x14ac:dyDescent="0.25"/>
    <row r="3608" customFormat="1" x14ac:dyDescent="0.25"/>
    <row r="3609" customFormat="1" x14ac:dyDescent="0.25"/>
    <row r="3610" customFormat="1" x14ac:dyDescent="0.25"/>
    <row r="3611" customFormat="1" x14ac:dyDescent="0.25"/>
    <row r="3612" customFormat="1" x14ac:dyDescent="0.25"/>
    <row r="3613" customFormat="1" x14ac:dyDescent="0.25"/>
    <row r="3614" customFormat="1" x14ac:dyDescent="0.25"/>
    <row r="3615" customFormat="1" x14ac:dyDescent="0.25"/>
    <row r="3616" customFormat="1" x14ac:dyDescent="0.25"/>
    <row r="3617" customFormat="1" x14ac:dyDescent="0.25"/>
    <row r="3618" customFormat="1" x14ac:dyDescent="0.25"/>
    <row r="3619" customFormat="1" x14ac:dyDescent="0.25"/>
    <row r="3620" customFormat="1" x14ac:dyDescent="0.25"/>
    <row r="3621" customFormat="1" x14ac:dyDescent="0.25"/>
    <row r="3622" customFormat="1" x14ac:dyDescent="0.25"/>
    <row r="3623" customFormat="1" x14ac:dyDescent="0.25"/>
    <row r="3624" customFormat="1" x14ac:dyDescent="0.25"/>
    <row r="3625" customFormat="1" x14ac:dyDescent="0.25"/>
    <row r="3626" customFormat="1" x14ac:dyDescent="0.25"/>
    <row r="3627" customFormat="1" x14ac:dyDescent="0.25"/>
    <row r="3628" customFormat="1" x14ac:dyDescent="0.25"/>
    <row r="3629" customFormat="1" x14ac:dyDescent="0.25"/>
    <row r="3630" customFormat="1" x14ac:dyDescent="0.25"/>
    <row r="3631" customFormat="1" x14ac:dyDescent="0.25"/>
    <row r="3632" customFormat="1" x14ac:dyDescent="0.25"/>
    <row r="3633" customFormat="1" x14ac:dyDescent="0.25"/>
    <row r="3634" customFormat="1" x14ac:dyDescent="0.25"/>
    <row r="3635" customFormat="1" x14ac:dyDescent="0.25"/>
    <row r="3636" customFormat="1" x14ac:dyDescent="0.25"/>
    <row r="3637" customFormat="1" x14ac:dyDescent="0.25"/>
    <row r="3638" customFormat="1" x14ac:dyDescent="0.25"/>
    <row r="3639" customFormat="1" x14ac:dyDescent="0.25"/>
    <row r="3640" customFormat="1" x14ac:dyDescent="0.25"/>
    <row r="3641" customFormat="1" x14ac:dyDescent="0.25"/>
    <row r="3642" customFormat="1" x14ac:dyDescent="0.25"/>
    <row r="3643" customFormat="1" x14ac:dyDescent="0.25"/>
    <row r="3644" customFormat="1" x14ac:dyDescent="0.25"/>
    <row r="3645" customFormat="1" x14ac:dyDescent="0.25"/>
    <row r="3646" customFormat="1" x14ac:dyDescent="0.25"/>
    <row r="3647" customFormat="1" x14ac:dyDescent="0.25"/>
    <row r="3648" customFormat="1" x14ac:dyDescent="0.25"/>
    <row r="3649" customFormat="1" x14ac:dyDescent="0.25"/>
    <row r="3650" customFormat="1" x14ac:dyDescent="0.25"/>
    <row r="3651" customFormat="1" x14ac:dyDescent="0.25"/>
    <row r="3652" customFormat="1" x14ac:dyDescent="0.25"/>
    <row r="3653" customFormat="1" x14ac:dyDescent="0.25"/>
    <row r="3654" customFormat="1" x14ac:dyDescent="0.25"/>
    <row r="3655" customFormat="1" x14ac:dyDescent="0.25"/>
    <row r="3656" customFormat="1" x14ac:dyDescent="0.25"/>
    <row r="3657" customFormat="1" x14ac:dyDescent="0.25"/>
    <row r="3658" customFormat="1" x14ac:dyDescent="0.25"/>
    <row r="3659" customFormat="1" x14ac:dyDescent="0.25"/>
    <row r="3660" customFormat="1" x14ac:dyDescent="0.25"/>
    <row r="3661" customFormat="1" x14ac:dyDescent="0.25"/>
    <row r="3662" customFormat="1" x14ac:dyDescent="0.25"/>
    <row r="3663" customFormat="1" x14ac:dyDescent="0.25"/>
    <row r="3664" customFormat="1" x14ac:dyDescent="0.25"/>
    <row r="3665" customFormat="1" x14ac:dyDescent="0.25"/>
    <row r="3666" customFormat="1" x14ac:dyDescent="0.25"/>
    <row r="3667" customFormat="1" x14ac:dyDescent="0.25"/>
    <row r="3668" customFormat="1" x14ac:dyDescent="0.25"/>
    <row r="3669" customFormat="1" x14ac:dyDescent="0.25"/>
    <row r="3670" customFormat="1" x14ac:dyDescent="0.25"/>
    <row r="3671" customFormat="1" x14ac:dyDescent="0.25"/>
    <row r="3672" customFormat="1" x14ac:dyDescent="0.25"/>
    <row r="3673" customFormat="1" x14ac:dyDescent="0.25"/>
    <row r="3674" customFormat="1" x14ac:dyDescent="0.25"/>
    <row r="3675" customFormat="1" x14ac:dyDescent="0.25"/>
    <row r="3676" customFormat="1" x14ac:dyDescent="0.25"/>
    <row r="3677" customFormat="1" x14ac:dyDescent="0.25"/>
    <row r="3678" customFormat="1" x14ac:dyDescent="0.25"/>
    <row r="3679" customFormat="1" x14ac:dyDescent="0.25"/>
    <row r="3680" customFormat="1" x14ac:dyDescent="0.25"/>
    <row r="3681" customFormat="1" x14ac:dyDescent="0.25"/>
    <row r="3682" customFormat="1" x14ac:dyDescent="0.25"/>
    <row r="3683" customFormat="1" x14ac:dyDescent="0.25"/>
    <row r="3684" customFormat="1" x14ac:dyDescent="0.25"/>
    <row r="3685" customFormat="1" x14ac:dyDescent="0.25"/>
    <row r="3686" customFormat="1" x14ac:dyDescent="0.25"/>
    <row r="3687" customFormat="1" x14ac:dyDescent="0.25"/>
    <row r="3688" customFormat="1" x14ac:dyDescent="0.25"/>
    <row r="3689" customFormat="1" x14ac:dyDescent="0.25"/>
    <row r="3690" customFormat="1" x14ac:dyDescent="0.25"/>
    <row r="3691" customFormat="1" x14ac:dyDescent="0.25"/>
    <row r="3692" customFormat="1" x14ac:dyDescent="0.25"/>
    <row r="3693" customFormat="1" x14ac:dyDescent="0.25"/>
    <row r="3694" customFormat="1" x14ac:dyDescent="0.25"/>
    <row r="3695" customFormat="1" x14ac:dyDescent="0.25"/>
    <row r="3696" customFormat="1" x14ac:dyDescent="0.25"/>
    <row r="3697" customFormat="1" x14ac:dyDescent="0.25"/>
    <row r="3698" customFormat="1" x14ac:dyDescent="0.25"/>
    <row r="3699" customFormat="1" x14ac:dyDescent="0.25"/>
    <row r="3700" customFormat="1" x14ac:dyDescent="0.25"/>
    <row r="3701" customFormat="1" x14ac:dyDescent="0.25"/>
    <row r="3702" customFormat="1" x14ac:dyDescent="0.25"/>
    <row r="3703" customFormat="1" x14ac:dyDescent="0.25"/>
    <row r="3704" customFormat="1" x14ac:dyDescent="0.25"/>
    <row r="3705" customFormat="1" x14ac:dyDescent="0.25"/>
    <row r="3706" customFormat="1" x14ac:dyDescent="0.25"/>
    <row r="3707" customFormat="1" x14ac:dyDescent="0.25"/>
    <row r="3708" customFormat="1" x14ac:dyDescent="0.25"/>
    <row r="3709" customFormat="1" x14ac:dyDescent="0.25"/>
    <row r="3710" customFormat="1" x14ac:dyDescent="0.25"/>
    <row r="3711" customFormat="1" x14ac:dyDescent="0.25"/>
    <row r="3712" customFormat="1" x14ac:dyDescent="0.25"/>
    <row r="3713" customFormat="1" x14ac:dyDescent="0.25"/>
    <row r="3714" customFormat="1" x14ac:dyDescent="0.25"/>
    <row r="3715" customFormat="1" x14ac:dyDescent="0.25"/>
    <row r="3716" customFormat="1" x14ac:dyDescent="0.25"/>
    <row r="3717" customFormat="1" x14ac:dyDescent="0.25"/>
    <row r="3718" customFormat="1" x14ac:dyDescent="0.25"/>
    <row r="3719" customFormat="1" x14ac:dyDescent="0.25"/>
    <row r="3720" customFormat="1" x14ac:dyDescent="0.25"/>
    <row r="3721" customFormat="1" x14ac:dyDescent="0.25"/>
    <row r="3722" customFormat="1" x14ac:dyDescent="0.25"/>
    <row r="3723" customFormat="1" x14ac:dyDescent="0.25"/>
    <row r="3724" customFormat="1" x14ac:dyDescent="0.25"/>
    <row r="3725" customFormat="1" x14ac:dyDescent="0.25"/>
    <row r="3726" customFormat="1" x14ac:dyDescent="0.25"/>
    <row r="3727" customFormat="1" x14ac:dyDescent="0.25"/>
    <row r="3728" customFormat="1" x14ac:dyDescent="0.25"/>
    <row r="3729" customFormat="1" x14ac:dyDescent="0.25"/>
    <row r="3730" customFormat="1" x14ac:dyDescent="0.25"/>
    <row r="3731" customFormat="1" x14ac:dyDescent="0.25"/>
    <row r="3732" customFormat="1" x14ac:dyDescent="0.25"/>
    <row r="3733" customFormat="1" x14ac:dyDescent="0.25"/>
    <row r="3734" customFormat="1" x14ac:dyDescent="0.25"/>
    <row r="3735" customFormat="1" x14ac:dyDescent="0.25"/>
    <row r="3736" customFormat="1" x14ac:dyDescent="0.25"/>
    <row r="3737" customFormat="1" x14ac:dyDescent="0.25"/>
    <row r="3738" customFormat="1" x14ac:dyDescent="0.25"/>
    <row r="3739" customFormat="1" x14ac:dyDescent="0.25"/>
    <row r="3740" customFormat="1" x14ac:dyDescent="0.25"/>
    <row r="3741" customFormat="1" x14ac:dyDescent="0.25"/>
    <row r="3742" customFormat="1" x14ac:dyDescent="0.25"/>
    <row r="3743" customFormat="1" x14ac:dyDescent="0.25"/>
    <row r="3744" customFormat="1" x14ac:dyDescent="0.25"/>
    <row r="3745" customFormat="1" x14ac:dyDescent="0.25"/>
    <row r="3746" customFormat="1" x14ac:dyDescent="0.25"/>
    <row r="3747" customFormat="1" x14ac:dyDescent="0.25"/>
    <row r="3748" customFormat="1" x14ac:dyDescent="0.25"/>
    <row r="3749" customFormat="1" x14ac:dyDescent="0.25"/>
    <row r="3750" customFormat="1" x14ac:dyDescent="0.25"/>
    <row r="3751" customFormat="1" x14ac:dyDescent="0.25"/>
    <row r="3752" customFormat="1" x14ac:dyDescent="0.25"/>
    <row r="3753" customFormat="1" x14ac:dyDescent="0.25"/>
    <row r="3754" customFormat="1" x14ac:dyDescent="0.25"/>
    <row r="3755" customFormat="1" x14ac:dyDescent="0.25"/>
    <row r="3756" customFormat="1" x14ac:dyDescent="0.25"/>
    <row r="3757" customFormat="1" x14ac:dyDescent="0.25"/>
    <row r="3758" customFormat="1" x14ac:dyDescent="0.25"/>
    <row r="3759" customFormat="1" x14ac:dyDescent="0.25"/>
    <row r="3760" customFormat="1" x14ac:dyDescent="0.25"/>
    <row r="3761" customFormat="1" x14ac:dyDescent="0.25"/>
    <row r="3762" customFormat="1" x14ac:dyDescent="0.25"/>
    <row r="3763" customFormat="1" x14ac:dyDescent="0.25"/>
    <row r="3764" customFormat="1" x14ac:dyDescent="0.25"/>
    <row r="3765" customFormat="1" x14ac:dyDescent="0.25"/>
    <row r="3766" customFormat="1" x14ac:dyDescent="0.25"/>
    <row r="3767" customFormat="1" x14ac:dyDescent="0.25"/>
    <row r="3768" customFormat="1" x14ac:dyDescent="0.25"/>
    <row r="3769" customFormat="1" x14ac:dyDescent="0.25"/>
    <row r="3770" customFormat="1" x14ac:dyDescent="0.25"/>
    <row r="3771" customFormat="1" x14ac:dyDescent="0.25"/>
    <row r="3772" customFormat="1" x14ac:dyDescent="0.25"/>
    <row r="3773" customFormat="1" x14ac:dyDescent="0.25"/>
    <row r="3774" customFormat="1" x14ac:dyDescent="0.25"/>
    <row r="3775" customFormat="1" x14ac:dyDescent="0.25"/>
    <row r="3776" customFormat="1" x14ac:dyDescent="0.25"/>
    <row r="3777" customFormat="1" x14ac:dyDescent="0.25"/>
    <row r="3778" customFormat="1" x14ac:dyDescent="0.25"/>
    <row r="3779" customFormat="1" x14ac:dyDescent="0.25"/>
    <row r="3780" customFormat="1" x14ac:dyDescent="0.25"/>
    <row r="3781" customFormat="1" x14ac:dyDescent="0.25"/>
    <row r="3782" customFormat="1" x14ac:dyDescent="0.25"/>
    <row r="3783" customFormat="1" x14ac:dyDescent="0.25"/>
    <row r="3784" customFormat="1" x14ac:dyDescent="0.25"/>
    <row r="3785" customFormat="1" x14ac:dyDescent="0.25"/>
    <row r="3786" customFormat="1" x14ac:dyDescent="0.25"/>
    <row r="3787" customFormat="1" x14ac:dyDescent="0.25"/>
    <row r="3788" customFormat="1" x14ac:dyDescent="0.25"/>
    <row r="3789" customFormat="1" x14ac:dyDescent="0.25"/>
    <row r="3790" customFormat="1" x14ac:dyDescent="0.25"/>
    <row r="3791" customFormat="1" x14ac:dyDescent="0.25"/>
    <row r="3792" customFormat="1" x14ac:dyDescent="0.25"/>
    <row r="3793" customFormat="1" x14ac:dyDescent="0.25"/>
    <row r="3794" customFormat="1" x14ac:dyDescent="0.25"/>
    <row r="3795" customFormat="1" x14ac:dyDescent="0.25"/>
    <row r="3796" customFormat="1" x14ac:dyDescent="0.25"/>
    <row r="3797" customFormat="1" x14ac:dyDescent="0.25"/>
    <row r="3798" customFormat="1" x14ac:dyDescent="0.25"/>
    <row r="3799" customFormat="1" x14ac:dyDescent="0.25"/>
    <row r="3800" customFormat="1" x14ac:dyDescent="0.25"/>
    <row r="3801" customFormat="1" x14ac:dyDescent="0.25"/>
    <row r="3802" customFormat="1" x14ac:dyDescent="0.25"/>
    <row r="3803" customFormat="1" x14ac:dyDescent="0.25"/>
    <row r="3804" customFormat="1" x14ac:dyDescent="0.25"/>
    <row r="3805" customFormat="1" x14ac:dyDescent="0.25"/>
    <row r="3806" customFormat="1" x14ac:dyDescent="0.25"/>
    <row r="3807" customFormat="1" x14ac:dyDescent="0.25"/>
    <row r="3808" customFormat="1" x14ac:dyDescent="0.25"/>
    <row r="3809" customFormat="1" x14ac:dyDescent="0.25"/>
    <row r="3810" customFormat="1" x14ac:dyDescent="0.25"/>
    <row r="3811" customFormat="1" x14ac:dyDescent="0.25"/>
    <row r="3812" customFormat="1" x14ac:dyDescent="0.25"/>
    <row r="3813" customFormat="1" x14ac:dyDescent="0.25"/>
    <row r="3814" customFormat="1" x14ac:dyDescent="0.25"/>
    <row r="3815" customFormat="1" x14ac:dyDescent="0.25"/>
    <row r="3816" customFormat="1" x14ac:dyDescent="0.25"/>
    <row r="3817" customFormat="1" x14ac:dyDescent="0.25"/>
    <row r="3818" customFormat="1" x14ac:dyDescent="0.25"/>
    <row r="3819" customFormat="1" x14ac:dyDescent="0.25"/>
    <row r="3820" customFormat="1" x14ac:dyDescent="0.25"/>
    <row r="3821" customFormat="1" x14ac:dyDescent="0.25"/>
    <row r="3822" customFormat="1" x14ac:dyDescent="0.25"/>
    <row r="3823" customFormat="1" x14ac:dyDescent="0.25"/>
    <row r="3824" customFormat="1" x14ac:dyDescent="0.25"/>
    <row r="3825" customFormat="1" x14ac:dyDescent="0.25"/>
    <row r="3826" customFormat="1" x14ac:dyDescent="0.25"/>
    <row r="3827" customFormat="1" x14ac:dyDescent="0.25"/>
    <row r="3828" customFormat="1" x14ac:dyDescent="0.25"/>
    <row r="3829" customFormat="1" x14ac:dyDescent="0.25"/>
    <row r="3830" customFormat="1" x14ac:dyDescent="0.25"/>
    <row r="3831" customFormat="1" x14ac:dyDescent="0.25"/>
    <row r="3832" customFormat="1" x14ac:dyDescent="0.25"/>
    <row r="3833" customFormat="1" x14ac:dyDescent="0.25"/>
    <row r="3834" customFormat="1" x14ac:dyDescent="0.25"/>
    <row r="3835" customFormat="1" x14ac:dyDescent="0.25"/>
    <row r="3836" customFormat="1" x14ac:dyDescent="0.25"/>
    <row r="3837" customFormat="1" x14ac:dyDescent="0.25"/>
    <row r="3838" customFormat="1" x14ac:dyDescent="0.25"/>
    <row r="3839" customFormat="1" x14ac:dyDescent="0.25"/>
    <row r="3840" customFormat="1" x14ac:dyDescent="0.25"/>
    <row r="3841" customFormat="1" x14ac:dyDescent="0.25"/>
    <row r="3842" customFormat="1" x14ac:dyDescent="0.25"/>
    <row r="3843" customFormat="1" x14ac:dyDescent="0.25"/>
    <row r="3844" customFormat="1" x14ac:dyDescent="0.25"/>
    <row r="3845" customFormat="1" x14ac:dyDescent="0.25"/>
    <row r="3846" customFormat="1" x14ac:dyDescent="0.25"/>
    <row r="3847" customFormat="1" x14ac:dyDescent="0.25"/>
    <row r="3848" customFormat="1" x14ac:dyDescent="0.25"/>
    <row r="3849" customFormat="1" x14ac:dyDescent="0.25"/>
    <row r="3850" customFormat="1" x14ac:dyDescent="0.25"/>
    <row r="3851" customFormat="1" x14ac:dyDescent="0.25"/>
    <row r="3852" customFormat="1" x14ac:dyDescent="0.25"/>
    <row r="3853" customFormat="1" x14ac:dyDescent="0.25"/>
    <row r="3854" customFormat="1" x14ac:dyDescent="0.25"/>
    <row r="3855" customFormat="1" x14ac:dyDescent="0.25"/>
    <row r="3856" customFormat="1" x14ac:dyDescent="0.25"/>
    <row r="3857" customFormat="1" x14ac:dyDescent="0.25"/>
    <row r="3858" customFormat="1" x14ac:dyDescent="0.25"/>
    <row r="3859" customFormat="1" x14ac:dyDescent="0.25"/>
    <row r="3860" customFormat="1" x14ac:dyDescent="0.25"/>
    <row r="3861" customFormat="1" x14ac:dyDescent="0.25"/>
    <row r="3862" customFormat="1" x14ac:dyDescent="0.25"/>
    <row r="3863" customFormat="1" x14ac:dyDescent="0.25"/>
    <row r="3864" customFormat="1" x14ac:dyDescent="0.25"/>
    <row r="3865" customFormat="1" x14ac:dyDescent="0.25"/>
    <row r="3866" customFormat="1" x14ac:dyDescent="0.25"/>
    <row r="3867" customFormat="1" x14ac:dyDescent="0.25"/>
    <row r="3868" customFormat="1" x14ac:dyDescent="0.25"/>
    <row r="3869" customFormat="1" x14ac:dyDescent="0.25"/>
    <row r="3870" customFormat="1" x14ac:dyDescent="0.25"/>
    <row r="3871" customFormat="1" x14ac:dyDescent="0.25"/>
    <row r="3872" customFormat="1" x14ac:dyDescent="0.25"/>
    <row r="3873" customFormat="1" x14ac:dyDescent="0.25"/>
    <row r="3874" customFormat="1" x14ac:dyDescent="0.25"/>
    <row r="3875" customFormat="1" x14ac:dyDescent="0.25"/>
    <row r="3876" customFormat="1" x14ac:dyDescent="0.25"/>
    <row r="3877" customFormat="1" x14ac:dyDescent="0.25"/>
    <row r="3878" customFormat="1" x14ac:dyDescent="0.25"/>
    <row r="3879" customFormat="1" x14ac:dyDescent="0.25"/>
    <row r="3880" customFormat="1" x14ac:dyDescent="0.25"/>
    <row r="3881" customFormat="1" x14ac:dyDescent="0.25"/>
    <row r="3882" customFormat="1" x14ac:dyDescent="0.25"/>
    <row r="3883" customFormat="1" x14ac:dyDescent="0.25"/>
    <row r="3884" customFormat="1" x14ac:dyDescent="0.25"/>
    <row r="3885" customFormat="1" x14ac:dyDescent="0.25"/>
    <row r="3886" customFormat="1" x14ac:dyDescent="0.25"/>
    <row r="3887" customFormat="1" x14ac:dyDescent="0.25"/>
    <row r="3888" customFormat="1" x14ac:dyDescent="0.25"/>
    <row r="3889" customFormat="1" x14ac:dyDescent="0.25"/>
    <row r="3890" customFormat="1" x14ac:dyDescent="0.25"/>
    <row r="3891" customFormat="1" x14ac:dyDescent="0.25"/>
    <row r="3892" customFormat="1" x14ac:dyDescent="0.25"/>
    <row r="3893" customFormat="1" x14ac:dyDescent="0.25"/>
    <row r="3894" customFormat="1" x14ac:dyDescent="0.25"/>
    <row r="3895" customFormat="1" x14ac:dyDescent="0.25"/>
    <row r="3896" customFormat="1" x14ac:dyDescent="0.25"/>
    <row r="3897" customFormat="1" x14ac:dyDescent="0.25"/>
    <row r="3898" customFormat="1" x14ac:dyDescent="0.25"/>
    <row r="3899" customFormat="1" x14ac:dyDescent="0.25"/>
    <row r="3900" customFormat="1" x14ac:dyDescent="0.25"/>
    <row r="3901" customFormat="1" x14ac:dyDescent="0.25"/>
    <row r="3902" customFormat="1" x14ac:dyDescent="0.25"/>
    <row r="3903" customFormat="1" x14ac:dyDescent="0.25"/>
    <row r="3904" customFormat="1" x14ac:dyDescent="0.25"/>
    <row r="3905" customFormat="1" x14ac:dyDescent="0.25"/>
    <row r="3906" customFormat="1" x14ac:dyDescent="0.25"/>
    <row r="3907" customFormat="1" x14ac:dyDescent="0.25"/>
    <row r="3908" customFormat="1" x14ac:dyDescent="0.25"/>
    <row r="3909" customFormat="1" x14ac:dyDescent="0.25"/>
    <row r="3910" customFormat="1" x14ac:dyDescent="0.25"/>
    <row r="3911" customFormat="1" x14ac:dyDescent="0.25"/>
    <row r="3912" customFormat="1" x14ac:dyDescent="0.25"/>
    <row r="3913" customFormat="1" x14ac:dyDescent="0.25"/>
    <row r="3914" customFormat="1" x14ac:dyDescent="0.25"/>
    <row r="3915" customFormat="1" x14ac:dyDescent="0.25"/>
    <row r="3916" customFormat="1" x14ac:dyDescent="0.25"/>
    <row r="3917" customFormat="1" x14ac:dyDescent="0.25"/>
    <row r="3918" customFormat="1" x14ac:dyDescent="0.25"/>
    <row r="3919" customFormat="1" x14ac:dyDescent="0.25"/>
    <row r="3920" customFormat="1" x14ac:dyDescent="0.25"/>
    <row r="3921" customFormat="1" x14ac:dyDescent="0.25"/>
    <row r="3922" customFormat="1" x14ac:dyDescent="0.25"/>
    <row r="3923" customFormat="1" x14ac:dyDescent="0.25"/>
    <row r="3924" customFormat="1" x14ac:dyDescent="0.25"/>
    <row r="3925" customFormat="1" x14ac:dyDescent="0.25"/>
    <row r="3926" customFormat="1" x14ac:dyDescent="0.25"/>
    <row r="3927" customFormat="1" x14ac:dyDescent="0.25"/>
    <row r="3928" customFormat="1" x14ac:dyDescent="0.25"/>
    <row r="3929" customFormat="1" x14ac:dyDescent="0.25"/>
    <row r="3930" customFormat="1" x14ac:dyDescent="0.25"/>
    <row r="3931" customFormat="1" x14ac:dyDescent="0.25"/>
    <row r="3932" customFormat="1" x14ac:dyDescent="0.25"/>
    <row r="3933" customFormat="1" x14ac:dyDescent="0.25"/>
    <row r="3934" customFormat="1" x14ac:dyDescent="0.25"/>
    <row r="3935" customFormat="1" x14ac:dyDescent="0.25"/>
    <row r="3936" customFormat="1" x14ac:dyDescent="0.25"/>
    <row r="3937" customFormat="1" x14ac:dyDescent="0.25"/>
    <row r="3938" customFormat="1" x14ac:dyDescent="0.25"/>
    <row r="3939" customFormat="1" x14ac:dyDescent="0.25"/>
    <row r="3940" customFormat="1" x14ac:dyDescent="0.25"/>
    <row r="3941" customFormat="1" x14ac:dyDescent="0.25"/>
    <row r="3942" customFormat="1" x14ac:dyDescent="0.25"/>
    <row r="3943" customFormat="1" x14ac:dyDescent="0.25"/>
    <row r="3944" customFormat="1" x14ac:dyDescent="0.25"/>
    <row r="3945" customFormat="1" x14ac:dyDescent="0.25"/>
    <row r="3946" customFormat="1" x14ac:dyDescent="0.25"/>
    <row r="3947" customFormat="1" x14ac:dyDescent="0.25"/>
    <row r="3948" customFormat="1" x14ac:dyDescent="0.25"/>
    <row r="3949" customFormat="1" x14ac:dyDescent="0.25"/>
    <row r="3950" customFormat="1" x14ac:dyDescent="0.25"/>
    <row r="3951" customFormat="1" x14ac:dyDescent="0.25"/>
    <row r="3952" customFormat="1" x14ac:dyDescent="0.25"/>
    <row r="3953" customFormat="1" x14ac:dyDescent="0.25"/>
    <row r="3954" customFormat="1" x14ac:dyDescent="0.25"/>
    <row r="3955" customFormat="1" x14ac:dyDescent="0.25"/>
    <row r="3956" customFormat="1" x14ac:dyDescent="0.25"/>
    <row r="3957" customFormat="1" x14ac:dyDescent="0.25"/>
    <row r="3958" customFormat="1" x14ac:dyDescent="0.25"/>
    <row r="3959" customFormat="1" x14ac:dyDescent="0.25"/>
    <row r="3960" customFormat="1" x14ac:dyDescent="0.25"/>
    <row r="3961" customFormat="1" x14ac:dyDescent="0.25"/>
    <row r="3962" customFormat="1" x14ac:dyDescent="0.25"/>
    <row r="3963" customFormat="1" x14ac:dyDescent="0.25"/>
    <row r="3964" customFormat="1" x14ac:dyDescent="0.25"/>
    <row r="3965" customFormat="1" x14ac:dyDescent="0.25"/>
    <row r="3966" customFormat="1" x14ac:dyDescent="0.25"/>
    <row r="3967" customFormat="1" x14ac:dyDescent="0.25"/>
    <row r="3968" customFormat="1" x14ac:dyDescent="0.25"/>
    <row r="3969" customFormat="1" x14ac:dyDescent="0.25"/>
    <row r="3970" customFormat="1" x14ac:dyDescent="0.25"/>
    <row r="3971" customFormat="1" x14ac:dyDescent="0.25"/>
    <row r="3972" customFormat="1" x14ac:dyDescent="0.25"/>
    <row r="3973" customFormat="1" x14ac:dyDescent="0.25"/>
    <row r="3974" customFormat="1" x14ac:dyDescent="0.25"/>
    <row r="3975" customFormat="1" x14ac:dyDescent="0.25"/>
    <row r="3976" customFormat="1" x14ac:dyDescent="0.25"/>
    <row r="3977" customFormat="1" x14ac:dyDescent="0.25"/>
    <row r="3978" customFormat="1" x14ac:dyDescent="0.25"/>
    <row r="3979" customFormat="1" x14ac:dyDescent="0.25"/>
    <row r="3980" customFormat="1" x14ac:dyDescent="0.25"/>
    <row r="3981" customFormat="1" x14ac:dyDescent="0.25"/>
    <row r="3982" customFormat="1" x14ac:dyDescent="0.25"/>
    <row r="3983" customFormat="1" x14ac:dyDescent="0.25"/>
    <row r="3984" customFormat="1" x14ac:dyDescent="0.25"/>
    <row r="3985" customFormat="1" x14ac:dyDescent="0.25"/>
    <row r="3986" customFormat="1" x14ac:dyDescent="0.25"/>
    <row r="3987" customFormat="1" x14ac:dyDescent="0.25"/>
    <row r="3988" customFormat="1" x14ac:dyDescent="0.25"/>
    <row r="3989" customFormat="1" x14ac:dyDescent="0.25"/>
    <row r="3990" customFormat="1" x14ac:dyDescent="0.25"/>
    <row r="3991" customFormat="1" x14ac:dyDescent="0.25"/>
    <row r="3992" customFormat="1" x14ac:dyDescent="0.25"/>
    <row r="3993" customFormat="1" x14ac:dyDescent="0.25"/>
    <row r="3994" customFormat="1" x14ac:dyDescent="0.25"/>
    <row r="3995" customFormat="1" x14ac:dyDescent="0.25"/>
    <row r="3996" customFormat="1" x14ac:dyDescent="0.25"/>
    <row r="3997" customFormat="1" x14ac:dyDescent="0.25"/>
    <row r="3998" customFormat="1" x14ac:dyDescent="0.25"/>
    <row r="3999" customFormat="1" x14ac:dyDescent="0.25"/>
    <row r="4000" customFormat="1" x14ac:dyDescent="0.25"/>
    <row r="4001" customFormat="1" x14ac:dyDescent="0.25"/>
    <row r="4002" customFormat="1" x14ac:dyDescent="0.25"/>
    <row r="4003" customFormat="1" x14ac:dyDescent="0.25"/>
    <row r="4004" customFormat="1" x14ac:dyDescent="0.25"/>
    <row r="4005" customFormat="1" x14ac:dyDescent="0.25"/>
    <row r="4006" customFormat="1" x14ac:dyDescent="0.25"/>
    <row r="4007" customFormat="1" x14ac:dyDescent="0.25"/>
    <row r="4008" customFormat="1" x14ac:dyDescent="0.25"/>
    <row r="4009" customFormat="1" x14ac:dyDescent="0.25"/>
    <row r="4010" customFormat="1" x14ac:dyDescent="0.25"/>
    <row r="4011" customFormat="1" x14ac:dyDescent="0.25"/>
    <row r="4012" customFormat="1" x14ac:dyDescent="0.25"/>
    <row r="4013" customFormat="1" x14ac:dyDescent="0.25"/>
    <row r="4014" customFormat="1" x14ac:dyDescent="0.25"/>
    <row r="4015" customFormat="1" x14ac:dyDescent="0.25"/>
    <row r="4016" customFormat="1" x14ac:dyDescent="0.25"/>
    <row r="4017" customFormat="1" x14ac:dyDescent="0.25"/>
    <row r="4018" customFormat="1" x14ac:dyDescent="0.25"/>
    <row r="4019" customFormat="1" x14ac:dyDescent="0.25"/>
    <row r="4020" customFormat="1" x14ac:dyDescent="0.25"/>
    <row r="4021" customFormat="1" x14ac:dyDescent="0.25"/>
    <row r="4022" customFormat="1" x14ac:dyDescent="0.25"/>
    <row r="4023" customFormat="1" x14ac:dyDescent="0.25"/>
    <row r="4024" customFormat="1" x14ac:dyDescent="0.25"/>
    <row r="4025" customFormat="1" x14ac:dyDescent="0.25"/>
    <row r="4026" customFormat="1" x14ac:dyDescent="0.25"/>
    <row r="4027" customFormat="1" x14ac:dyDescent="0.25"/>
    <row r="4028" customFormat="1" x14ac:dyDescent="0.25"/>
    <row r="4029" customFormat="1" x14ac:dyDescent="0.25"/>
    <row r="4030" customFormat="1" x14ac:dyDescent="0.25"/>
    <row r="4031" customFormat="1" x14ac:dyDescent="0.25"/>
    <row r="4032" customFormat="1" x14ac:dyDescent="0.25"/>
    <row r="4033" customFormat="1" x14ac:dyDescent="0.25"/>
    <row r="4034" customFormat="1" x14ac:dyDescent="0.25"/>
    <row r="4035" customFormat="1" x14ac:dyDescent="0.25"/>
    <row r="4036" customFormat="1" x14ac:dyDescent="0.25"/>
    <row r="4037" customFormat="1" x14ac:dyDescent="0.25"/>
    <row r="4038" customFormat="1" x14ac:dyDescent="0.25"/>
    <row r="4039" customFormat="1" x14ac:dyDescent="0.25"/>
    <row r="4040" customFormat="1" x14ac:dyDescent="0.25"/>
    <row r="4041" customFormat="1" x14ac:dyDescent="0.25"/>
    <row r="4042" customFormat="1" x14ac:dyDescent="0.25"/>
    <row r="4043" customFormat="1" x14ac:dyDescent="0.25"/>
    <row r="4044" customFormat="1" x14ac:dyDescent="0.25"/>
    <row r="4045" customFormat="1" x14ac:dyDescent="0.25"/>
    <row r="4046" customFormat="1" x14ac:dyDescent="0.25"/>
    <row r="4047" customFormat="1" x14ac:dyDescent="0.25"/>
    <row r="4048" customFormat="1" x14ac:dyDescent="0.25"/>
    <row r="4049" customFormat="1" x14ac:dyDescent="0.25"/>
    <row r="4050" customFormat="1" x14ac:dyDescent="0.25"/>
    <row r="4051" customFormat="1" x14ac:dyDescent="0.25"/>
    <row r="4052" customFormat="1" x14ac:dyDescent="0.25"/>
    <row r="4053" customFormat="1" x14ac:dyDescent="0.25"/>
    <row r="4054" customFormat="1" x14ac:dyDescent="0.25"/>
    <row r="4055" customFormat="1" x14ac:dyDescent="0.25"/>
    <row r="4056" customFormat="1" x14ac:dyDescent="0.25"/>
    <row r="4057" customFormat="1" x14ac:dyDescent="0.25"/>
    <row r="4058" customFormat="1" x14ac:dyDescent="0.25"/>
    <row r="4059" customFormat="1" x14ac:dyDescent="0.25"/>
    <row r="4060" customFormat="1" x14ac:dyDescent="0.25"/>
    <row r="4061" customFormat="1" x14ac:dyDescent="0.25"/>
    <row r="4062" customFormat="1" x14ac:dyDescent="0.25"/>
    <row r="4063" customFormat="1" x14ac:dyDescent="0.25"/>
    <row r="4064" customFormat="1" x14ac:dyDescent="0.25"/>
    <row r="4065" customFormat="1" x14ac:dyDescent="0.25"/>
    <row r="4066" customFormat="1" x14ac:dyDescent="0.25"/>
    <row r="4067" customFormat="1" x14ac:dyDescent="0.25"/>
    <row r="4068" customFormat="1" x14ac:dyDescent="0.25"/>
    <row r="4069" customFormat="1" x14ac:dyDescent="0.25"/>
    <row r="4070" customFormat="1" x14ac:dyDescent="0.25"/>
    <row r="4071" customFormat="1" x14ac:dyDescent="0.25"/>
    <row r="4072" customFormat="1" x14ac:dyDescent="0.25"/>
    <row r="4073" customFormat="1" x14ac:dyDescent="0.25"/>
    <row r="4074" customFormat="1" x14ac:dyDescent="0.25"/>
    <row r="4075" customFormat="1" x14ac:dyDescent="0.25"/>
    <row r="4076" customFormat="1" x14ac:dyDescent="0.25"/>
    <row r="4077" customFormat="1" x14ac:dyDescent="0.25"/>
    <row r="4078" customFormat="1" x14ac:dyDescent="0.25"/>
    <row r="4079" customFormat="1" x14ac:dyDescent="0.25"/>
    <row r="4080" customFormat="1" x14ac:dyDescent="0.25"/>
    <row r="4081" customFormat="1" x14ac:dyDescent="0.25"/>
    <row r="4082" customFormat="1" x14ac:dyDescent="0.25"/>
    <row r="4083" customFormat="1" x14ac:dyDescent="0.25"/>
    <row r="4084" customFormat="1" x14ac:dyDescent="0.25"/>
    <row r="4085" customFormat="1" x14ac:dyDescent="0.25"/>
    <row r="4086" customFormat="1" x14ac:dyDescent="0.25"/>
    <row r="4087" customFormat="1" x14ac:dyDescent="0.25"/>
    <row r="4088" customFormat="1" x14ac:dyDescent="0.25"/>
    <row r="4089" customFormat="1" x14ac:dyDescent="0.25"/>
    <row r="4090" customFormat="1" x14ac:dyDescent="0.25"/>
    <row r="4091" customFormat="1" x14ac:dyDescent="0.25"/>
    <row r="4092" customFormat="1" x14ac:dyDescent="0.25"/>
    <row r="4093" customFormat="1" x14ac:dyDescent="0.25"/>
    <row r="4094" customFormat="1" x14ac:dyDescent="0.25"/>
    <row r="4095" customFormat="1" x14ac:dyDescent="0.25"/>
    <row r="4096" customFormat="1" x14ac:dyDescent="0.25"/>
    <row r="4097" customFormat="1" x14ac:dyDescent="0.25"/>
    <row r="4098" customFormat="1" x14ac:dyDescent="0.25"/>
    <row r="4099" customFormat="1" x14ac:dyDescent="0.25"/>
    <row r="4100" customFormat="1" x14ac:dyDescent="0.25"/>
    <row r="4101" customFormat="1" x14ac:dyDescent="0.25"/>
    <row r="4102" customFormat="1" x14ac:dyDescent="0.25"/>
    <row r="4103" customFormat="1" x14ac:dyDescent="0.25"/>
    <row r="4104" customFormat="1" x14ac:dyDescent="0.25"/>
    <row r="4105" customFormat="1" x14ac:dyDescent="0.25"/>
    <row r="4106" customFormat="1" x14ac:dyDescent="0.25"/>
    <row r="4107" customFormat="1" x14ac:dyDescent="0.25"/>
    <row r="4108" customFormat="1" x14ac:dyDescent="0.25"/>
    <row r="4109" customFormat="1" x14ac:dyDescent="0.25"/>
    <row r="4110" customFormat="1" x14ac:dyDescent="0.25"/>
    <row r="4111" customFormat="1" x14ac:dyDescent="0.25"/>
    <row r="4112" customFormat="1" x14ac:dyDescent="0.25"/>
    <row r="4113" customFormat="1" x14ac:dyDescent="0.25"/>
    <row r="4114" customFormat="1" x14ac:dyDescent="0.25"/>
    <row r="4115" customFormat="1" x14ac:dyDescent="0.25"/>
    <row r="4116" customFormat="1" x14ac:dyDescent="0.25"/>
    <row r="4117" customFormat="1" x14ac:dyDescent="0.25"/>
    <row r="4118" customFormat="1" x14ac:dyDescent="0.25"/>
    <row r="4119" customFormat="1" x14ac:dyDescent="0.25"/>
    <row r="4120" customFormat="1" x14ac:dyDescent="0.25"/>
    <row r="4121" customFormat="1" x14ac:dyDescent="0.25"/>
    <row r="4122" customFormat="1" x14ac:dyDescent="0.25"/>
    <row r="4123" customFormat="1" x14ac:dyDescent="0.25"/>
    <row r="4124" customFormat="1" x14ac:dyDescent="0.25"/>
    <row r="4125" customFormat="1" x14ac:dyDescent="0.25"/>
    <row r="4126" customFormat="1" x14ac:dyDescent="0.25"/>
    <row r="4127" customFormat="1" x14ac:dyDescent="0.25"/>
    <row r="4128" customFormat="1" x14ac:dyDescent="0.25"/>
    <row r="4129" customFormat="1" x14ac:dyDescent="0.25"/>
    <row r="4130" customFormat="1" x14ac:dyDescent="0.25"/>
    <row r="4131" customFormat="1" x14ac:dyDescent="0.25"/>
    <row r="4132" customFormat="1" x14ac:dyDescent="0.25"/>
    <row r="4133" customFormat="1" x14ac:dyDescent="0.25"/>
    <row r="4134" customFormat="1" x14ac:dyDescent="0.25"/>
    <row r="4135" customFormat="1" x14ac:dyDescent="0.25"/>
    <row r="4136" customFormat="1" x14ac:dyDescent="0.25"/>
    <row r="4137" customFormat="1" x14ac:dyDescent="0.25"/>
    <row r="4138" customFormat="1" x14ac:dyDescent="0.25"/>
    <row r="4139" customFormat="1" x14ac:dyDescent="0.25"/>
    <row r="4140" customFormat="1" x14ac:dyDescent="0.25"/>
    <row r="4141" customFormat="1" x14ac:dyDescent="0.25"/>
    <row r="4142" customFormat="1" x14ac:dyDescent="0.25"/>
    <row r="4143" customFormat="1" x14ac:dyDescent="0.25"/>
    <row r="4144" customFormat="1" x14ac:dyDescent="0.25"/>
    <row r="4145" customFormat="1" x14ac:dyDescent="0.25"/>
    <row r="4146" customFormat="1" x14ac:dyDescent="0.25"/>
    <row r="4147" customFormat="1" x14ac:dyDescent="0.25"/>
    <row r="4148" customFormat="1" x14ac:dyDescent="0.25"/>
    <row r="4149" customFormat="1" x14ac:dyDescent="0.25"/>
    <row r="4150" customFormat="1" x14ac:dyDescent="0.25"/>
    <row r="4151" customFormat="1" x14ac:dyDescent="0.25"/>
    <row r="4152" customFormat="1" x14ac:dyDescent="0.25"/>
    <row r="4153" customFormat="1" x14ac:dyDescent="0.25"/>
    <row r="4154" customFormat="1" x14ac:dyDescent="0.25"/>
    <row r="4155" customFormat="1" x14ac:dyDescent="0.25"/>
    <row r="4156" customFormat="1" x14ac:dyDescent="0.25"/>
    <row r="4157" customFormat="1" x14ac:dyDescent="0.25"/>
    <row r="4158" customFormat="1" x14ac:dyDescent="0.25"/>
    <row r="4159" customFormat="1" x14ac:dyDescent="0.25"/>
    <row r="4160" customFormat="1" x14ac:dyDescent="0.25"/>
    <row r="4161" customFormat="1" x14ac:dyDescent="0.25"/>
    <row r="4162" customFormat="1" x14ac:dyDescent="0.25"/>
    <row r="4163" customFormat="1" x14ac:dyDescent="0.25"/>
    <row r="4164" customFormat="1" x14ac:dyDescent="0.25"/>
    <row r="4165" customFormat="1" x14ac:dyDescent="0.25"/>
    <row r="4166" customFormat="1" x14ac:dyDescent="0.25"/>
    <row r="4167" customFormat="1" x14ac:dyDescent="0.25"/>
    <row r="4168" customFormat="1" x14ac:dyDescent="0.25"/>
    <row r="4169" customFormat="1" x14ac:dyDescent="0.25"/>
    <row r="4170" customFormat="1" x14ac:dyDescent="0.25"/>
    <row r="4171" customFormat="1" x14ac:dyDescent="0.25"/>
    <row r="4172" customFormat="1" x14ac:dyDescent="0.25"/>
    <row r="4173" customFormat="1" x14ac:dyDescent="0.25"/>
    <row r="4174" customFormat="1" x14ac:dyDescent="0.25"/>
    <row r="4175" customFormat="1" x14ac:dyDescent="0.25"/>
    <row r="4176" customFormat="1" x14ac:dyDescent="0.25"/>
    <row r="4177" customFormat="1" x14ac:dyDescent="0.25"/>
    <row r="4178" customFormat="1" x14ac:dyDescent="0.25"/>
    <row r="4179" customFormat="1" x14ac:dyDescent="0.25"/>
    <row r="4180" customFormat="1" x14ac:dyDescent="0.25"/>
    <row r="4181" customFormat="1" x14ac:dyDescent="0.25"/>
    <row r="4182" customFormat="1" x14ac:dyDescent="0.25"/>
    <row r="4183" customFormat="1" x14ac:dyDescent="0.25"/>
    <row r="4184" customFormat="1" x14ac:dyDescent="0.25"/>
    <row r="4185" customFormat="1" x14ac:dyDescent="0.25"/>
    <row r="4186" customFormat="1" x14ac:dyDescent="0.25"/>
    <row r="4187" customFormat="1" x14ac:dyDescent="0.25"/>
    <row r="4188" customFormat="1" x14ac:dyDescent="0.25"/>
    <row r="4189" customFormat="1" x14ac:dyDescent="0.25"/>
    <row r="4190" customFormat="1" x14ac:dyDescent="0.25"/>
    <row r="4191" customFormat="1" x14ac:dyDescent="0.25"/>
    <row r="4192" customFormat="1" x14ac:dyDescent="0.25"/>
    <row r="4193" customFormat="1" x14ac:dyDescent="0.25"/>
    <row r="4194" customFormat="1" x14ac:dyDescent="0.25"/>
    <row r="4195" customFormat="1" x14ac:dyDescent="0.25"/>
    <row r="4196" customFormat="1" x14ac:dyDescent="0.25"/>
    <row r="4197" customFormat="1" x14ac:dyDescent="0.25"/>
    <row r="4198" customFormat="1" x14ac:dyDescent="0.25"/>
    <row r="4199" customFormat="1" x14ac:dyDescent="0.25"/>
    <row r="4200" customFormat="1" x14ac:dyDescent="0.25"/>
    <row r="4201" customFormat="1" x14ac:dyDescent="0.25"/>
    <row r="4202" customFormat="1" x14ac:dyDescent="0.25"/>
    <row r="4203" customFormat="1" x14ac:dyDescent="0.25"/>
    <row r="4204" customFormat="1" x14ac:dyDescent="0.25"/>
    <row r="4205" customFormat="1" x14ac:dyDescent="0.25"/>
    <row r="4206" customFormat="1" x14ac:dyDescent="0.25"/>
    <row r="4207" customFormat="1" x14ac:dyDescent="0.25"/>
    <row r="4208" customFormat="1" x14ac:dyDescent="0.25"/>
    <row r="4209" customFormat="1" x14ac:dyDescent="0.25"/>
    <row r="4210" customFormat="1" x14ac:dyDescent="0.25"/>
    <row r="4211" customFormat="1" x14ac:dyDescent="0.25"/>
    <row r="4212" customFormat="1" x14ac:dyDescent="0.25"/>
    <row r="4213" customFormat="1" x14ac:dyDescent="0.25"/>
    <row r="4214" customFormat="1" x14ac:dyDescent="0.25"/>
    <row r="4215" customFormat="1" x14ac:dyDescent="0.25"/>
    <row r="4216" customFormat="1" x14ac:dyDescent="0.25"/>
    <row r="4217" customFormat="1" x14ac:dyDescent="0.25"/>
    <row r="4218" customFormat="1" x14ac:dyDescent="0.25"/>
    <row r="4219" customFormat="1" x14ac:dyDescent="0.25"/>
    <row r="4220" customFormat="1" x14ac:dyDescent="0.25"/>
    <row r="4221" customFormat="1" x14ac:dyDescent="0.25"/>
    <row r="4222" customFormat="1" x14ac:dyDescent="0.25"/>
    <row r="4223" customFormat="1" x14ac:dyDescent="0.25"/>
    <row r="4224" customFormat="1" x14ac:dyDescent="0.25"/>
    <row r="4225" customFormat="1" x14ac:dyDescent="0.25"/>
    <row r="4226" customFormat="1" x14ac:dyDescent="0.25"/>
    <row r="4227" customFormat="1" x14ac:dyDescent="0.25"/>
    <row r="4228" customFormat="1" x14ac:dyDescent="0.25"/>
    <row r="4229" customFormat="1" x14ac:dyDescent="0.25"/>
    <row r="4230" customFormat="1" x14ac:dyDescent="0.25"/>
    <row r="4231" customFormat="1" x14ac:dyDescent="0.25"/>
    <row r="4232" customFormat="1" x14ac:dyDescent="0.25"/>
    <row r="4233" customFormat="1" x14ac:dyDescent="0.25"/>
    <row r="4234" customFormat="1" x14ac:dyDescent="0.25"/>
    <row r="4235" customFormat="1" x14ac:dyDescent="0.25"/>
    <row r="4236" customFormat="1" x14ac:dyDescent="0.25"/>
    <row r="4237" customFormat="1" x14ac:dyDescent="0.25"/>
    <row r="4238" customFormat="1" x14ac:dyDescent="0.25"/>
    <row r="4239" customFormat="1" x14ac:dyDescent="0.25"/>
    <row r="4240" customFormat="1" x14ac:dyDescent="0.25"/>
    <row r="4241" customFormat="1" x14ac:dyDescent="0.25"/>
    <row r="4242" customFormat="1" x14ac:dyDescent="0.25"/>
    <row r="4243" customFormat="1" x14ac:dyDescent="0.25"/>
    <row r="4244" customFormat="1" x14ac:dyDescent="0.25"/>
    <row r="4245" customFormat="1" x14ac:dyDescent="0.25"/>
    <row r="4246" customFormat="1" x14ac:dyDescent="0.25"/>
    <row r="4247" customFormat="1" x14ac:dyDescent="0.25"/>
    <row r="4248" customFormat="1" x14ac:dyDescent="0.25"/>
    <row r="4249" customFormat="1" x14ac:dyDescent="0.25"/>
    <row r="4250" customFormat="1" x14ac:dyDescent="0.25"/>
    <row r="4251" customFormat="1" x14ac:dyDescent="0.25"/>
    <row r="4252" customFormat="1" x14ac:dyDescent="0.25"/>
    <row r="4253" customFormat="1" x14ac:dyDescent="0.25"/>
    <row r="4254" customFormat="1" x14ac:dyDescent="0.25"/>
    <row r="4255" customFormat="1" x14ac:dyDescent="0.25"/>
    <row r="4256" customFormat="1" x14ac:dyDescent="0.25"/>
    <row r="4257" customFormat="1" x14ac:dyDescent="0.25"/>
    <row r="4258" customFormat="1" x14ac:dyDescent="0.25"/>
    <row r="4259" customFormat="1" x14ac:dyDescent="0.25"/>
    <row r="4260" customFormat="1" x14ac:dyDescent="0.25"/>
    <row r="4261" customFormat="1" x14ac:dyDescent="0.25"/>
    <row r="4262" customFormat="1" x14ac:dyDescent="0.25"/>
    <row r="4263" customFormat="1" x14ac:dyDescent="0.25"/>
    <row r="4264" customFormat="1" x14ac:dyDescent="0.25"/>
    <row r="4265" customFormat="1" x14ac:dyDescent="0.25"/>
    <row r="4266" customFormat="1" x14ac:dyDescent="0.25"/>
    <row r="4267" customFormat="1" x14ac:dyDescent="0.25"/>
    <row r="4268" customFormat="1" x14ac:dyDescent="0.25"/>
    <row r="4269" customFormat="1" x14ac:dyDescent="0.25"/>
    <row r="4270" customFormat="1" x14ac:dyDescent="0.25"/>
    <row r="4271" customFormat="1" x14ac:dyDescent="0.25"/>
    <row r="4272" customFormat="1" x14ac:dyDescent="0.25"/>
    <row r="4273" customFormat="1" x14ac:dyDescent="0.25"/>
    <row r="4274" customFormat="1" x14ac:dyDescent="0.25"/>
    <row r="4275" customFormat="1" x14ac:dyDescent="0.25"/>
    <row r="4276" customFormat="1" x14ac:dyDescent="0.25"/>
    <row r="4277" customFormat="1" x14ac:dyDescent="0.25"/>
    <row r="4278" customFormat="1" x14ac:dyDescent="0.25"/>
    <row r="4279" customFormat="1" x14ac:dyDescent="0.25"/>
    <row r="4280" customFormat="1" x14ac:dyDescent="0.25"/>
    <row r="4281" customFormat="1" x14ac:dyDescent="0.25"/>
    <row r="4282" customFormat="1" x14ac:dyDescent="0.25"/>
    <row r="4283" customFormat="1" x14ac:dyDescent="0.25"/>
    <row r="4284" customFormat="1" x14ac:dyDescent="0.25"/>
    <row r="4285" customFormat="1" x14ac:dyDescent="0.25"/>
    <row r="4286" customFormat="1" x14ac:dyDescent="0.25"/>
    <row r="4287" customFormat="1" x14ac:dyDescent="0.25"/>
    <row r="4288" customFormat="1" x14ac:dyDescent="0.25"/>
    <row r="4289" customFormat="1" x14ac:dyDescent="0.25"/>
    <row r="4290" customFormat="1" x14ac:dyDescent="0.25"/>
    <row r="4291" customFormat="1" x14ac:dyDescent="0.25"/>
    <row r="4292" customFormat="1" x14ac:dyDescent="0.25"/>
    <row r="4293" customFormat="1" x14ac:dyDescent="0.25"/>
    <row r="4294" customFormat="1" x14ac:dyDescent="0.25"/>
    <row r="4295" customFormat="1" x14ac:dyDescent="0.25"/>
    <row r="4296" customFormat="1" x14ac:dyDescent="0.25"/>
    <row r="4297" customFormat="1" x14ac:dyDescent="0.25"/>
    <row r="4298" customFormat="1" x14ac:dyDescent="0.25"/>
    <row r="4299" customFormat="1" x14ac:dyDescent="0.25"/>
    <row r="4300" customFormat="1" x14ac:dyDescent="0.25"/>
    <row r="4301" customFormat="1" x14ac:dyDescent="0.25"/>
    <row r="4302" customFormat="1" x14ac:dyDescent="0.25"/>
    <row r="4303" customFormat="1" x14ac:dyDescent="0.25"/>
    <row r="4304" customFormat="1" x14ac:dyDescent="0.25"/>
    <row r="4305" customFormat="1" x14ac:dyDescent="0.25"/>
    <row r="4306" customFormat="1" x14ac:dyDescent="0.25"/>
    <row r="4307" customFormat="1" x14ac:dyDescent="0.25"/>
    <row r="4308" customFormat="1" x14ac:dyDescent="0.25"/>
    <row r="4309" customFormat="1" x14ac:dyDescent="0.25"/>
    <row r="4310" customFormat="1" x14ac:dyDescent="0.25"/>
    <row r="4311" customFormat="1" x14ac:dyDescent="0.25"/>
    <row r="4312" customFormat="1" x14ac:dyDescent="0.25"/>
    <row r="4313" customFormat="1" x14ac:dyDescent="0.25"/>
    <row r="4314" customFormat="1" x14ac:dyDescent="0.25"/>
    <row r="4315" customFormat="1" x14ac:dyDescent="0.25"/>
    <row r="4316" customFormat="1" x14ac:dyDescent="0.25"/>
    <row r="4317" customFormat="1" x14ac:dyDescent="0.25"/>
    <row r="4318" customFormat="1" x14ac:dyDescent="0.25"/>
    <row r="4319" customFormat="1" x14ac:dyDescent="0.25"/>
    <row r="4320" customFormat="1" x14ac:dyDescent="0.25"/>
    <row r="4321" customFormat="1" x14ac:dyDescent="0.25"/>
    <row r="4322" customFormat="1" x14ac:dyDescent="0.25"/>
    <row r="4323" customFormat="1" x14ac:dyDescent="0.25"/>
    <row r="4324" customFormat="1" x14ac:dyDescent="0.25"/>
    <row r="4325" customFormat="1" x14ac:dyDescent="0.25"/>
    <row r="4326" customFormat="1" x14ac:dyDescent="0.25"/>
    <row r="4327" customFormat="1" x14ac:dyDescent="0.25"/>
    <row r="4328" customFormat="1" x14ac:dyDescent="0.25"/>
    <row r="4329" customFormat="1" x14ac:dyDescent="0.25"/>
    <row r="4330" customFormat="1" x14ac:dyDescent="0.25"/>
    <row r="4331" customFormat="1" x14ac:dyDescent="0.25"/>
    <row r="4332" customFormat="1" x14ac:dyDescent="0.25"/>
    <row r="4333" customFormat="1" x14ac:dyDescent="0.25"/>
    <row r="4334" customFormat="1" x14ac:dyDescent="0.25"/>
    <row r="4335" customFormat="1" x14ac:dyDescent="0.25"/>
    <row r="4336" customFormat="1" x14ac:dyDescent="0.25"/>
    <row r="4337" customFormat="1" x14ac:dyDescent="0.25"/>
    <row r="4338" customFormat="1" x14ac:dyDescent="0.25"/>
    <row r="4339" customFormat="1" x14ac:dyDescent="0.25"/>
    <row r="4340" customFormat="1" x14ac:dyDescent="0.25"/>
    <row r="4341" customFormat="1" x14ac:dyDescent="0.25"/>
    <row r="4342" customFormat="1" x14ac:dyDescent="0.25"/>
    <row r="4343" customFormat="1" x14ac:dyDescent="0.25"/>
    <row r="4344" customFormat="1" x14ac:dyDescent="0.25"/>
    <row r="4345" customFormat="1" x14ac:dyDescent="0.25"/>
    <row r="4346" customFormat="1" x14ac:dyDescent="0.25"/>
    <row r="4347" customFormat="1" x14ac:dyDescent="0.25"/>
    <row r="4348" customFormat="1" x14ac:dyDescent="0.25"/>
    <row r="4349" customFormat="1" x14ac:dyDescent="0.25"/>
    <row r="4350" customFormat="1" x14ac:dyDescent="0.25"/>
    <row r="4351" customFormat="1" x14ac:dyDescent="0.25"/>
    <row r="4352" customFormat="1" x14ac:dyDescent="0.25"/>
    <row r="4353" customFormat="1" x14ac:dyDescent="0.25"/>
    <row r="4354" customFormat="1" x14ac:dyDescent="0.25"/>
    <row r="4355" customFormat="1" x14ac:dyDescent="0.25"/>
    <row r="4356" customFormat="1" x14ac:dyDescent="0.25"/>
    <row r="4357" customFormat="1" x14ac:dyDescent="0.25"/>
    <row r="4358" customFormat="1" x14ac:dyDescent="0.25"/>
    <row r="4359" customFormat="1" x14ac:dyDescent="0.25"/>
    <row r="4360" customFormat="1" x14ac:dyDescent="0.25"/>
    <row r="4361" customFormat="1" x14ac:dyDescent="0.25"/>
    <row r="4362" customFormat="1" x14ac:dyDescent="0.25"/>
    <row r="4363" customFormat="1" x14ac:dyDescent="0.25"/>
    <row r="4364" customFormat="1" x14ac:dyDescent="0.25"/>
    <row r="4365" customFormat="1" x14ac:dyDescent="0.25"/>
    <row r="4366" customFormat="1" x14ac:dyDescent="0.25"/>
    <row r="4367" customFormat="1" x14ac:dyDescent="0.25"/>
    <row r="4368" customFormat="1" x14ac:dyDescent="0.25"/>
    <row r="4369" customFormat="1" x14ac:dyDescent="0.25"/>
    <row r="4370" customFormat="1" x14ac:dyDescent="0.25"/>
    <row r="4371" customFormat="1" x14ac:dyDescent="0.25"/>
    <row r="4372" customFormat="1" x14ac:dyDescent="0.25"/>
    <row r="4373" customFormat="1" x14ac:dyDescent="0.25"/>
    <row r="4374" customFormat="1" x14ac:dyDescent="0.25"/>
    <row r="4375" customFormat="1" x14ac:dyDescent="0.25"/>
    <row r="4376" customFormat="1" x14ac:dyDescent="0.25"/>
    <row r="4377" customFormat="1" x14ac:dyDescent="0.25"/>
    <row r="4378" customFormat="1" x14ac:dyDescent="0.25"/>
    <row r="4379" customFormat="1" x14ac:dyDescent="0.25"/>
    <row r="4380" customFormat="1" x14ac:dyDescent="0.25"/>
    <row r="4381" customFormat="1" x14ac:dyDescent="0.25"/>
    <row r="4382" customFormat="1" x14ac:dyDescent="0.25"/>
    <row r="4383" customFormat="1" x14ac:dyDescent="0.25"/>
    <row r="4384" customFormat="1" x14ac:dyDescent="0.25"/>
    <row r="4385" customFormat="1" x14ac:dyDescent="0.25"/>
    <row r="4386" customFormat="1" x14ac:dyDescent="0.25"/>
    <row r="4387" customFormat="1" x14ac:dyDescent="0.25"/>
    <row r="4388" customFormat="1" x14ac:dyDescent="0.25"/>
    <row r="4389" customFormat="1" x14ac:dyDescent="0.25"/>
    <row r="4390" customFormat="1" x14ac:dyDescent="0.25"/>
    <row r="4391" customFormat="1" x14ac:dyDescent="0.25"/>
    <row r="4392" customFormat="1" x14ac:dyDescent="0.25"/>
    <row r="4393" customFormat="1" x14ac:dyDescent="0.25"/>
    <row r="4394" customFormat="1" x14ac:dyDescent="0.25"/>
    <row r="4395" customFormat="1" x14ac:dyDescent="0.25"/>
    <row r="4396" customFormat="1" x14ac:dyDescent="0.25"/>
    <row r="4397" customFormat="1" x14ac:dyDescent="0.25"/>
    <row r="4398" customFormat="1" x14ac:dyDescent="0.25"/>
    <row r="4399" customFormat="1" x14ac:dyDescent="0.25"/>
    <row r="4400" customFormat="1" x14ac:dyDescent="0.25"/>
    <row r="4401" customFormat="1" x14ac:dyDescent="0.25"/>
    <row r="4402" customFormat="1" x14ac:dyDescent="0.25"/>
    <row r="4403" customFormat="1" x14ac:dyDescent="0.25"/>
    <row r="4404" customFormat="1" x14ac:dyDescent="0.25"/>
    <row r="4405" customFormat="1" x14ac:dyDescent="0.25"/>
    <row r="4406" customFormat="1" x14ac:dyDescent="0.25"/>
    <row r="4407" customFormat="1" x14ac:dyDescent="0.25"/>
    <row r="4408" customFormat="1" x14ac:dyDescent="0.25"/>
    <row r="4409" customFormat="1" x14ac:dyDescent="0.25"/>
    <row r="4410" customFormat="1" x14ac:dyDescent="0.25"/>
    <row r="4411" customFormat="1" x14ac:dyDescent="0.25"/>
    <row r="4412" customFormat="1" x14ac:dyDescent="0.25"/>
    <row r="4413" customFormat="1" x14ac:dyDescent="0.25"/>
    <row r="4414" customFormat="1" x14ac:dyDescent="0.25"/>
    <row r="4415" customFormat="1" x14ac:dyDescent="0.25"/>
    <row r="4416" customFormat="1" x14ac:dyDescent="0.25"/>
    <row r="4417" customFormat="1" x14ac:dyDescent="0.25"/>
    <row r="4418" customFormat="1" x14ac:dyDescent="0.25"/>
    <row r="4419" customFormat="1" x14ac:dyDescent="0.25"/>
    <row r="4420" customFormat="1" x14ac:dyDescent="0.25"/>
    <row r="4421" customFormat="1" x14ac:dyDescent="0.25"/>
    <row r="4422" customFormat="1" x14ac:dyDescent="0.25"/>
    <row r="4423" customFormat="1" x14ac:dyDescent="0.25"/>
    <row r="4424" customFormat="1" x14ac:dyDescent="0.25"/>
    <row r="4425" customFormat="1" x14ac:dyDescent="0.25"/>
    <row r="4426" customFormat="1" x14ac:dyDescent="0.25"/>
    <row r="4427" customFormat="1" x14ac:dyDescent="0.25"/>
    <row r="4428" customFormat="1" x14ac:dyDescent="0.25"/>
    <row r="4429" customFormat="1" x14ac:dyDescent="0.25"/>
    <row r="4430" customFormat="1" x14ac:dyDescent="0.25"/>
    <row r="4431" customFormat="1" x14ac:dyDescent="0.25"/>
    <row r="4432" customFormat="1" x14ac:dyDescent="0.25"/>
    <row r="4433" customFormat="1" x14ac:dyDescent="0.25"/>
    <row r="4434" customFormat="1" x14ac:dyDescent="0.25"/>
    <row r="4435" customFormat="1" x14ac:dyDescent="0.25"/>
    <row r="4436" customFormat="1" x14ac:dyDescent="0.25"/>
    <row r="4437" customFormat="1" x14ac:dyDescent="0.25"/>
    <row r="4438" customFormat="1" x14ac:dyDescent="0.25"/>
    <row r="4439" customFormat="1" x14ac:dyDescent="0.25"/>
    <row r="4440" customFormat="1" x14ac:dyDescent="0.25"/>
    <row r="4441" customFormat="1" x14ac:dyDescent="0.25"/>
    <row r="4442" customFormat="1" x14ac:dyDescent="0.25"/>
    <row r="4443" customFormat="1" x14ac:dyDescent="0.25"/>
    <row r="4444" customFormat="1" x14ac:dyDescent="0.25"/>
    <row r="4445" customFormat="1" x14ac:dyDescent="0.25"/>
    <row r="4446" customFormat="1" x14ac:dyDescent="0.25"/>
    <row r="4447" customFormat="1" x14ac:dyDescent="0.25"/>
    <row r="4448" customFormat="1" x14ac:dyDescent="0.25"/>
    <row r="4449" customFormat="1" x14ac:dyDescent="0.25"/>
    <row r="4450" customFormat="1" x14ac:dyDescent="0.25"/>
    <row r="4451" customFormat="1" x14ac:dyDescent="0.25"/>
    <row r="4452" customFormat="1" x14ac:dyDescent="0.25"/>
    <row r="4453" customFormat="1" x14ac:dyDescent="0.25"/>
    <row r="4454" customFormat="1" x14ac:dyDescent="0.25"/>
    <row r="4455" customFormat="1" x14ac:dyDescent="0.25"/>
    <row r="4456" customFormat="1" x14ac:dyDescent="0.25"/>
    <row r="4457" customFormat="1" x14ac:dyDescent="0.25"/>
    <row r="4458" customFormat="1" x14ac:dyDescent="0.25"/>
    <row r="4459" customFormat="1" x14ac:dyDescent="0.25"/>
    <row r="4460" customFormat="1" x14ac:dyDescent="0.25"/>
    <row r="4461" customFormat="1" x14ac:dyDescent="0.25"/>
    <row r="4462" customFormat="1" x14ac:dyDescent="0.25"/>
    <row r="4463" customFormat="1" x14ac:dyDescent="0.25"/>
    <row r="4464" customFormat="1" x14ac:dyDescent="0.25"/>
    <row r="4465" customFormat="1" x14ac:dyDescent="0.25"/>
    <row r="4466" customFormat="1" x14ac:dyDescent="0.25"/>
    <row r="4467" customFormat="1" x14ac:dyDescent="0.25"/>
    <row r="4468" customFormat="1" x14ac:dyDescent="0.25"/>
    <row r="4469" customFormat="1" x14ac:dyDescent="0.25"/>
    <row r="4470" customFormat="1" x14ac:dyDescent="0.25"/>
    <row r="4471" customFormat="1" x14ac:dyDescent="0.25"/>
    <row r="4472" customFormat="1" x14ac:dyDescent="0.25"/>
    <row r="4473" customFormat="1" x14ac:dyDescent="0.25"/>
    <row r="4474" customFormat="1" x14ac:dyDescent="0.25"/>
    <row r="4475" customFormat="1" x14ac:dyDescent="0.25"/>
    <row r="4476" customFormat="1" x14ac:dyDescent="0.25"/>
    <row r="4477" customFormat="1" x14ac:dyDescent="0.25"/>
    <row r="4478" customFormat="1" x14ac:dyDescent="0.25"/>
    <row r="4479" customFormat="1" x14ac:dyDescent="0.25"/>
    <row r="4480" customFormat="1" x14ac:dyDescent="0.25"/>
    <row r="4481" customFormat="1" x14ac:dyDescent="0.25"/>
    <row r="4482" customFormat="1" x14ac:dyDescent="0.25"/>
    <row r="4483" customFormat="1" x14ac:dyDescent="0.25"/>
    <row r="4484" customFormat="1" x14ac:dyDescent="0.25"/>
    <row r="4485" customFormat="1" x14ac:dyDescent="0.25"/>
    <row r="4486" customFormat="1" x14ac:dyDescent="0.25"/>
    <row r="4487" customFormat="1" x14ac:dyDescent="0.25"/>
    <row r="4488" customFormat="1" x14ac:dyDescent="0.25"/>
    <row r="4489" customFormat="1" x14ac:dyDescent="0.25"/>
    <row r="4490" customFormat="1" x14ac:dyDescent="0.25"/>
    <row r="4491" customFormat="1" x14ac:dyDescent="0.25"/>
    <row r="4492" customFormat="1" x14ac:dyDescent="0.25"/>
    <row r="4493" customFormat="1" x14ac:dyDescent="0.25"/>
    <row r="4494" customFormat="1" x14ac:dyDescent="0.25"/>
    <row r="4495" customFormat="1" x14ac:dyDescent="0.25"/>
    <row r="4496" customFormat="1" x14ac:dyDescent="0.25"/>
    <row r="4497" customFormat="1" x14ac:dyDescent="0.25"/>
    <row r="4498" customFormat="1" x14ac:dyDescent="0.25"/>
    <row r="4499" customFormat="1" x14ac:dyDescent="0.25"/>
    <row r="4500" customFormat="1" x14ac:dyDescent="0.25"/>
    <row r="4501" customFormat="1" x14ac:dyDescent="0.25"/>
    <row r="4502" customFormat="1" x14ac:dyDescent="0.25"/>
    <row r="4503" customFormat="1" x14ac:dyDescent="0.25"/>
    <row r="4504" customFormat="1" x14ac:dyDescent="0.25"/>
    <row r="4505" customFormat="1" x14ac:dyDescent="0.25"/>
    <row r="4506" customFormat="1" x14ac:dyDescent="0.25"/>
    <row r="4507" customFormat="1" x14ac:dyDescent="0.25"/>
    <row r="4508" customFormat="1" x14ac:dyDescent="0.25"/>
    <row r="4509" customFormat="1" x14ac:dyDescent="0.25"/>
    <row r="4510" customFormat="1" x14ac:dyDescent="0.25"/>
    <row r="4511" customFormat="1" x14ac:dyDescent="0.25"/>
    <row r="4512" customFormat="1" x14ac:dyDescent="0.25"/>
    <row r="4513" customFormat="1" x14ac:dyDescent="0.25"/>
    <row r="4514" customFormat="1" x14ac:dyDescent="0.25"/>
    <row r="4515" customFormat="1" x14ac:dyDescent="0.25"/>
    <row r="4516" customFormat="1" x14ac:dyDescent="0.25"/>
    <row r="4517" customFormat="1" x14ac:dyDescent="0.25"/>
    <row r="4518" customFormat="1" x14ac:dyDescent="0.25"/>
    <row r="4519" customFormat="1" x14ac:dyDescent="0.25"/>
    <row r="4520" customFormat="1" x14ac:dyDescent="0.25"/>
    <row r="4521" customFormat="1" x14ac:dyDescent="0.25"/>
    <row r="4522" customFormat="1" x14ac:dyDescent="0.25"/>
    <row r="4523" customFormat="1" x14ac:dyDescent="0.25"/>
    <row r="4524" customFormat="1" x14ac:dyDescent="0.25"/>
    <row r="4525" customFormat="1" x14ac:dyDescent="0.25"/>
    <row r="4526" customFormat="1" x14ac:dyDescent="0.25"/>
    <row r="4527" customFormat="1" x14ac:dyDescent="0.25"/>
    <row r="4528" customFormat="1" x14ac:dyDescent="0.25"/>
    <row r="4529" customFormat="1" x14ac:dyDescent="0.25"/>
    <row r="4530" customFormat="1" x14ac:dyDescent="0.25"/>
    <row r="4531" customFormat="1" x14ac:dyDescent="0.25"/>
    <row r="4532" customFormat="1" x14ac:dyDescent="0.25"/>
    <row r="4533" customFormat="1" x14ac:dyDescent="0.25"/>
    <row r="4534" customFormat="1" x14ac:dyDescent="0.25"/>
    <row r="4535" customFormat="1" x14ac:dyDescent="0.25"/>
    <row r="4536" customFormat="1" x14ac:dyDescent="0.25"/>
    <row r="4537" customFormat="1" x14ac:dyDescent="0.25"/>
    <row r="4538" customFormat="1" x14ac:dyDescent="0.25"/>
    <row r="4539" customFormat="1" x14ac:dyDescent="0.25"/>
    <row r="4540" customFormat="1" x14ac:dyDescent="0.25"/>
    <row r="4541" customFormat="1" x14ac:dyDescent="0.25"/>
    <row r="4542" customFormat="1" x14ac:dyDescent="0.25"/>
    <row r="4543" customFormat="1" x14ac:dyDescent="0.25"/>
    <row r="4544" customFormat="1" x14ac:dyDescent="0.25"/>
    <row r="4545" customFormat="1" x14ac:dyDescent="0.25"/>
    <row r="4546" customFormat="1" x14ac:dyDescent="0.25"/>
    <row r="4547" customFormat="1" x14ac:dyDescent="0.25"/>
    <row r="4548" customFormat="1" x14ac:dyDescent="0.25"/>
    <row r="4549" customFormat="1" x14ac:dyDescent="0.25"/>
    <row r="4550" customFormat="1" x14ac:dyDescent="0.25"/>
    <row r="4551" customFormat="1" x14ac:dyDescent="0.25"/>
    <row r="4552" customFormat="1" x14ac:dyDescent="0.25"/>
    <row r="4553" customFormat="1" x14ac:dyDescent="0.25"/>
    <row r="4554" customFormat="1" x14ac:dyDescent="0.25"/>
    <row r="4555" customFormat="1" x14ac:dyDescent="0.25"/>
    <row r="4556" customFormat="1" x14ac:dyDescent="0.25"/>
    <row r="4557" customFormat="1" x14ac:dyDescent="0.25"/>
    <row r="4558" customFormat="1" x14ac:dyDescent="0.25"/>
    <row r="4559" customFormat="1" x14ac:dyDescent="0.25"/>
    <row r="4560" customFormat="1" x14ac:dyDescent="0.25"/>
    <row r="4561" customFormat="1" x14ac:dyDescent="0.25"/>
    <row r="4562" customFormat="1" x14ac:dyDescent="0.25"/>
    <row r="4563" customFormat="1" x14ac:dyDescent="0.25"/>
    <row r="4564" customFormat="1" x14ac:dyDescent="0.25"/>
    <row r="4565" customFormat="1" x14ac:dyDescent="0.25"/>
    <row r="4566" customFormat="1" x14ac:dyDescent="0.25"/>
    <row r="4567" customFormat="1" x14ac:dyDescent="0.25"/>
    <row r="4568" customFormat="1" x14ac:dyDescent="0.25"/>
    <row r="4569" customFormat="1" x14ac:dyDescent="0.25"/>
    <row r="4570" customFormat="1" x14ac:dyDescent="0.25"/>
    <row r="4571" customFormat="1" x14ac:dyDescent="0.25"/>
    <row r="4572" customFormat="1" x14ac:dyDescent="0.25"/>
    <row r="4573" customFormat="1" x14ac:dyDescent="0.25"/>
    <row r="4574" customFormat="1" x14ac:dyDescent="0.25"/>
    <row r="4575" customFormat="1" x14ac:dyDescent="0.25"/>
    <row r="4576" customFormat="1" x14ac:dyDescent="0.25"/>
    <row r="4577" customFormat="1" x14ac:dyDescent="0.25"/>
    <row r="4578" customFormat="1" x14ac:dyDescent="0.25"/>
    <row r="4579" customFormat="1" x14ac:dyDescent="0.25"/>
    <row r="4580" customFormat="1" x14ac:dyDescent="0.25"/>
    <row r="4581" customFormat="1" x14ac:dyDescent="0.25"/>
    <row r="4582" customFormat="1" x14ac:dyDescent="0.25"/>
    <row r="4583" customFormat="1" x14ac:dyDescent="0.25"/>
    <row r="4584" customFormat="1" x14ac:dyDescent="0.25"/>
    <row r="4585" customFormat="1" x14ac:dyDescent="0.25"/>
    <row r="4586" customFormat="1" x14ac:dyDescent="0.25"/>
    <row r="4587" customFormat="1" x14ac:dyDescent="0.25"/>
    <row r="4588" customFormat="1" x14ac:dyDescent="0.25"/>
    <row r="4589" customFormat="1" x14ac:dyDescent="0.25"/>
    <row r="4590" customFormat="1" x14ac:dyDescent="0.25"/>
    <row r="4591" customFormat="1" x14ac:dyDescent="0.25"/>
    <row r="4592" customFormat="1" x14ac:dyDescent="0.25"/>
    <row r="4593" customFormat="1" x14ac:dyDescent="0.25"/>
    <row r="4594" customFormat="1" x14ac:dyDescent="0.25"/>
    <row r="4595" customFormat="1" x14ac:dyDescent="0.25"/>
    <row r="4596" customFormat="1" x14ac:dyDescent="0.25"/>
    <row r="4597" customFormat="1" x14ac:dyDescent="0.25"/>
    <row r="4598" customFormat="1" x14ac:dyDescent="0.25"/>
    <row r="4599" customFormat="1" x14ac:dyDescent="0.25"/>
    <row r="4600" customFormat="1" x14ac:dyDescent="0.25"/>
    <row r="4601" customFormat="1" x14ac:dyDescent="0.25"/>
    <row r="4602" customFormat="1" x14ac:dyDescent="0.25"/>
    <row r="4603" customFormat="1" x14ac:dyDescent="0.25"/>
    <row r="4604" customFormat="1" x14ac:dyDescent="0.25"/>
    <row r="4605" customFormat="1" x14ac:dyDescent="0.25"/>
    <row r="4606" customFormat="1" x14ac:dyDescent="0.25"/>
    <row r="4607" customFormat="1" x14ac:dyDescent="0.25"/>
    <row r="4608" customFormat="1" x14ac:dyDescent="0.25"/>
    <row r="4609" customFormat="1" x14ac:dyDescent="0.25"/>
    <row r="4610" customFormat="1" x14ac:dyDescent="0.25"/>
    <row r="4611" customFormat="1" x14ac:dyDescent="0.25"/>
    <row r="4612" customFormat="1" x14ac:dyDescent="0.25"/>
    <row r="4613" customFormat="1" x14ac:dyDescent="0.25"/>
    <row r="4614" customFormat="1" x14ac:dyDescent="0.25"/>
    <row r="4615" customFormat="1" x14ac:dyDescent="0.25"/>
    <row r="4616" customFormat="1" x14ac:dyDescent="0.25"/>
    <row r="4617" customFormat="1" x14ac:dyDescent="0.25"/>
    <row r="4618" customFormat="1" x14ac:dyDescent="0.25"/>
    <row r="4619" customFormat="1" x14ac:dyDescent="0.25"/>
    <row r="4620" customFormat="1" x14ac:dyDescent="0.25"/>
    <row r="4621" customFormat="1" x14ac:dyDescent="0.25"/>
    <row r="4622" customFormat="1" x14ac:dyDescent="0.25"/>
    <row r="4623" customFormat="1" x14ac:dyDescent="0.25"/>
    <row r="4624" customFormat="1" x14ac:dyDescent="0.25"/>
    <row r="4625" customFormat="1" x14ac:dyDescent="0.25"/>
    <row r="4626" customFormat="1" x14ac:dyDescent="0.25"/>
    <row r="4627" customFormat="1" x14ac:dyDescent="0.25"/>
    <row r="4628" customFormat="1" x14ac:dyDescent="0.25"/>
    <row r="4629" customFormat="1" x14ac:dyDescent="0.25"/>
    <row r="4630" customFormat="1" x14ac:dyDescent="0.25"/>
    <row r="4631" customFormat="1" x14ac:dyDescent="0.25"/>
    <row r="4632" customFormat="1" x14ac:dyDescent="0.25"/>
    <row r="4633" customFormat="1" x14ac:dyDescent="0.25"/>
    <row r="4634" customFormat="1" x14ac:dyDescent="0.25"/>
    <row r="4635" customFormat="1" x14ac:dyDescent="0.25"/>
    <row r="4636" customFormat="1" x14ac:dyDescent="0.25"/>
    <row r="4637" customFormat="1" x14ac:dyDescent="0.25"/>
    <row r="4638" customFormat="1" x14ac:dyDescent="0.25"/>
    <row r="4639" customFormat="1" x14ac:dyDescent="0.25"/>
    <row r="4640" customFormat="1" x14ac:dyDescent="0.25"/>
    <row r="4641" customFormat="1" x14ac:dyDescent="0.25"/>
    <row r="4642" customFormat="1" x14ac:dyDescent="0.25"/>
    <row r="4643" customFormat="1" x14ac:dyDescent="0.25"/>
    <row r="4644" customFormat="1" x14ac:dyDescent="0.25"/>
    <row r="4645" customFormat="1" x14ac:dyDescent="0.25"/>
    <row r="4646" customFormat="1" x14ac:dyDescent="0.25"/>
    <row r="4647" customFormat="1" x14ac:dyDescent="0.25"/>
    <row r="4648" customFormat="1" x14ac:dyDescent="0.25"/>
    <row r="4649" customFormat="1" x14ac:dyDescent="0.25"/>
    <row r="4650" customFormat="1" x14ac:dyDescent="0.25"/>
    <row r="4651" customFormat="1" x14ac:dyDescent="0.25"/>
    <row r="4652" customFormat="1" x14ac:dyDescent="0.25"/>
    <row r="4653" customFormat="1" x14ac:dyDescent="0.25"/>
    <row r="4654" customFormat="1" x14ac:dyDescent="0.25"/>
    <row r="4655" customFormat="1" x14ac:dyDescent="0.25"/>
    <row r="4656" customFormat="1" x14ac:dyDescent="0.25"/>
    <row r="4657" customFormat="1" x14ac:dyDescent="0.25"/>
    <row r="4658" customFormat="1" x14ac:dyDescent="0.25"/>
    <row r="4659" customFormat="1" x14ac:dyDescent="0.25"/>
    <row r="4660" customFormat="1" x14ac:dyDescent="0.25"/>
    <row r="4661" customFormat="1" x14ac:dyDescent="0.25"/>
    <row r="4662" customFormat="1" x14ac:dyDescent="0.25"/>
    <row r="4663" customFormat="1" x14ac:dyDescent="0.25"/>
    <row r="4664" customFormat="1" x14ac:dyDescent="0.25"/>
    <row r="4665" customFormat="1" x14ac:dyDescent="0.25"/>
    <row r="4666" customFormat="1" x14ac:dyDescent="0.25"/>
    <row r="4667" customFormat="1" x14ac:dyDescent="0.25"/>
    <row r="4668" customFormat="1" x14ac:dyDescent="0.25"/>
    <row r="4669" customFormat="1" x14ac:dyDescent="0.25"/>
    <row r="4670" customFormat="1" x14ac:dyDescent="0.25"/>
    <row r="4671" customFormat="1" x14ac:dyDescent="0.25"/>
    <row r="4672" customFormat="1" x14ac:dyDescent="0.25"/>
    <row r="4673" customFormat="1" x14ac:dyDescent="0.25"/>
    <row r="4674" customFormat="1" x14ac:dyDescent="0.25"/>
    <row r="4675" customFormat="1" x14ac:dyDescent="0.25"/>
    <row r="4676" customFormat="1" x14ac:dyDescent="0.25"/>
    <row r="4677" customFormat="1" x14ac:dyDescent="0.25"/>
    <row r="4678" customFormat="1" x14ac:dyDescent="0.25"/>
    <row r="4679" customFormat="1" x14ac:dyDescent="0.25"/>
    <row r="4680" customFormat="1" x14ac:dyDescent="0.25"/>
    <row r="4681" customFormat="1" x14ac:dyDescent="0.25"/>
    <row r="4682" customFormat="1" x14ac:dyDescent="0.25"/>
    <row r="4683" customFormat="1" x14ac:dyDescent="0.25"/>
    <row r="4684" customFormat="1" x14ac:dyDescent="0.25"/>
    <row r="4685" customFormat="1" x14ac:dyDescent="0.25"/>
    <row r="4686" customFormat="1" x14ac:dyDescent="0.25"/>
    <row r="4687" customFormat="1" x14ac:dyDescent="0.25"/>
    <row r="4688" customFormat="1" x14ac:dyDescent="0.25"/>
    <row r="4689" customFormat="1" x14ac:dyDescent="0.25"/>
    <row r="4690" customFormat="1" x14ac:dyDescent="0.25"/>
    <row r="4691" customFormat="1" x14ac:dyDescent="0.25"/>
    <row r="4692" customFormat="1" x14ac:dyDescent="0.25"/>
    <row r="4693" customFormat="1" x14ac:dyDescent="0.25"/>
    <row r="4694" customFormat="1" x14ac:dyDescent="0.25"/>
    <row r="4695" customFormat="1" x14ac:dyDescent="0.25"/>
    <row r="4696" customFormat="1" x14ac:dyDescent="0.25"/>
    <row r="4697" customFormat="1" x14ac:dyDescent="0.25"/>
    <row r="4698" customFormat="1" x14ac:dyDescent="0.25"/>
    <row r="4699" customFormat="1" x14ac:dyDescent="0.25"/>
    <row r="4700" customFormat="1" x14ac:dyDescent="0.25"/>
    <row r="4701" customFormat="1" x14ac:dyDescent="0.25"/>
    <row r="4702" customFormat="1" x14ac:dyDescent="0.25"/>
    <row r="4703" customFormat="1" x14ac:dyDescent="0.25"/>
    <row r="4704" customFormat="1" x14ac:dyDescent="0.25"/>
    <row r="4705" customFormat="1" x14ac:dyDescent="0.25"/>
    <row r="4706" customFormat="1" x14ac:dyDescent="0.25"/>
    <row r="4707" customFormat="1" x14ac:dyDescent="0.25"/>
    <row r="4708" customFormat="1" x14ac:dyDescent="0.25"/>
    <row r="4709" customFormat="1" x14ac:dyDescent="0.25"/>
    <row r="4710" customFormat="1" x14ac:dyDescent="0.25"/>
    <row r="4711" customFormat="1" x14ac:dyDescent="0.25"/>
    <row r="4712" customFormat="1" x14ac:dyDescent="0.25"/>
    <row r="4713" customFormat="1" x14ac:dyDescent="0.25"/>
    <row r="4714" customFormat="1" x14ac:dyDescent="0.25"/>
    <row r="4715" customFormat="1" x14ac:dyDescent="0.25"/>
    <row r="4716" customFormat="1" x14ac:dyDescent="0.25"/>
    <row r="4717" customFormat="1" x14ac:dyDescent="0.25"/>
    <row r="4718" customFormat="1" x14ac:dyDescent="0.25"/>
    <row r="4719" customFormat="1" x14ac:dyDescent="0.25"/>
    <row r="4720" customFormat="1" x14ac:dyDescent="0.25"/>
    <row r="4721" customFormat="1" x14ac:dyDescent="0.25"/>
    <row r="4722" customFormat="1" x14ac:dyDescent="0.25"/>
    <row r="4723" customFormat="1" x14ac:dyDescent="0.25"/>
    <row r="4724" customFormat="1" x14ac:dyDescent="0.25"/>
    <row r="4725" customFormat="1" x14ac:dyDescent="0.25"/>
    <row r="4726" customFormat="1" x14ac:dyDescent="0.25"/>
    <row r="4727" customFormat="1" x14ac:dyDescent="0.25"/>
    <row r="4728" customFormat="1" x14ac:dyDescent="0.25"/>
    <row r="4729" customFormat="1" x14ac:dyDescent="0.25"/>
    <row r="4730" customFormat="1" x14ac:dyDescent="0.25"/>
    <row r="4731" customFormat="1" x14ac:dyDescent="0.25"/>
    <row r="4732" customFormat="1" x14ac:dyDescent="0.25"/>
    <row r="4733" customFormat="1" x14ac:dyDescent="0.25"/>
    <row r="4734" customFormat="1" x14ac:dyDescent="0.25"/>
    <row r="4735" customFormat="1" x14ac:dyDescent="0.25"/>
    <row r="4736" customFormat="1" x14ac:dyDescent="0.25"/>
    <row r="4737" customFormat="1" x14ac:dyDescent="0.25"/>
    <row r="4738" customFormat="1" x14ac:dyDescent="0.25"/>
    <row r="4739" customFormat="1" x14ac:dyDescent="0.25"/>
    <row r="4740" customFormat="1" x14ac:dyDescent="0.25"/>
    <row r="4741" customFormat="1" x14ac:dyDescent="0.25"/>
    <row r="4742" customFormat="1" x14ac:dyDescent="0.25"/>
    <row r="4743" customFormat="1" x14ac:dyDescent="0.25"/>
    <row r="4744" customFormat="1" x14ac:dyDescent="0.25"/>
    <row r="4745" customFormat="1" x14ac:dyDescent="0.25"/>
    <row r="4746" customFormat="1" x14ac:dyDescent="0.25"/>
    <row r="4747" customFormat="1" x14ac:dyDescent="0.25"/>
    <row r="4748" customFormat="1" x14ac:dyDescent="0.25"/>
    <row r="4749" customFormat="1" x14ac:dyDescent="0.25"/>
    <row r="4750" customFormat="1" x14ac:dyDescent="0.25"/>
    <row r="4751" customFormat="1" x14ac:dyDescent="0.25"/>
    <row r="4752" customFormat="1" x14ac:dyDescent="0.25"/>
    <row r="4753" customFormat="1" x14ac:dyDescent="0.25"/>
    <row r="4754" customFormat="1" x14ac:dyDescent="0.25"/>
    <row r="4755" customFormat="1" x14ac:dyDescent="0.25"/>
    <row r="4756" customFormat="1" x14ac:dyDescent="0.25"/>
    <row r="4757" customFormat="1" x14ac:dyDescent="0.25"/>
    <row r="4758" customFormat="1" x14ac:dyDescent="0.25"/>
    <row r="4759" customFormat="1" x14ac:dyDescent="0.25"/>
    <row r="4760" customFormat="1" x14ac:dyDescent="0.25"/>
    <row r="4761" customFormat="1" x14ac:dyDescent="0.25"/>
    <row r="4762" customFormat="1" x14ac:dyDescent="0.25"/>
    <row r="4763" customFormat="1" x14ac:dyDescent="0.25"/>
    <row r="4764" customFormat="1" x14ac:dyDescent="0.25"/>
    <row r="4765" customFormat="1" x14ac:dyDescent="0.25"/>
    <row r="4766" customFormat="1" x14ac:dyDescent="0.25"/>
    <row r="4767" customFormat="1" x14ac:dyDescent="0.25"/>
    <row r="4768" customFormat="1" x14ac:dyDescent="0.25"/>
    <row r="4769" customFormat="1" x14ac:dyDescent="0.25"/>
    <row r="4770" customFormat="1" x14ac:dyDescent="0.25"/>
    <row r="4771" customFormat="1" x14ac:dyDescent="0.25"/>
    <row r="4772" customFormat="1" x14ac:dyDescent="0.25"/>
    <row r="4773" customFormat="1" x14ac:dyDescent="0.25"/>
    <row r="4774" customFormat="1" x14ac:dyDescent="0.25"/>
    <row r="4775" customFormat="1" x14ac:dyDescent="0.25"/>
    <row r="4776" customFormat="1" x14ac:dyDescent="0.25"/>
    <row r="4777" customFormat="1" x14ac:dyDescent="0.25"/>
    <row r="4778" customFormat="1" x14ac:dyDescent="0.25"/>
    <row r="4779" customFormat="1" x14ac:dyDescent="0.25"/>
    <row r="4780" customFormat="1" x14ac:dyDescent="0.25"/>
    <row r="4781" customFormat="1" x14ac:dyDescent="0.25"/>
    <row r="4782" customFormat="1" x14ac:dyDescent="0.25"/>
    <row r="4783" customFormat="1" x14ac:dyDescent="0.25"/>
    <row r="4784" customFormat="1" x14ac:dyDescent="0.25"/>
    <row r="4785" customFormat="1" x14ac:dyDescent="0.25"/>
    <row r="4786" customFormat="1" x14ac:dyDescent="0.25"/>
    <row r="4787" customFormat="1" x14ac:dyDescent="0.25"/>
    <row r="4788" customFormat="1" x14ac:dyDescent="0.25"/>
    <row r="4789" customFormat="1" x14ac:dyDescent="0.25"/>
    <row r="4790" customFormat="1" x14ac:dyDescent="0.25"/>
    <row r="4791" customFormat="1" x14ac:dyDescent="0.25"/>
    <row r="4792" customFormat="1" x14ac:dyDescent="0.25"/>
    <row r="4793" customFormat="1" x14ac:dyDescent="0.25"/>
    <row r="4794" customFormat="1" x14ac:dyDescent="0.25"/>
    <row r="4795" customFormat="1" x14ac:dyDescent="0.25"/>
    <row r="4796" customFormat="1" x14ac:dyDescent="0.25"/>
    <row r="4797" customFormat="1" x14ac:dyDescent="0.25"/>
    <row r="4798" customFormat="1" x14ac:dyDescent="0.25"/>
    <row r="4799" customFormat="1" x14ac:dyDescent="0.25"/>
    <row r="4800" customFormat="1" x14ac:dyDescent="0.25"/>
    <row r="4801" customFormat="1" x14ac:dyDescent="0.25"/>
    <row r="4802" customFormat="1" x14ac:dyDescent="0.25"/>
    <row r="4803" customFormat="1" x14ac:dyDescent="0.25"/>
    <row r="4804" customFormat="1" x14ac:dyDescent="0.25"/>
    <row r="4805" customFormat="1" x14ac:dyDescent="0.25"/>
    <row r="4806" customFormat="1" x14ac:dyDescent="0.25"/>
    <row r="4807" customFormat="1" x14ac:dyDescent="0.25"/>
    <row r="4808" customFormat="1" x14ac:dyDescent="0.25"/>
    <row r="4809" customFormat="1" x14ac:dyDescent="0.25"/>
    <row r="4810" customFormat="1" x14ac:dyDescent="0.25"/>
    <row r="4811" customFormat="1" x14ac:dyDescent="0.25"/>
    <row r="4812" customFormat="1" x14ac:dyDescent="0.25"/>
    <row r="4813" customFormat="1" x14ac:dyDescent="0.25"/>
    <row r="4814" customFormat="1" x14ac:dyDescent="0.25"/>
    <row r="4815" customFormat="1" x14ac:dyDescent="0.25"/>
    <row r="4816" customFormat="1" x14ac:dyDescent="0.25"/>
    <row r="4817" customFormat="1" x14ac:dyDescent="0.25"/>
    <row r="4818" customFormat="1" x14ac:dyDescent="0.25"/>
    <row r="4819" customFormat="1" x14ac:dyDescent="0.25"/>
    <row r="4820" customFormat="1" x14ac:dyDescent="0.25"/>
    <row r="4821" customFormat="1" x14ac:dyDescent="0.25"/>
    <row r="4822" customFormat="1" x14ac:dyDescent="0.25"/>
    <row r="4823" customFormat="1" x14ac:dyDescent="0.25"/>
    <row r="4824" customFormat="1" x14ac:dyDescent="0.25"/>
    <row r="4825" customFormat="1" x14ac:dyDescent="0.25"/>
    <row r="4826" customFormat="1" x14ac:dyDescent="0.25"/>
    <row r="4827" customFormat="1" x14ac:dyDescent="0.25"/>
    <row r="4828" customFormat="1" x14ac:dyDescent="0.25"/>
    <row r="4829" customFormat="1" x14ac:dyDescent="0.25"/>
    <row r="4830" customFormat="1" x14ac:dyDescent="0.25"/>
    <row r="4831" customFormat="1" x14ac:dyDescent="0.25"/>
    <row r="4832" customFormat="1" x14ac:dyDescent="0.25"/>
    <row r="4833" customFormat="1" x14ac:dyDescent="0.25"/>
    <row r="4834" customFormat="1" x14ac:dyDescent="0.25"/>
    <row r="4835" customFormat="1" x14ac:dyDescent="0.25"/>
    <row r="4836" customFormat="1" x14ac:dyDescent="0.25"/>
    <row r="4837" customFormat="1" x14ac:dyDescent="0.25"/>
    <row r="4838" customFormat="1" x14ac:dyDescent="0.25"/>
    <row r="4839" customFormat="1" x14ac:dyDescent="0.25"/>
    <row r="4840" customFormat="1" x14ac:dyDescent="0.25"/>
    <row r="4841" customFormat="1" x14ac:dyDescent="0.25"/>
    <row r="4842" customFormat="1" x14ac:dyDescent="0.25"/>
    <row r="4843" customFormat="1" x14ac:dyDescent="0.25"/>
    <row r="4844" customFormat="1" x14ac:dyDescent="0.25"/>
    <row r="4845" customFormat="1" x14ac:dyDescent="0.25"/>
    <row r="4846" customFormat="1" x14ac:dyDescent="0.25"/>
    <row r="4847" customFormat="1" x14ac:dyDescent="0.25"/>
    <row r="4848" customFormat="1" x14ac:dyDescent="0.25"/>
    <row r="4849" customFormat="1" x14ac:dyDescent="0.25"/>
    <row r="4850" customFormat="1" x14ac:dyDescent="0.25"/>
    <row r="4851" customFormat="1" x14ac:dyDescent="0.25"/>
    <row r="4852" customFormat="1" x14ac:dyDescent="0.25"/>
    <row r="4853" customFormat="1" x14ac:dyDescent="0.25"/>
    <row r="4854" customFormat="1" x14ac:dyDescent="0.25"/>
    <row r="4855" customFormat="1" x14ac:dyDescent="0.25"/>
    <row r="4856" customFormat="1" x14ac:dyDescent="0.25"/>
    <row r="4857" customFormat="1" x14ac:dyDescent="0.25"/>
    <row r="4858" customFormat="1" x14ac:dyDescent="0.25"/>
    <row r="4859" customFormat="1" x14ac:dyDescent="0.25"/>
    <row r="4860" customFormat="1" x14ac:dyDescent="0.25"/>
    <row r="4861" customFormat="1" x14ac:dyDescent="0.25"/>
    <row r="4862" customFormat="1" x14ac:dyDescent="0.25"/>
    <row r="4863" customFormat="1" x14ac:dyDescent="0.25"/>
    <row r="4864" customFormat="1" x14ac:dyDescent="0.25"/>
    <row r="4865" customFormat="1" x14ac:dyDescent="0.25"/>
    <row r="4866" customFormat="1" x14ac:dyDescent="0.25"/>
    <row r="4867" customFormat="1" x14ac:dyDescent="0.25"/>
    <row r="4868" customFormat="1" x14ac:dyDescent="0.25"/>
    <row r="4869" customFormat="1" x14ac:dyDescent="0.25"/>
    <row r="4870" customFormat="1" x14ac:dyDescent="0.25"/>
    <row r="4871" customFormat="1" x14ac:dyDescent="0.25"/>
    <row r="4872" customFormat="1" x14ac:dyDescent="0.25"/>
    <row r="4873" customFormat="1" x14ac:dyDescent="0.25"/>
    <row r="4874" customFormat="1" x14ac:dyDescent="0.25"/>
    <row r="4875" customFormat="1" x14ac:dyDescent="0.25"/>
    <row r="4876" customFormat="1" x14ac:dyDescent="0.25"/>
    <row r="4877" customFormat="1" x14ac:dyDescent="0.25"/>
    <row r="4878" customFormat="1" x14ac:dyDescent="0.25"/>
    <row r="4879" customFormat="1" x14ac:dyDescent="0.25"/>
    <row r="4880" customFormat="1" x14ac:dyDescent="0.25"/>
    <row r="4881" customFormat="1" x14ac:dyDescent="0.25"/>
    <row r="4882" customFormat="1" x14ac:dyDescent="0.25"/>
    <row r="4883" customFormat="1" x14ac:dyDescent="0.25"/>
    <row r="4884" customFormat="1" x14ac:dyDescent="0.25"/>
    <row r="4885" customFormat="1" x14ac:dyDescent="0.25"/>
    <row r="4886" customFormat="1" x14ac:dyDescent="0.25"/>
    <row r="4887" customFormat="1" x14ac:dyDescent="0.25"/>
    <row r="4888" customFormat="1" x14ac:dyDescent="0.25"/>
    <row r="4889" customFormat="1" x14ac:dyDescent="0.25"/>
    <row r="4890" customFormat="1" x14ac:dyDescent="0.25"/>
    <row r="4891" customFormat="1" x14ac:dyDescent="0.25"/>
    <row r="4892" customFormat="1" x14ac:dyDescent="0.25"/>
    <row r="4893" customFormat="1" x14ac:dyDescent="0.25"/>
    <row r="4894" customFormat="1" x14ac:dyDescent="0.25"/>
    <row r="4895" customFormat="1" x14ac:dyDescent="0.25"/>
    <row r="4896" customFormat="1" x14ac:dyDescent="0.25"/>
    <row r="4897" customFormat="1" x14ac:dyDescent="0.25"/>
    <row r="4898" customFormat="1" x14ac:dyDescent="0.25"/>
    <row r="4899" customFormat="1" x14ac:dyDescent="0.25"/>
    <row r="4900" customFormat="1" x14ac:dyDescent="0.25"/>
    <row r="4901" customFormat="1" x14ac:dyDescent="0.25"/>
    <row r="4902" customFormat="1" x14ac:dyDescent="0.25"/>
    <row r="4903" customFormat="1" x14ac:dyDescent="0.25"/>
    <row r="4904" customFormat="1" x14ac:dyDescent="0.25"/>
    <row r="4905" customFormat="1" x14ac:dyDescent="0.25"/>
    <row r="4906" customFormat="1" x14ac:dyDescent="0.25"/>
    <row r="4907" customFormat="1" x14ac:dyDescent="0.25"/>
    <row r="4908" customFormat="1" x14ac:dyDescent="0.25"/>
    <row r="4909" customFormat="1" x14ac:dyDescent="0.25"/>
    <row r="4910" customFormat="1" x14ac:dyDescent="0.25"/>
    <row r="4911" customFormat="1" x14ac:dyDescent="0.25"/>
    <row r="4912" customFormat="1" x14ac:dyDescent="0.25"/>
    <row r="4913" customFormat="1" x14ac:dyDescent="0.25"/>
    <row r="4914" customFormat="1" x14ac:dyDescent="0.25"/>
    <row r="4915" customFormat="1" x14ac:dyDescent="0.25"/>
    <row r="4916" customFormat="1" x14ac:dyDescent="0.25"/>
    <row r="4917" customFormat="1" x14ac:dyDescent="0.25"/>
    <row r="4918" customFormat="1" x14ac:dyDescent="0.25"/>
    <row r="4919" customFormat="1" x14ac:dyDescent="0.25"/>
    <row r="4920" customFormat="1" x14ac:dyDescent="0.25"/>
    <row r="4921" customFormat="1" x14ac:dyDescent="0.25"/>
    <row r="4922" customFormat="1" x14ac:dyDescent="0.25"/>
    <row r="4923" customFormat="1" x14ac:dyDescent="0.25"/>
    <row r="4924" customFormat="1" x14ac:dyDescent="0.25"/>
    <row r="4925" customFormat="1" x14ac:dyDescent="0.25"/>
    <row r="4926" customFormat="1" x14ac:dyDescent="0.25"/>
    <row r="4927" customFormat="1" x14ac:dyDescent="0.25"/>
    <row r="4928" customFormat="1" x14ac:dyDescent="0.25"/>
    <row r="4929" customFormat="1" x14ac:dyDescent="0.25"/>
    <row r="4930" customFormat="1" x14ac:dyDescent="0.25"/>
    <row r="4931" customFormat="1" x14ac:dyDescent="0.25"/>
    <row r="4932" customFormat="1" x14ac:dyDescent="0.25"/>
    <row r="4933" customFormat="1" x14ac:dyDescent="0.25"/>
    <row r="4934" customFormat="1" x14ac:dyDescent="0.25"/>
    <row r="4935" customFormat="1" x14ac:dyDescent="0.25"/>
    <row r="4936" customFormat="1" x14ac:dyDescent="0.25"/>
    <row r="4937" customFormat="1" x14ac:dyDescent="0.25"/>
    <row r="4938" customFormat="1" x14ac:dyDescent="0.25"/>
    <row r="4939" customFormat="1" x14ac:dyDescent="0.25"/>
    <row r="4940" customFormat="1" x14ac:dyDescent="0.25"/>
    <row r="4941" customFormat="1" x14ac:dyDescent="0.25"/>
    <row r="4942" customFormat="1" x14ac:dyDescent="0.25"/>
    <row r="4943" customFormat="1" x14ac:dyDescent="0.25"/>
    <row r="4944" customFormat="1" x14ac:dyDescent="0.25"/>
    <row r="4945" customFormat="1" x14ac:dyDescent="0.25"/>
    <row r="4946" customFormat="1" x14ac:dyDescent="0.25"/>
    <row r="4947" customFormat="1" x14ac:dyDescent="0.25"/>
    <row r="4948" customFormat="1" x14ac:dyDescent="0.25"/>
    <row r="4949" customFormat="1" x14ac:dyDescent="0.25"/>
    <row r="4950" customFormat="1" x14ac:dyDescent="0.25"/>
    <row r="4951" customFormat="1" x14ac:dyDescent="0.25"/>
    <row r="4952" customFormat="1" x14ac:dyDescent="0.25"/>
    <row r="4953" customFormat="1" x14ac:dyDescent="0.25"/>
    <row r="4954" customFormat="1" x14ac:dyDescent="0.25"/>
    <row r="4955" customFormat="1" x14ac:dyDescent="0.25"/>
    <row r="4956" customFormat="1" x14ac:dyDescent="0.25"/>
    <row r="4957" customFormat="1" x14ac:dyDescent="0.25"/>
    <row r="4958" customFormat="1" x14ac:dyDescent="0.25"/>
    <row r="4959" customFormat="1" x14ac:dyDescent="0.25"/>
    <row r="4960" customFormat="1" x14ac:dyDescent="0.25"/>
    <row r="4961" customFormat="1" x14ac:dyDescent="0.25"/>
    <row r="4962" customFormat="1" x14ac:dyDescent="0.25"/>
    <row r="4963" customFormat="1" x14ac:dyDescent="0.25"/>
    <row r="4964" customFormat="1" x14ac:dyDescent="0.25"/>
    <row r="4965" customFormat="1" x14ac:dyDescent="0.25"/>
    <row r="4966" customFormat="1" x14ac:dyDescent="0.25"/>
    <row r="4967" customFormat="1" x14ac:dyDescent="0.25"/>
    <row r="4968" customFormat="1" x14ac:dyDescent="0.25"/>
    <row r="4969" customFormat="1" x14ac:dyDescent="0.25"/>
    <row r="4970" customFormat="1" x14ac:dyDescent="0.25"/>
    <row r="4971" customFormat="1" x14ac:dyDescent="0.25"/>
    <row r="4972" customFormat="1" x14ac:dyDescent="0.25"/>
    <row r="4973" customFormat="1" x14ac:dyDescent="0.25"/>
    <row r="4974" customFormat="1" x14ac:dyDescent="0.25"/>
    <row r="4975" customFormat="1" x14ac:dyDescent="0.25"/>
    <row r="4976" customFormat="1" x14ac:dyDescent="0.25"/>
    <row r="4977" customFormat="1" x14ac:dyDescent="0.25"/>
    <row r="4978" customFormat="1" x14ac:dyDescent="0.25"/>
    <row r="4979" customFormat="1" x14ac:dyDescent="0.25"/>
    <row r="4980" customFormat="1" x14ac:dyDescent="0.25"/>
    <row r="4981" customFormat="1" x14ac:dyDescent="0.25"/>
    <row r="4982" customFormat="1" x14ac:dyDescent="0.25"/>
    <row r="4983" customFormat="1" x14ac:dyDescent="0.25"/>
    <row r="4984" customFormat="1" x14ac:dyDescent="0.25"/>
    <row r="4985" customFormat="1" x14ac:dyDescent="0.25"/>
    <row r="4986" customFormat="1" x14ac:dyDescent="0.25"/>
    <row r="4987" customFormat="1" x14ac:dyDescent="0.25"/>
    <row r="4988" customFormat="1" x14ac:dyDescent="0.25"/>
    <row r="4989" customFormat="1" x14ac:dyDescent="0.25"/>
    <row r="4990" customFormat="1" x14ac:dyDescent="0.25"/>
    <row r="4991" customFormat="1" x14ac:dyDescent="0.25"/>
    <row r="4992" customFormat="1" x14ac:dyDescent="0.25"/>
    <row r="4993" customFormat="1" x14ac:dyDescent="0.25"/>
    <row r="4994" customFormat="1" x14ac:dyDescent="0.25"/>
    <row r="4995" customFormat="1" x14ac:dyDescent="0.25"/>
    <row r="4996" customFormat="1" x14ac:dyDescent="0.25"/>
    <row r="4997" customFormat="1" x14ac:dyDescent="0.25"/>
    <row r="4998" customFormat="1" x14ac:dyDescent="0.25"/>
    <row r="4999" customFormat="1" x14ac:dyDescent="0.25"/>
    <row r="5000" customFormat="1" x14ac:dyDescent="0.25"/>
    <row r="5001" customFormat="1" x14ac:dyDescent="0.25"/>
    <row r="5002" customFormat="1" x14ac:dyDescent="0.25"/>
    <row r="5003" customFormat="1" x14ac:dyDescent="0.25"/>
    <row r="5004" customFormat="1" x14ac:dyDescent="0.25"/>
    <row r="5005" customFormat="1" x14ac:dyDescent="0.25"/>
    <row r="5006" customFormat="1" x14ac:dyDescent="0.25"/>
    <row r="5007" customFormat="1" x14ac:dyDescent="0.25"/>
    <row r="5008" customFormat="1" x14ac:dyDescent="0.25"/>
    <row r="5009" customFormat="1" x14ac:dyDescent="0.25"/>
    <row r="5010" customFormat="1" x14ac:dyDescent="0.25"/>
    <row r="5011" customFormat="1" x14ac:dyDescent="0.25"/>
    <row r="5012" customFormat="1" x14ac:dyDescent="0.25"/>
    <row r="5013" customFormat="1" x14ac:dyDescent="0.25"/>
    <row r="5014" customFormat="1" x14ac:dyDescent="0.25"/>
    <row r="5015" customFormat="1" x14ac:dyDescent="0.25"/>
    <row r="5016" customFormat="1" x14ac:dyDescent="0.25"/>
    <row r="5017" customFormat="1" x14ac:dyDescent="0.25"/>
    <row r="5018" customFormat="1" x14ac:dyDescent="0.25"/>
    <row r="5019" customFormat="1" x14ac:dyDescent="0.25"/>
    <row r="5020" customFormat="1" x14ac:dyDescent="0.25"/>
    <row r="5021" customFormat="1" x14ac:dyDescent="0.25"/>
    <row r="5022" customFormat="1" x14ac:dyDescent="0.25"/>
    <row r="5023" customFormat="1" x14ac:dyDescent="0.25"/>
    <row r="5024" customFormat="1" x14ac:dyDescent="0.25"/>
    <row r="5025" customFormat="1" x14ac:dyDescent="0.25"/>
    <row r="5026" customFormat="1" x14ac:dyDescent="0.25"/>
    <row r="5027" customFormat="1" x14ac:dyDescent="0.25"/>
    <row r="5028" customFormat="1" x14ac:dyDescent="0.25"/>
    <row r="5029" customFormat="1" x14ac:dyDescent="0.25"/>
    <row r="5030" customFormat="1" x14ac:dyDescent="0.25"/>
    <row r="5031" customFormat="1" x14ac:dyDescent="0.25"/>
    <row r="5032" customFormat="1" x14ac:dyDescent="0.25"/>
    <row r="5033" customFormat="1" x14ac:dyDescent="0.25"/>
    <row r="5034" customFormat="1" x14ac:dyDescent="0.25"/>
    <row r="5035" customFormat="1" x14ac:dyDescent="0.25"/>
    <row r="5036" customFormat="1" x14ac:dyDescent="0.25"/>
    <row r="5037" customFormat="1" x14ac:dyDescent="0.25"/>
    <row r="5038" customFormat="1" x14ac:dyDescent="0.25"/>
    <row r="5039" customFormat="1" x14ac:dyDescent="0.25"/>
    <row r="5040" customFormat="1" x14ac:dyDescent="0.25"/>
    <row r="5041" customFormat="1" x14ac:dyDescent="0.25"/>
    <row r="5042" customFormat="1" x14ac:dyDescent="0.25"/>
    <row r="5043" customFormat="1" x14ac:dyDescent="0.25"/>
    <row r="5044" customFormat="1" x14ac:dyDescent="0.25"/>
    <row r="5045" customFormat="1" x14ac:dyDescent="0.25"/>
    <row r="5046" customFormat="1" x14ac:dyDescent="0.25"/>
    <row r="5047" customFormat="1" x14ac:dyDescent="0.25"/>
    <row r="5048" customFormat="1" x14ac:dyDescent="0.25"/>
    <row r="5049" customFormat="1" x14ac:dyDescent="0.25"/>
    <row r="5050" customFormat="1" x14ac:dyDescent="0.25"/>
    <row r="5051" customFormat="1" x14ac:dyDescent="0.25"/>
    <row r="5052" customFormat="1" x14ac:dyDescent="0.25"/>
    <row r="5053" customFormat="1" x14ac:dyDescent="0.25"/>
    <row r="5054" customFormat="1" x14ac:dyDescent="0.25"/>
    <row r="5055" customFormat="1" x14ac:dyDescent="0.25"/>
    <row r="5056" customFormat="1" x14ac:dyDescent="0.25"/>
    <row r="5057" customFormat="1" x14ac:dyDescent="0.25"/>
    <row r="5058" customFormat="1" x14ac:dyDescent="0.25"/>
    <row r="5059" customFormat="1" x14ac:dyDescent="0.25"/>
    <row r="5060" customFormat="1" x14ac:dyDescent="0.25"/>
    <row r="5061" customFormat="1" x14ac:dyDescent="0.25"/>
    <row r="5062" customFormat="1" x14ac:dyDescent="0.25"/>
    <row r="5063" customFormat="1" x14ac:dyDescent="0.25"/>
    <row r="5064" customFormat="1" x14ac:dyDescent="0.25"/>
    <row r="5065" customFormat="1" x14ac:dyDescent="0.25"/>
    <row r="5066" customFormat="1" x14ac:dyDescent="0.25"/>
    <row r="5067" customFormat="1" x14ac:dyDescent="0.25"/>
    <row r="5068" customFormat="1" x14ac:dyDescent="0.25"/>
    <row r="5069" customFormat="1" x14ac:dyDescent="0.25"/>
    <row r="5070" customFormat="1" x14ac:dyDescent="0.25"/>
    <row r="5071" customFormat="1" x14ac:dyDescent="0.25"/>
    <row r="5072" customFormat="1" x14ac:dyDescent="0.25"/>
    <row r="5073" customFormat="1" x14ac:dyDescent="0.25"/>
    <row r="5074" customFormat="1" x14ac:dyDescent="0.25"/>
    <row r="5075" customFormat="1" x14ac:dyDescent="0.25"/>
    <row r="5076" customFormat="1" x14ac:dyDescent="0.25"/>
    <row r="5077" customFormat="1" x14ac:dyDescent="0.25"/>
    <row r="5078" customFormat="1" x14ac:dyDescent="0.25"/>
    <row r="5079" customFormat="1" x14ac:dyDescent="0.25"/>
    <row r="5080" customFormat="1" x14ac:dyDescent="0.25"/>
    <row r="5081" customFormat="1" x14ac:dyDescent="0.25"/>
    <row r="5082" customFormat="1" x14ac:dyDescent="0.25"/>
    <row r="5083" customFormat="1" x14ac:dyDescent="0.25"/>
    <row r="5084" customFormat="1" x14ac:dyDescent="0.25"/>
    <row r="5085" customFormat="1" x14ac:dyDescent="0.25"/>
    <row r="5086" customFormat="1" x14ac:dyDescent="0.25"/>
    <row r="5087" customFormat="1" x14ac:dyDescent="0.25"/>
    <row r="5088" customFormat="1" x14ac:dyDescent="0.25"/>
    <row r="5089" customFormat="1" x14ac:dyDescent="0.25"/>
    <row r="5090" customFormat="1" x14ac:dyDescent="0.25"/>
    <row r="5091" customFormat="1" x14ac:dyDescent="0.25"/>
    <row r="5092" customFormat="1" x14ac:dyDescent="0.25"/>
    <row r="5093" customFormat="1" x14ac:dyDescent="0.25"/>
    <row r="5094" customFormat="1" x14ac:dyDescent="0.25"/>
    <row r="5095" customFormat="1" x14ac:dyDescent="0.25"/>
    <row r="5096" customFormat="1" x14ac:dyDescent="0.25"/>
    <row r="5097" customFormat="1" x14ac:dyDescent="0.25"/>
    <row r="5098" customFormat="1" x14ac:dyDescent="0.25"/>
    <row r="5099" customFormat="1" x14ac:dyDescent="0.25"/>
    <row r="5100" customFormat="1" x14ac:dyDescent="0.25"/>
    <row r="5101" customFormat="1" x14ac:dyDescent="0.25"/>
    <row r="5102" customFormat="1" x14ac:dyDescent="0.25"/>
    <row r="5103" customFormat="1" x14ac:dyDescent="0.25"/>
    <row r="5104" customFormat="1" x14ac:dyDescent="0.25"/>
    <row r="5105" customFormat="1" x14ac:dyDescent="0.25"/>
    <row r="5106" customFormat="1" x14ac:dyDescent="0.25"/>
    <row r="5107" customFormat="1" x14ac:dyDescent="0.25"/>
    <row r="5108" customFormat="1" x14ac:dyDescent="0.25"/>
    <row r="5109" customFormat="1" x14ac:dyDescent="0.25"/>
    <row r="5110" customFormat="1" x14ac:dyDescent="0.25"/>
    <row r="5111" customFormat="1" x14ac:dyDescent="0.25"/>
    <row r="5112" customFormat="1" x14ac:dyDescent="0.25"/>
    <row r="5113" customFormat="1" x14ac:dyDescent="0.25"/>
    <row r="5114" customFormat="1" x14ac:dyDescent="0.25"/>
    <row r="5115" customFormat="1" x14ac:dyDescent="0.25"/>
    <row r="5116" customFormat="1" x14ac:dyDescent="0.25"/>
    <row r="5117" customFormat="1" x14ac:dyDescent="0.25"/>
    <row r="5118" customFormat="1" x14ac:dyDescent="0.25"/>
    <row r="5119" customFormat="1" x14ac:dyDescent="0.25"/>
    <row r="5120" customFormat="1" x14ac:dyDescent="0.25"/>
    <row r="5121" customFormat="1" x14ac:dyDescent="0.25"/>
    <row r="5122" customFormat="1" x14ac:dyDescent="0.25"/>
    <row r="5123" customFormat="1" x14ac:dyDescent="0.25"/>
    <row r="5124" customFormat="1" x14ac:dyDescent="0.25"/>
    <row r="5125" customFormat="1" x14ac:dyDescent="0.25"/>
    <row r="5126" customFormat="1" x14ac:dyDescent="0.25"/>
    <row r="5127" customFormat="1" x14ac:dyDescent="0.25"/>
    <row r="5128" customFormat="1" x14ac:dyDescent="0.25"/>
    <row r="5129" customFormat="1" x14ac:dyDescent="0.25"/>
    <row r="5130" customFormat="1" x14ac:dyDescent="0.25"/>
    <row r="5131" customFormat="1" x14ac:dyDescent="0.25"/>
    <row r="5132" customFormat="1" x14ac:dyDescent="0.25"/>
    <row r="5133" customFormat="1" x14ac:dyDescent="0.25"/>
    <row r="5134" customFormat="1" x14ac:dyDescent="0.25"/>
    <row r="5135" customFormat="1" x14ac:dyDescent="0.25"/>
    <row r="5136" customFormat="1" x14ac:dyDescent="0.25"/>
    <row r="5137" customFormat="1" x14ac:dyDescent="0.25"/>
    <row r="5138" customFormat="1" x14ac:dyDescent="0.25"/>
    <row r="5139" customFormat="1" x14ac:dyDescent="0.25"/>
    <row r="5140" customFormat="1" x14ac:dyDescent="0.25"/>
    <row r="5141" customFormat="1" x14ac:dyDescent="0.25"/>
    <row r="5142" customFormat="1" x14ac:dyDescent="0.25"/>
    <row r="5143" customFormat="1" x14ac:dyDescent="0.25"/>
    <row r="5144" customFormat="1" x14ac:dyDescent="0.25"/>
    <row r="5145" customFormat="1" x14ac:dyDescent="0.25"/>
    <row r="5146" customFormat="1" x14ac:dyDescent="0.25"/>
    <row r="5147" customFormat="1" x14ac:dyDescent="0.25"/>
    <row r="5148" customFormat="1" x14ac:dyDescent="0.25"/>
    <row r="5149" customFormat="1" x14ac:dyDescent="0.25"/>
    <row r="5150" customFormat="1" x14ac:dyDescent="0.25"/>
    <row r="5151" customFormat="1" x14ac:dyDescent="0.25"/>
    <row r="5152" customFormat="1" x14ac:dyDescent="0.25"/>
    <row r="5153" customFormat="1" x14ac:dyDescent="0.25"/>
    <row r="5154" customFormat="1" x14ac:dyDescent="0.25"/>
    <row r="5155" customFormat="1" x14ac:dyDescent="0.25"/>
    <row r="5156" customFormat="1" x14ac:dyDescent="0.25"/>
    <row r="5157" customFormat="1" x14ac:dyDescent="0.25"/>
    <row r="5158" customFormat="1" x14ac:dyDescent="0.25"/>
    <row r="5159" customFormat="1" x14ac:dyDescent="0.25"/>
    <row r="5160" customFormat="1" x14ac:dyDescent="0.25"/>
    <row r="5161" customFormat="1" x14ac:dyDescent="0.25"/>
    <row r="5162" customFormat="1" x14ac:dyDescent="0.25"/>
    <row r="5163" customFormat="1" x14ac:dyDescent="0.25"/>
    <row r="5164" customFormat="1" x14ac:dyDescent="0.25"/>
    <row r="5165" customFormat="1" x14ac:dyDescent="0.25"/>
    <row r="5166" customFormat="1" x14ac:dyDescent="0.25"/>
    <row r="5167" customFormat="1" x14ac:dyDescent="0.25"/>
    <row r="5168" customFormat="1" x14ac:dyDescent="0.25"/>
    <row r="5169" customFormat="1" x14ac:dyDescent="0.25"/>
    <row r="5170" customFormat="1" x14ac:dyDescent="0.25"/>
    <row r="5171" customFormat="1" x14ac:dyDescent="0.25"/>
    <row r="5172" customFormat="1" x14ac:dyDescent="0.25"/>
    <row r="5173" customFormat="1" x14ac:dyDescent="0.25"/>
    <row r="5174" customFormat="1" x14ac:dyDescent="0.25"/>
    <row r="5175" customFormat="1" x14ac:dyDescent="0.25"/>
    <row r="5176" customFormat="1" x14ac:dyDescent="0.25"/>
    <row r="5177" customFormat="1" x14ac:dyDescent="0.25"/>
    <row r="5178" customFormat="1" x14ac:dyDescent="0.25"/>
    <row r="5179" customFormat="1" x14ac:dyDescent="0.25"/>
    <row r="5180" customFormat="1" x14ac:dyDescent="0.25"/>
    <row r="5181" customFormat="1" x14ac:dyDescent="0.25"/>
    <row r="5182" customFormat="1" x14ac:dyDescent="0.25"/>
    <row r="5183" customFormat="1" x14ac:dyDescent="0.25"/>
    <row r="5184" customFormat="1" x14ac:dyDescent="0.25"/>
    <row r="5185" customFormat="1" x14ac:dyDescent="0.25"/>
    <row r="5186" customFormat="1" x14ac:dyDescent="0.25"/>
    <row r="5187" customFormat="1" x14ac:dyDescent="0.25"/>
    <row r="5188" customFormat="1" x14ac:dyDescent="0.25"/>
    <row r="5189" customFormat="1" x14ac:dyDescent="0.25"/>
    <row r="5190" customFormat="1" x14ac:dyDescent="0.25"/>
    <row r="5191" customFormat="1" x14ac:dyDescent="0.25"/>
    <row r="5192" customFormat="1" x14ac:dyDescent="0.25"/>
    <row r="5193" customFormat="1" x14ac:dyDescent="0.25"/>
    <row r="5194" customFormat="1" x14ac:dyDescent="0.25"/>
    <row r="5195" customFormat="1" x14ac:dyDescent="0.25"/>
    <row r="5196" customFormat="1" x14ac:dyDescent="0.25"/>
    <row r="5197" customFormat="1" x14ac:dyDescent="0.25"/>
    <row r="5198" customFormat="1" x14ac:dyDescent="0.25"/>
    <row r="5199" customFormat="1" x14ac:dyDescent="0.25"/>
    <row r="5200" customFormat="1" x14ac:dyDescent="0.25"/>
    <row r="5201" customFormat="1" x14ac:dyDescent="0.25"/>
    <row r="5202" customFormat="1" x14ac:dyDescent="0.25"/>
    <row r="5203" customFormat="1" x14ac:dyDescent="0.25"/>
    <row r="5204" customFormat="1" x14ac:dyDescent="0.25"/>
    <row r="5205" customFormat="1" x14ac:dyDescent="0.25"/>
    <row r="5206" customFormat="1" x14ac:dyDescent="0.25"/>
    <row r="5207" customFormat="1" x14ac:dyDescent="0.25"/>
    <row r="5208" customFormat="1" x14ac:dyDescent="0.25"/>
    <row r="5209" customFormat="1" x14ac:dyDescent="0.25"/>
    <row r="5210" customFormat="1" x14ac:dyDescent="0.25"/>
    <row r="5211" customFormat="1" x14ac:dyDescent="0.25"/>
    <row r="5212" customFormat="1" x14ac:dyDescent="0.25"/>
    <row r="5213" customFormat="1" x14ac:dyDescent="0.25"/>
    <row r="5214" customFormat="1" x14ac:dyDescent="0.25"/>
    <row r="5215" customFormat="1" x14ac:dyDescent="0.25"/>
    <row r="5216" customFormat="1" x14ac:dyDescent="0.25"/>
    <row r="5217" customFormat="1" x14ac:dyDescent="0.25"/>
    <row r="5218" customFormat="1" x14ac:dyDescent="0.25"/>
    <row r="5219" customFormat="1" x14ac:dyDescent="0.25"/>
    <row r="5220" customFormat="1" x14ac:dyDescent="0.25"/>
    <row r="5221" customFormat="1" x14ac:dyDescent="0.25"/>
    <row r="5222" customFormat="1" x14ac:dyDescent="0.25"/>
    <row r="5223" customFormat="1" x14ac:dyDescent="0.25"/>
    <row r="5224" customFormat="1" x14ac:dyDescent="0.25"/>
    <row r="5225" customFormat="1" x14ac:dyDescent="0.25"/>
    <row r="5226" customFormat="1" x14ac:dyDescent="0.25"/>
    <row r="5227" customFormat="1" x14ac:dyDescent="0.25"/>
    <row r="5228" customFormat="1" x14ac:dyDescent="0.25"/>
    <row r="5229" customFormat="1" x14ac:dyDescent="0.25"/>
    <row r="5230" customFormat="1" x14ac:dyDescent="0.25"/>
    <row r="5231" customFormat="1" x14ac:dyDescent="0.25"/>
    <row r="5232" customFormat="1" x14ac:dyDescent="0.25"/>
    <row r="5233" customFormat="1" x14ac:dyDescent="0.25"/>
    <row r="5234" customFormat="1" x14ac:dyDescent="0.25"/>
    <row r="5235" customFormat="1" x14ac:dyDescent="0.25"/>
    <row r="5236" customFormat="1" x14ac:dyDescent="0.25"/>
    <row r="5237" customFormat="1" x14ac:dyDescent="0.25"/>
    <row r="5238" customFormat="1" x14ac:dyDescent="0.25"/>
    <row r="5239" customFormat="1" x14ac:dyDescent="0.25"/>
    <row r="5240" customFormat="1" x14ac:dyDescent="0.25"/>
    <row r="5241" customFormat="1" x14ac:dyDescent="0.25"/>
    <row r="5242" customFormat="1" x14ac:dyDescent="0.25"/>
    <row r="5243" customFormat="1" x14ac:dyDescent="0.25"/>
    <row r="5244" customFormat="1" x14ac:dyDescent="0.25"/>
    <row r="5245" customFormat="1" x14ac:dyDescent="0.25"/>
    <row r="5246" customFormat="1" x14ac:dyDescent="0.25"/>
    <row r="5247" customFormat="1" x14ac:dyDescent="0.25"/>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T12"/>
  <sheetViews>
    <sheetView workbookViewId="0"/>
  </sheetViews>
  <sheetFormatPr defaultRowHeight="15" x14ac:dyDescent="0.25"/>
  <sheetData>
    <row r="1" spans="1:20" x14ac:dyDescent="0.25">
      <c r="A1" s="1" t="s">
        <v>656</v>
      </c>
      <c r="C1" s="1" t="s">
        <v>0</v>
      </c>
      <c r="D1" s="1" t="s">
        <v>1</v>
      </c>
      <c r="E1" s="1" t="s">
        <v>654</v>
      </c>
    </row>
    <row r="3" spans="1:20" x14ac:dyDescent="0.25">
      <c r="A3" s="1" t="s">
        <v>4</v>
      </c>
      <c r="C3" s="1" t="s">
        <v>2</v>
      </c>
      <c r="D3" s="1" t="s">
        <v>3</v>
      </c>
    </row>
    <row r="4" spans="1:20" x14ac:dyDescent="0.25">
      <c r="A4" s="1" t="s">
        <v>4</v>
      </c>
      <c r="C4" s="1" t="s">
        <v>40</v>
      </c>
    </row>
    <row r="5" spans="1:20" x14ac:dyDescent="0.25">
      <c r="A5" s="1" t="s">
        <v>4</v>
      </c>
      <c r="C5" s="1" t="s">
        <v>41</v>
      </c>
      <c r="D5" s="1" t="s">
        <v>5</v>
      </c>
    </row>
    <row r="6" spans="1:20" x14ac:dyDescent="0.25">
      <c r="A6" s="1" t="s">
        <v>4</v>
      </c>
      <c r="C6" s="1" t="s">
        <v>42</v>
      </c>
      <c r="D6" s="1" t="s">
        <v>34</v>
      </c>
    </row>
    <row r="7" spans="1:20" x14ac:dyDescent="0.25">
      <c r="A7" s="1" t="s">
        <v>6</v>
      </c>
      <c r="C7" s="1" t="s">
        <v>7</v>
      </c>
      <c r="D7" s="1" t="s">
        <v>1393</v>
      </c>
      <c r="E7" s="1" t="s">
        <v>653</v>
      </c>
    </row>
    <row r="9" spans="1:20" x14ac:dyDescent="0.25">
      <c r="A9" s="1" t="s">
        <v>4</v>
      </c>
      <c r="D9" s="1" t="s">
        <v>8</v>
      </c>
      <c r="E9" s="1" t="s">
        <v>48</v>
      </c>
      <c r="F9" s="1" t="s">
        <v>100</v>
      </c>
      <c r="G9" s="1" t="s">
        <v>49</v>
      </c>
      <c r="H9" s="1" t="s">
        <v>50</v>
      </c>
    </row>
    <row r="10" spans="1:20" x14ac:dyDescent="0.25">
      <c r="A10" s="1" t="s">
        <v>4</v>
      </c>
      <c r="D10" s="1" t="s">
        <v>9</v>
      </c>
      <c r="E10" s="1" t="s">
        <v>11</v>
      </c>
      <c r="F10" s="1" t="s">
        <v>12</v>
      </c>
      <c r="G10" s="1" t="s">
        <v>7</v>
      </c>
      <c r="H10" s="1" t="s">
        <v>20</v>
      </c>
      <c r="I10" s="1" t="s">
        <v>33</v>
      </c>
      <c r="J10" s="1" t="s">
        <v>13</v>
      </c>
      <c r="K10" s="1" t="s">
        <v>14</v>
      </c>
      <c r="L10" s="1" t="s">
        <v>15</v>
      </c>
      <c r="M10" s="1" t="s">
        <v>16</v>
      </c>
      <c r="N10" s="1" t="s">
        <v>17</v>
      </c>
      <c r="O10" s="1" t="s">
        <v>18</v>
      </c>
      <c r="P10" s="1" t="s">
        <v>87</v>
      </c>
      <c r="Q10" s="1" t="s">
        <v>90</v>
      </c>
      <c r="R10" s="1" t="s">
        <v>91</v>
      </c>
      <c r="S10" s="1" t="s">
        <v>19</v>
      </c>
      <c r="T10" s="1" t="s">
        <v>44</v>
      </c>
    </row>
    <row r="11" spans="1:20" x14ac:dyDescent="0.25">
      <c r="A11" s="1" t="s">
        <v>4</v>
      </c>
      <c r="D11" s="1" t="s">
        <v>10</v>
      </c>
      <c r="E11" s="1" t="s">
        <v>45</v>
      </c>
      <c r="F11" s="1" t="s">
        <v>46</v>
      </c>
      <c r="G11" s="1" t="s">
        <v>43</v>
      </c>
      <c r="H11" s="1" t="s">
        <v>51</v>
      </c>
      <c r="I11" s="1" t="s">
        <v>42</v>
      </c>
      <c r="J11" s="1" t="s">
        <v>47</v>
      </c>
      <c r="K11" s="1" t="s">
        <v>52</v>
      </c>
      <c r="L11" s="1" t="s">
        <v>53</v>
      </c>
      <c r="M11" s="1" t="s">
        <v>54</v>
      </c>
      <c r="N11" s="1" t="s">
        <v>55</v>
      </c>
      <c r="O11" s="1" t="s">
        <v>56</v>
      </c>
      <c r="P11" s="1" t="s">
        <v>88</v>
      </c>
      <c r="Q11" s="1" t="s">
        <v>92</v>
      </c>
      <c r="R11" s="1" t="s">
        <v>93</v>
      </c>
      <c r="S11" s="1" t="s">
        <v>57</v>
      </c>
      <c r="T11" s="1" t="s">
        <v>58</v>
      </c>
    </row>
    <row r="12" spans="1:20" x14ac:dyDescent="0.25">
      <c r="D12" s="1" t="s">
        <v>652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T12"/>
  <sheetViews>
    <sheetView workbookViewId="0"/>
  </sheetViews>
  <sheetFormatPr defaultRowHeight="15" x14ac:dyDescent="0.25"/>
  <sheetData>
    <row r="1" spans="1:20" x14ac:dyDescent="0.25">
      <c r="A1" s="1" t="s">
        <v>656</v>
      </c>
      <c r="C1" s="1" t="s">
        <v>0</v>
      </c>
      <c r="D1" s="1" t="s">
        <v>1</v>
      </c>
      <c r="E1" s="1" t="s">
        <v>654</v>
      </c>
    </row>
    <row r="3" spans="1:20" x14ac:dyDescent="0.25">
      <c r="A3" s="1" t="s">
        <v>4</v>
      </c>
      <c r="C3" s="1" t="s">
        <v>2</v>
      </c>
      <c r="D3" s="1" t="s">
        <v>3</v>
      </c>
    </row>
    <row r="4" spans="1:20" x14ac:dyDescent="0.25">
      <c r="A4" s="1" t="s">
        <v>4</v>
      </c>
      <c r="C4" s="1" t="s">
        <v>40</v>
      </c>
    </row>
    <row r="5" spans="1:20" x14ac:dyDescent="0.25">
      <c r="A5" s="1" t="s">
        <v>4</v>
      </c>
      <c r="C5" s="1" t="s">
        <v>41</v>
      </c>
      <c r="D5" s="1" t="s">
        <v>5</v>
      </c>
    </row>
    <row r="6" spans="1:20" x14ac:dyDescent="0.25">
      <c r="A6" s="1" t="s">
        <v>4</v>
      </c>
      <c r="C6" s="1" t="s">
        <v>42</v>
      </c>
      <c r="D6" s="1" t="s">
        <v>34</v>
      </c>
    </row>
    <row r="7" spans="1:20" x14ac:dyDescent="0.25">
      <c r="A7" s="1" t="s">
        <v>6</v>
      </c>
      <c r="C7" s="1" t="s">
        <v>7</v>
      </c>
      <c r="D7" s="1" t="s">
        <v>1393</v>
      </c>
      <c r="E7" s="1" t="s">
        <v>653</v>
      </c>
    </row>
    <row r="9" spans="1:20" x14ac:dyDescent="0.25">
      <c r="A9" s="1" t="s">
        <v>4</v>
      </c>
      <c r="D9" s="1" t="s">
        <v>8</v>
      </c>
      <c r="E9" s="1" t="s">
        <v>48</v>
      </c>
      <c r="F9" s="1" t="s">
        <v>100</v>
      </c>
      <c r="G9" s="1" t="s">
        <v>49</v>
      </c>
      <c r="H9" s="1" t="s">
        <v>50</v>
      </c>
    </row>
    <row r="10" spans="1:20" x14ac:dyDescent="0.25">
      <c r="A10" s="1" t="s">
        <v>4</v>
      </c>
      <c r="D10" s="1" t="s">
        <v>9</v>
      </c>
      <c r="E10" s="1" t="s">
        <v>11</v>
      </c>
      <c r="F10" s="1" t="s">
        <v>12</v>
      </c>
      <c r="G10" s="1" t="s">
        <v>7</v>
      </c>
      <c r="H10" s="1" t="s">
        <v>20</v>
      </c>
      <c r="I10" s="1" t="s">
        <v>33</v>
      </c>
      <c r="J10" s="1" t="s">
        <v>13</v>
      </c>
      <c r="K10" s="1" t="s">
        <v>14</v>
      </c>
      <c r="L10" s="1" t="s">
        <v>15</v>
      </c>
      <c r="M10" s="1" t="s">
        <v>16</v>
      </c>
      <c r="N10" s="1" t="s">
        <v>17</v>
      </c>
      <c r="O10" s="1" t="s">
        <v>18</v>
      </c>
      <c r="P10" s="1" t="s">
        <v>87</v>
      </c>
      <c r="Q10" s="1" t="s">
        <v>90</v>
      </c>
      <c r="R10" s="1" t="s">
        <v>91</v>
      </c>
      <c r="S10" s="1" t="s">
        <v>19</v>
      </c>
      <c r="T10" s="1" t="s">
        <v>44</v>
      </c>
    </row>
    <row r="11" spans="1:20" x14ac:dyDescent="0.25">
      <c r="A11" s="1" t="s">
        <v>4</v>
      </c>
      <c r="D11" s="1" t="s">
        <v>10</v>
      </c>
      <c r="E11" s="1" t="s">
        <v>45</v>
      </c>
      <c r="F11" s="1" t="s">
        <v>46</v>
      </c>
      <c r="G11" s="1" t="s">
        <v>43</v>
      </c>
      <c r="H11" s="1" t="s">
        <v>51</v>
      </c>
      <c r="I11" s="1" t="s">
        <v>42</v>
      </c>
      <c r="J11" s="1" t="s">
        <v>47</v>
      </c>
      <c r="K11" s="1" t="s">
        <v>52</v>
      </c>
      <c r="L11" s="1" t="s">
        <v>53</v>
      </c>
      <c r="M11" s="1" t="s">
        <v>54</v>
      </c>
      <c r="N11" s="1" t="s">
        <v>55</v>
      </c>
      <c r="O11" s="1" t="s">
        <v>56</v>
      </c>
      <c r="P11" s="1" t="s">
        <v>88</v>
      </c>
      <c r="Q11" s="1" t="s">
        <v>92</v>
      </c>
      <c r="R11" s="1" t="s">
        <v>93</v>
      </c>
      <c r="S11" s="1" t="s">
        <v>57</v>
      </c>
      <c r="T11" s="1" t="s">
        <v>58</v>
      </c>
    </row>
    <row r="12" spans="1:20" x14ac:dyDescent="0.25">
      <c r="D12" s="1" t="s">
        <v>652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9A98F-B2D4-4A5A-B39B-0D8ECD3EF721}">
  <dimension ref="A1:AI225"/>
  <sheetViews>
    <sheetView workbookViewId="0"/>
  </sheetViews>
  <sheetFormatPr defaultRowHeight="15" x14ac:dyDescent="0.25"/>
  <sheetData>
    <row r="1" spans="1:35" x14ac:dyDescent="0.25">
      <c r="A1" s="1" t="s">
        <v>676</v>
      </c>
      <c r="C1" s="1" t="s">
        <v>0</v>
      </c>
      <c r="D1" s="1" t="s">
        <v>22</v>
      </c>
      <c r="E1" s="1" t="s">
        <v>23</v>
      </c>
      <c r="F1" s="1" t="s">
        <v>23</v>
      </c>
      <c r="G1" s="1" t="s">
        <v>23</v>
      </c>
      <c r="H1" s="1" t="s">
        <v>23</v>
      </c>
      <c r="I1" s="1" t="s">
        <v>23</v>
      </c>
      <c r="J1" s="1" t="s">
        <v>23</v>
      </c>
      <c r="K1" s="1" t="s">
        <v>23</v>
      </c>
      <c r="L1" s="1" t="s">
        <v>23</v>
      </c>
      <c r="M1" s="1" t="s">
        <v>23</v>
      </c>
      <c r="N1" s="1" t="s">
        <v>23</v>
      </c>
      <c r="O1" s="1" t="s">
        <v>23</v>
      </c>
      <c r="P1" s="1" t="s">
        <v>23</v>
      </c>
      <c r="Q1" s="1" t="s">
        <v>23</v>
      </c>
      <c r="R1" s="1" t="s">
        <v>23</v>
      </c>
      <c r="S1" s="1" t="s">
        <v>23</v>
      </c>
      <c r="T1" s="1" t="s">
        <v>654</v>
      </c>
    </row>
    <row r="3" spans="1:35" x14ac:dyDescent="0.25">
      <c r="A3" s="1" t="s">
        <v>4</v>
      </c>
      <c r="C3" s="1" t="s">
        <v>2</v>
      </c>
      <c r="D3" s="1" t="s">
        <v>3</v>
      </c>
    </row>
    <row r="4" spans="1:35" x14ac:dyDescent="0.25">
      <c r="A4" s="1" t="s">
        <v>4</v>
      </c>
      <c r="C4" s="1" t="s">
        <v>40</v>
      </c>
    </row>
    <row r="5" spans="1:35" x14ac:dyDescent="0.25">
      <c r="A5" s="1" t="s">
        <v>4</v>
      </c>
      <c r="C5" s="1" t="s">
        <v>41</v>
      </c>
      <c r="D5" s="1" t="s">
        <v>5</v>
      </c>
    </row>
    <row r="6" spans="1:35" x14ac:dyDescent="0.25">
      <c r="A6" s="1" t="s">
        <v>4</v>
      </c>
      <c r="C6" s="1" t="s">
        <v>42</v>
      </c>
      <c r="D6" s="1" t="s">
        <v>34</v>
      </c>
    </row>
    <row r="7" spans="1:35" x14ac:dyDescent="0.25">
      <c r="A7" s="1" t="s">
        <v>6</v>
      </c>
      <c r="C7" s="1" t="s">
        <v>7</v>
      </c>
      <c r="D7" s="1" t="s">
        <v>1393</v>
      </c>
      <c r="T7" s="1" t="s">
        <v>653</v>
      </c>
    </row>
    <row r="9" spans="1:35" x14ac:dyDescent="0.25">
      <c r="A9" s="1" t="s">
        <v>4</v>
      </c>
      <c r="D9" s="1" t="s">
        <v>8</v>
      </c>
      <c r="T9" s="1" t="s">
        <v>48</v>
      </c>
      <c r="U9" s="1" t="s">
        <v>102</v>
      </c>
      <c r="V9" s="1" t="s">
        <v>49</v>
      </c>
      <c r="W9" s="1" t="s">
        <v>50</v>
      </c>
    </row>
    <row r="10" spans="1:35" x14ac:dyDescent="0.25">
      <c r="A10" s="1" t="s">
        <v>4</v>
      </c>
      <c r="D10" s="1" t="s">
        <v>9</v>
      </c>
      <c r="T10" s="1" t="s">
        <v>11</v>
      </c>
      <c r="U10" s="1" t="s">
        <v>12</v>
      </c>
      <c r="V10" s="1" t="s">
        <v>7</v>
      </c>
      <c r="W10" s="1" t="s">
        <v>20</v>
      </c>
      <c r="X10" s="1" t="s">
        <v>33</v>
      </c>
      <c r="Y10" s="1" t="s">
        <v>13</v>
      </c>
      <c r="Z10" s="1" t="s">
        <v>14</v>
      </c>
      <c r="AA10" s="1" t="s">
        <v>15</v>
      </c>
      <c r="AB10" s="1" t="s">
        <v>16</v>
      </c>
      <c r="AC10" s="1" t="s">
        <v>17</v>
      </c>
      <c r="AD10" s="1" t="s">
        <v>18</v>
      </c>
      <c r="AE10" s="1" t="s">
        <v>87</v>
      </c>
      <c r="AF10" s="1" t="s">
        <v>90</v>
      </c>
      <c r="AG10" s="1" t="s">
        <v>91</v>
      </c>
      <c r="AH10" s="1" t="s">
        <v>19</v>
      </c>
      <c r="AI10" s="1" t="s">
        <v>44</v>
      </c>
    </row>
    <row r="11" spans="1:35" x14ac:dyDescent="0.25">
      <c r="A11" s="1" t="s">
        <v>4</v>
      </c>
      <c r="D11" s="1" t="s">
        <v>10</v>
      </c>
      <c r="T11" s="1" t="s">
        <v>45</v>
      </c>
      <c r="U11" s="1" t="s">
        <v>46</v>
      </c>
      <c r="V11" s="1" t="s">
        <v>43</v>
      </c>
      <c r="W11" s="1" t="s">
        <v>51</v>
      </c>
      <c r="X11" s="1" t="s">
        <v>42</v>
      </c>
      <c r="Y11" s="1" t="s">
        <v>47</v>
      </c>
      <c r="Z11" s="1" t="s">
        <v>52</v>
      </c>
      <c r="AA11" s="1" t="s">
        <v>53</v>
      </c>
      <c r="AB11" s="1" t="s">
        <v>54</v>
      </c>
      <c r="AC11" s="1" t="s">
        <v>55</v>
      </c>
      <c r="AD11" s="1" t="s">
        <v>56</v>
      </c>
      <c r="AE11" s="1" t="s">
        <v>88</v>
      </c>
      <c r="AF11" s="1" t="s">
        <v>92</v>
      </c>
      <c r="AG11" s="1" t="s">
        <v>93</v>
      </c>
      <c r="AH11" s="1" t="s">
        <v>57</v>
      </c>
      <c r="AI11" s="1" t="s">
        <v>58</v>
      </c>
    </row>
    <row r="12" spans="1:35" x14ac:dyDescent="0.25">
      <c r="D12" s="1" t="s">
        <v>11</v>
      </c>
      <c r="E12" s="1" t="s">
        <v>12</v>
      </c>
      <c r="F12" s="1" t="s">
        <v>7</v>
      </c>
      <c r="G12" s="1" t="s">
        <v>20</v>
      </c>
      <c r="H12" s="1" t="s">
        <v>33</v>
      </c>
      <c r="I12" s="1" t="s">
        <v>13</v>
      </c>
      <c r="J12" s="1" t="s">
        <v>14</v>
      </c>
      <c r="K12" s="1" t="s">
        <v>15</v>
      </c>
      <c r="L12" s="1" t="s">
        <v>16</v>
      </c>
      <c r="M12" s="1" t="s">
        <v>17</v>
      </c>
      <c r="N12" s="1" t="s">
        <v>18</v>
      </c>
      <c r="O12" s="1" t="s">
        <v>87</v>
      </c>
      <c r="P12" s="1" t="s">
        <v>90</v>
      </c>
      <c r="Q12" s="1" t="s">
        <v>91</v>
      </c>
      <c r="R12" s="1" t="s">
        <v>19</v>
      </c>
      <c r="S12" s="1" t="s">
        <v>44</v>
      </c>
    </row>
    <row r="13" spans="1:35" x14ac:dyDescent="0.25">
      <c r="A13" s="1" t="s">
        <v>21</v>
      </c>
      <c r="D13" s="1" t="s">
        <v>1368</v>
      </c>
      <c r="E13" s="1" t="s">
        <v>827</v>
      </c>
      <c r="F13" s="1" t="s">
        <v>896</v>
      </c>
      <c r="G13" s="1" t="s">
        <v>679</v>
      </c>
      <c r="H13" s="1" t="s">
        <v>34</v>
      </c>
      <c r="I13" s="1" t="s">
        <v>27</v>
      </c>
      <c r="J13" s="1" t="s">
        <v>1101</v>
      </c>
      <c r="K13" s="1" t="s">
        <v>26</v>
      </c>
      <c r="L13" s="1" t="s">
        <v>1102</v>
      </c>
      <c r="M13" s="1" t="s">
        <v>26</v>
      </c>
      <c r="N13" s="1" t="s">
        <v>801</v>
      </c>
      <c r="O13" s="1" t="s">
        <v>681</v>
      </c>
      <c r="Q13" s="1" t="s">
        <v>802</v>
      </c>
      <c r="R13" s="1" t="s">
        <v>787</v>
      </c>
      <c r="S13" s="1" t="s">
        <v>111</v>
      </c>
    </row>
    <row r="14" spans="1:35" x14ac:dyDescent="0.25">
      <c r="A14" s="1" t="s">
        <v>21</v>
      </c>
      <c r="D14" s="1" t="s">
        <v>1367</v>
      </c>
      <c r="E14" s="1" t="s">
        <v>827</v>
      </c>
      <c r="F14" s="1" t="s">
        <v>896</v>
      </c>
      <c r="G14" s="1" t="s">
        <v>679</v>
      </c>
      <c r="H14" s="1" t="s">
        <v>34</v>
      </c>
      <c r="I14" s="1" t="s">
        <v>27</v>
      </c>
      <c r="J14" s="1" t="s">
        <v>1332</v>
      </c>
      <c r="K14" s="1" t="s">
        <v>26</v>
      </c>
      <c r="L14" s="1" t="s">
        <v>971</v>
      </c>
      <c r="M14" s="1" t="s">
        <v>26</v>
      </c>
      <c r="N14" s="1" t="s">
        <v>801</v>
      </c>
      <c r="O14" s="1" t="s">
        <v>681</v>
      </c>
      <c r="Q14" s="1" t="s">
        <v>802</v>
      </c>
      <c r="R14" s="1" t="s">
        <v>749</v>
      </c>
      <c r="S14" s="1" t="s">
        <v>111</v>
      </c>
    </row>
    <row r="15" spans="1:35" x14ac:dyDescent="0.25">
      <c r="A15" s="1" t="s">
        <v>21</v>
      </c>
      <c r="D15" s="1" t="s">
        <v>1365</v>
      </c>
      <c r="E15" s="1" t="s">
        <v>827</v>
      </c>
      <c r="F15" s="1" t="s">
        <v>896</v>
      </c>
      <c r="G15" s="1" t="s">
        <v>679</v>
      </c>
      <c r="H15" s="1" t="s">
        <v>34</v>
      </c>
      <c r="I15" s="1" t="s">
        <v>27</v>
      </c>
      <c r="J15" s="1" t="s">
        <v>1366</v>
      </c>
      <c r="K15" s="1" t="s">
        <v>26</v>
      </c>
      <c r="L15" s="1" t="s">
        <v>674</v>
      </c>
      <c r="M15" s="1" t="s">
        <v>26</v>
      </c>
      <c r="N15" s="1" t="s">
        <v>801</v>
      </c>
      <c r="O15" s="1" t="s">
        <v>681</v>
      </c>
      <c r="Q15" s="1" t="s">
        <v>802</v>
      </c>
      <c r="R15" s="1" t="s">
        <v>830</v>
      </c>
      <c r="S15" s="1" t="s">
        <v>111</v>
      </c>
    </row>
    <row r="16" spans="1:35" x14ac:dyDescent="0.25">
      <c r="A16" s="1" t="s">
        <v>21</v>
      </c>
      <c r="D16" s="1" t="s">
        <v>1364</v>
      </c>
      <c r="E16" s="1" t="s">
        <v>827</v>
      </c>
      <c r="F16" s="1" t="s">
        <v>896</v>
      </c>
      <c r="G16" s="1" t="s">
        <v>679</v>
      </c>
      <c r="H16" s="1" t="s">
        <v>34</v>
      </c>
      <c r="I16" s="1" t="s">
        <v>841</v>
      </c>
      <c r="J16" s="1" t="s">
        <v>1049</v>
      </c>
      <c r="K16" s="1" t="s">
        <v>26</v>
      </c>
      <c r="L16" s="1" t="s">
        <v>655</v>
      </c>
      <c r="M16" s="1" t="s">
        <v>26</v>
      </c>
      <c r="N16" s="1" t="s">
        <v>801</v>
      </c>
      <c r="O16" s="1" t="s">
        <v>681</v>
      </c>
      <c r="Q16" s="1" t="s">
        <v>802</v>
      </c>
      <c r="R16" s="1" t="s">
        <v>752</v>
      </c>
      <c r="S16" s="1" t="s">
        <v>111</v>
      </c>
    </row>
    <row r="17" spans="1:19" x14ac:dyDescent="0.25">
      <c r="A17" s="1" t="s">
        <v>21</v>
      </c>
      <c r="D17" s="1" t="s">
        <v>1361</v>
      </c>
      <c r="E17" s="1" t="s">
        <v>827</v>
      </c>
      <c r="F17" s="1" t="s">
        <v>896</v>
      </c>
      <c r="G17" s="1" t="s">
        <v>679</v>
      </c>
      <c r="H17" s="1" t="s">
        <v>34</v>
      </c>
      <c r="I17" s="1" t="s">
        <v>645</v>
      </c>
      <c r="J17" s="1" t="s">
        <v>1362</v>
      </c>
      <c r="K17" s="1" t="s">
        <v>26</v>
      </c>
      <c r="L17" s="1" t="s">
        <v>1363</v>
      </c>
      <c r="M17" s="1" t="s">
        <v>26</v>
      </c>
      <c r="N17" s="1" t="s">
        <v>801</v>
      </c>
      <c r="O17" s="1" t="s">
        <v>681</v>
      </c>
      <c r="Q17" s="1" t="s">
        <v>802</v>
      </c>
      <c r="R17" s="1" t="s">
        <v>794</v>
      </c>
      <c r="S17" s="1" t="s">
        <v>111</v>
      </c>
    </row>
    <row r="18" spans="1:19" x14ac:dyDescent="0.25">
      <c r="A18" s="1" t="s">
        <v>21</v>
      </c>
      <c r="D18" s="1" t="s">
        <v>1359</v>
      </c>
      <c r="E18" s="1" t="s">
        <v>827</v>
      </c>
      <c r="F18" s="1" t="s">
        <v>896</v>
      </c>
      <c r="G18" s="1" t="s">
        <v>679</v>
      </c>
      <c r="H18" s="1" t="s">
        <v>34</v>
      </c>
      <c r="I18" s="1" t="s">
        <v>200</v>
      </c>
      <c r="J18" s="1" t="s">
        <v>1360</v>
      </c>
      <c r="K18" s="1" t="s">
        <v>26</v>
      </c>
      <c r="L18" s="1" t="s">
        <v>947</v>
      </c>
      <c r="M18" s="1" t="s">
        <v>26</v>
      </c>
      <c r="N18" s="1" t="s">
        <v>801</v>
      </c>
      <c r="O18" s="1" t="s">
        <v>681</v>
      </c>
      <c r="Q18" s="1" t="s">
        <v>802</v>
      </c>
      <c r="R18" s="1" t="s">
        <v>710</v>
      </c>
      <c r="S18" s="1" t="s">
        <v>111</v>
      </c>
    </row>
    <row r="19" spans="1:19" x14ac:dyDescent="0.25">
      <c r="A19" s="1" t="s">
        <v>21</v>
      </c>
      <c r="D19" s="1" t="s">
        <v>1356</v>
      </c>
      <c r="E19" s="1" t="s">
        <v>827</v>
      </c>
      <c r="F19" s="1" t="s">
        <v>896</v>
      </c>
      <c r="G19" s="1" t="s">
        <v>679</v>
      </c>
      <c r="H19" s="1" t="s">
        <v>34</v>
      </c>
      <c r="I19" s="1" t="s">
        <v>645</v>
      </c>
      <c r="J19" s="1" t="s">
        <v>1357</v>
      </c>
      <c r="K19" s="1" t="s">
        <v>26</v>
      </c>
      <c r="L19" s="1" t="s">
        <v>1358</v>
      </c>
      <c r="M19" s="1" t="s">
        <v>26</v>
      </c>
      <c r="N19" s="1" t="s">
        <v>801</v>
      </c>
      <c r="O19" s="1" t="s">
        <v>681</v>
      </c>
      <c r="Q19" s="1" t="s">
        <v>802</v>
      </c>
      <c r="R19" s="1" t="s">
        <v>753</v>
      </c>
      <c r="S19" s="1" t="s">
        <v>111</v>
      </c>
    </row>
    <row r="20" spans="1:19" x14ac:dyDescent="0.25">
      <c r="A20" s="1" t="s">
        <v>21</v>
      </c>
      <c r="D20" s="1" t="s">
        <v>1355</v>
      </c>
      <c r="E20" s="1" t="s">
        <v>827</v>
      </c>
      <c r="F20" s="1" t="s">
        <v>896</v>
      </c>
      <c r="G20" s="1" t="s">
        <v>679</v>
      </c>
      <c r="H20" s="1" t="s">
        <v>34</v>
      </c>
      <c r="I20" s="1" t="s">
        <v>841</v>
      </c>
      <c r="J20" s="1" t="s">
        <v>1026</v>
      </c>
      <c r="K20" s="1" t="s">
        <v>26</v>
      </c>
      <c r="L20" s="1" t="s">
        <v>956</v>
      </c>
      <c r="M20" s="1" t="s">
        <v>26</v>
      </c>
      <c r="N20" s="1" t="s">
        <v>801</v>
      </c>
      <c r="O20" s="1" t="s">
        <v>681</v>
      </c>
      <c r="Q20" s="1" t="s">
        <v>802</v>
      </c>
      <c r="R20" s="1" t="s">
        <v>762</v>
      </c>
      <c r="S20" s="1" t="s">
        <v>111</v>
      </c>
    </row>
    <row r="21" spans="1:19" x14ac:dyDescent="0.25">
      <c r="A21" s="1" t="s">
        <v>21</v>
      </c>
      <c r="D21" s="1" t="s">
        <v>1353</v>
      </c>
      <c r="E21" s="1" t="s">
        <v>827</v>
      </c>
      <c r="F21" s="1" t="s">
        <v>896</v>
      </c>
      <c r="G21" s="1" t="s">
        <v>679</v>
      </c>
      <c r="H21" s="1" t="s">
        <v>34</v>
      </c>
      <c r="I21" s="1" t="s">
        <v>841</v>
      </c>
      <c r="J21" s="1" t="s">
        <v>1354</v>
      </c>
      <c r="K21" s="1" t="s">
        <v>26</v>
      </c>
      <c r="L21" s="1" t="s">
        <v>1036</v>
      </c>
      <c r="M21" s="1" t="s">
        <v>26</v>
      </c>
      <c r="N21" s="1" t="s">
        <v>801</v>
      </c>
      <c r="O21" s="1" t="s">
        <v>681</v>
      </c>
      <c r="Q21" s="1" t="s">
        <v>802</v>
      </c>
      <c r="R21" s="1" t="s">
        <v>758</v>
      </c>
      <c r="S21" s="1" t="s">
        <v>111</v>
      </c>
    </row>
    <row r="22" spans="1:19" x14ac:dyDescent="0.25">
      <c r="A22" s="1" t="s">
        <v>21</v>
      </c>
      <c r="D22" s="1" t="s">
        <v>1352</v>
      </c>
      <c r="E22" s="1" t="s">
        <v>827</v>
      </c>
      <c r="F22" s="1" t="s">
        <v>896</v>
      </c>
      <c r="G22" s="1" t="s">
        <v>679</v>
      </c>
      <c r="H22" s="1" t="s">
        <v>34</v>
      </c>
      <c r="I22" s="1" t="s">
        <v>841</v>
      </c>
      <c r="J22" s="1" t="s">
        <v>1044</v>
      </c>
      <c r="K22" s="1" t="s">
        <v>26</v>
      </c>
      <c r="L22" s="1" t="s">
        <v>935</v>
      </c>
      <c r="M22" s="1" t="s">
        <v>26</v>
      </c>
      <c r="N22" s="1" t="s">
        <v>801</v>
      </c>
      <c r="O22" s="1" t="s">
        <v>681</v>
      </c>
      <c r="Q22" s="1" t="s">
        <v>802</v>
      </c>
      <c r="R22" s="1" t="s">
        <v>693</v>
      </c>
      <c r="S22" s="1" t="s">
        <v>111</v>
      </c>
    </row>
    <row r="23" spans="1:19" x14ac:dyDescent="0.25">
      <c r="A23" s="1" t="s">
        <v>21</v>
      </c>
      <c r="D23" s="1" t="s">
        <v>1351</v>
      </c>
      <c r="E23" s="1" t="s">
        <v>827</v>
      </c>
      <c r="F23" s="1" t="s">
        <v>896</v>
      </c>
      <c r="G23" s="1" t="s">
        <v>679</v>
      </c>
      <c r="H23" s="1" t="s">
        <v>34</v>
      </c>
      <c r="I23" s="1" t="s">
        <v>841</v>
      </c>
      <c r="J23" s="1" t="s">
        <v>848</v>
      </c>
      <c r="K23" s="1" t="s">
        <v>26</v>
      </c>
      <c r="L23" s="1" t="s">
        <v>849</v>
      </c>
      <c r="M23" s="1" t="s">
        <v>26</v>
      </c>
      <c r="N23" s="1" t="s">
        <v>801</v>
      </c>
      <c r="O23" s="1" t="s">
        <v>681</v>
      </c>
      <c r="Q23" s="1" t="s">
        <v>802</v>
      </c>
      <c r="R23" s="1" t="s">
        <v>687</v>
      </c>
      <c r="S23" s="1" t="s">
        <v>111</v>
      </c>
    </row>
    <row r="24" spans="1:19" x14ac:dyDescent="0.25">
      <c r="A24" s="1" t="s">
        <v>21</v>
      </c>
      <c r="D24" s="1" t="s">
        <v>1392</v>
      </c>
      <c r="E24" s="1" t="s">
        <v>831</v>
      </c>
      <c r="F24" s="1" t="s">
        <v>878</v>
      </c>
      <c r="G24" s="1" t="s">
        <v>679</v>
      </c>
      <c r="H24" s="1" t="s">
        <v>34</v>
      </c>
      <c r="I24" s="1" t="s">
        <v>27</v>
      </c>
      <c r="J24" s="1" t="s">
        <v>1101</v>
      </c>
      <c r="K24" s="1" t="s">
        <v>26</v>
      </c>
      <c r="L24" s="1" t="s">
        <v>1102</v>
      </c>
      <c r="M24" s="1" t="s">
        <v>26</v>
      </c>
      <c r="N24" s="1" t="s">
        <v>801</v>
      </c>
      <c r="O24" s="1" t="s">
        <v>681</v>
      </c>
      <c r="Q24" s="1" t="s">
        <v>802</v>
      </c>
      <c r="R24" s="1" t="s">
        <v>787</v>
      </c>
      <c r="S24" s="1" t="s">
        <v>111</v>
      </c>
    </row>
    <row r="25" spans="1:19" x14ac:dyDescent="0.25">
      <c r="A25" s="1" t="s">
        <v>21</v>
      </c>
      <c r="D25" s="1" t="s">
        <v>1391</v>
      </c>
      <c r="E25" s="1" t="s">
        <v>831</v>
      </c>
      <c r="F25" s="1" t="s">
        <v>878</v>
      </c>
      <c r="G25" s="1" t="s">
        <v>679</v>
      </c>
      <c r="H25" s="1" t="s">
        <v>34</v>
      </c>
      <c r="I25" s="1" t="s">
        <v>27</v>
      </c>
      <c r="J25" s="1" t="s">
        <v>1223</v>
      </c>
      <c r="K25" s="1" t="s">
        <v>26</v>
      </c>
      <c r="L25" s="1" t="s">
        <v>923</v>
      </c>
      <c r="M25" s="1" t="s">
        <v>26</v>
      </c>
      <c r="N25" s="1" t="s">
        <v>801</v>
      </c>
      <c r="O25" s="1" t="s">
        <v>681</v>
      </c>
      <c r="Q25" s="1" t="s">
        <v>802</v>
      </c>
      <c r="R25" s="1" t="s">
        <v>794</v>
      </c>
      <c r="S25" s="1" t="s">
        <v>111</v>
      </c>
    </row>
    <row r="26" spans="1:19" x14ac:dyDescent="0.25">
      <c r="A26" s="1" t="s">
        <v>21</v>
      </c>
      <c r="D26" s="1" t="s">
        <v>1388</v>
      </c>
      <c r="E26" s="1" t="s">
        <v>831</v>
      </c>
      <c r="F26" s="1" t="s">
        <v>878</v>
      </c>
      <c r="G26" s="1" t="s">
        <v>679</v>
      </c>
      <c r="H26" s="1" t="s">
        <v>34</v>
      </c>
      <c r="I26" s="1" t="s">
        <v>27</v>
      </c>
      <c r="J26" s="1" t="s">
        <v>1389</v>
      </c>
      <c r="K26" s="1" t="s">
        <v>26</v>
      </c>
      <c r="L26" s="1" t="s">
        <v>1390</v>
      </c>
      <c r="M26" s="1" t="s">
        <v>26</v>
      </c>
      <c r="N26" s="1" t="s">
        <v>801</v>
      </c>
      <c r="O26" s="1" t="s">
        <v>681</v>
      </c>
      <c r="Q26" s="1" t="s">
        <v>802</v>
      </c>
      <c r="R26" s="1" t="s">
        <v>758</v>
      </c>
      <c r="S26" s="1" t="s">
        <v>111</v>
      </c>
    </row>
    <row r="27" spans="1:19" x14ac:dyDescent="0.25">
      <c r="A27" s="1" t="s">
        <v>21</v>
      </c>
      <c r="D27" s="1" t="s">
        <v>1386</v>
      </c>
      <c r="E27" s="1" t="s">
        <v>831</v>
      </c>
      <c r="F27" s="1" t="s">
        <v>878</v>
      </c>
      <c r="G27" s="1" t="s">
        <v>679</v>
      </c>
      <c r="H27" s="1" t="s">
        <v>34</v>
      </c>
      <c r="I27" s="1" t="s">
        <v>32</v>
      </c>
      <c r="J27" s="1" t="s">
        <v>1387</v>
      </c>
      <c r="K27" s="1" t="s">
        <v>26</v>
      </c>
      <c r="L27" s="1" t="s">
        <v>1256</v>
      </c>
      <c r="M27" s="1" t="s">
        <v>26</v>
      </c>
      <c r="N27" s="1" t="s">
        <v>801</v>
      </c>
      <c r="O27" s="1" t="s">
        <v>681</v>
      </c>
      <c r="Q27" s="1" t="s">
        <v>802</v>
      </c>
      <c r="R27" s="1" t="s">
        <v>687</v>
      </c>
      <c r="S27" s="1" t="s">
        <v>111</v>
      </c>
    </row>
    <row r="28" spans="1:19" x14ac:dyDescent="0.25">
      <c r="A28" s="1" t="s">
        <v>21</v>
      </c>
      <c r="D28" s="1" t="s">
        <v>1384</v>
      </c>
      <c r="E28" s="1" t="s">
        <v>831</v>
      </c>
      <c r="F28" s="1" t="s">
        <v>878</v>
      </c>
      <c r="G28" s="1" t="s">
        <v>679</v>
      </c>
      <c r="H28" s="1" t="s">
        <v>34</v>
      </c>
      <c r="I28" s="1" t="s">
        <v>192</v>
      </c>
      <c r="J28" s="1" t="s">
        <v>1385</v>
      </c>
      <c r="K28" s="1" t="s">
        <v>26</v>
      </c>
      <c r="L28" s="1" t="s">
        <v>1235</v>
      </c>
      <c r="M28" s="1" t="s">
        <v>26</v>
      </c>
      <c r="N28" s="1" t="s">
        <v>801</v>
      </c>
      <c r="O28" s="1" t="s">
        <v>681</v>
      </c>
      <c r="Q28" s="1" t="s">
        <v>802</v>
      </c>
      <c r="R28" s="1" t="s">
        <v>689</v>
      </c>
      <c r="S28" s="1" t="s">
        <v>111</v>
      </c>
    </row>
    <row r="29" spans="1:19" x14ac:dyDescent="0.25">
      <c r="A29" s="1" t="s">
        <v>21</v>
      </c>
      <c r="D29" s="1" t="s">
        <v>1381</v>
      </c>
      <c r="E29" s="1" t="s">
        <v>831</v>
      </c>
      <c r="F29" s="1" t="s">
        <v>878</v>
      </c>
      <c r="G29" s="1" t="s">
        <v>679</v>
      </c>
      <c r="H29" s="1" t="s">
        <v>34</v>
      </c>
      <c r="I29" s="1" t="s">
        <v>645</v>
      </c>
      <c r="J29" s="1" t="s">
        <v>1382</v>
      </c>
      <c r="K29" s="1" t="s">
        <v>26</v>
      </c>
      <c r="L29" s="1" t="s">
        <v>1383</v>
      </c>
      <c r="M29" s="1" t="s">
        <v>26</v>
      </c>
      <c r="N29" s="1" t="s">
        <v>801</v>
      </c>
      <c r="O29" s="1" t="s">
        <v>681</v>
      </c>
      <c r="Q29" s="1" t="s">
        <v>802</v>
      </c>
      <c r="R29" s="1" t="s">
        <v>757</v>
      </c>
      <c r="S29" s="1" t="s">
        <v>111</v>
      </c>
    </row>
    <row r="30" spans="1:19" x14ac:dyDescent="0.25">
      <c r="A30" s="1" t="s">
        <v>21</v>
      </c>
      <c r="D30" s="1" t="s">
        <v>1380</v>
      </c>
      <c r="E30" s="1" t="s">
        <v>831</v>
      </c>
      <c r="F30" s="1" t="s">
        <v>878</v>
      </c>
      <c r="G30" s="1" t="s">
        <v>679</v>
      </c>
      <c r="H30" s="1" t="s">
        <v>34</v>
      </c>
      <c r="I30" s="1" t="s">
        <v>841</v>
      </c>
      <c r="J30" s="1" t="s">
        <v>1047</v>
      </c>
      <c r="K30" s="1" t="s">
        <v>26</v>
      </c>
      <c r="L30" s="1" t="s">
        <v>930</v>
      </c>
      <c r="M30" s="1" t="s">
        <v>26</v>
      </c>
      <c r="N30" s="1" t="s">
        <v>801</v>
      </c>
      <c r="O30" s="1" t="s">
        <v>681</v>
      </c>
      <c r="Q30" s="1" t="s">
        <v>802</v>
      </c>
      <c r="R30" s="1" t="s">
        <v>739</v>
      </c>
      <c r="S30" s="1" t="s">
        <v>111</v>
      </c>
    </row>
    <row r="31" spans="1:19" x14ac:dyDescent="0.25">
      <c r="A31" s="1" t="s">
        <v>21</v>
      </c>
      <c r="D31" s="1" t="s">
        <v>1379</v>
      </c>
      <c r="E31" s="1" t="s">
        <v>831</v>
      </c>
      <c r="F31" s="1" t="s">
        <v>878</v>
      </c>
      <c r="G31" s="1" t="s">
        <v>679</v>
      </c>
      <c r="H31" s="1" t="s">
        <v>34</v>
      </c>
      <c r="I31" s="1" t="s">
        <v>841</v>
      </c>
      <c r="J31" s="1" t="s">
        <v>1020</v>
      </c>
      <c r="K31" s="1" t="s">
        <v>26</v>
      </c>
      <c r="L31" s="1" t="s">
        <v>922</v>
      </c>
      <c r="M31" s="1" t="s">
        <v>26</v>
      </c>
      <c r="N31" s="1" t="s">
        <v>801</v>
      </c>
      <c r="O31" s="1" t="s">
        <v>681</v>
      </c>
      <c r="Q31" s="1" t="s">
        <v>802</v>
      </c>
      <c r="R31" s="1" t="s">
        <v>730</v>
      </c>
      <c r="S31" s="1" t="s">
        <v>111</v>
      </c>
    </row>
    <row r="32" spans="1:19" x14ac:dyDescent="0.25">
      <c r="A32" s="1" t="s">
        <v>21</v>
      </c>
      <c r="D32" s="1" t="s">
        <v>1378</v>
      </c>
      <c r="E32" s="1" t="s">
        <v>831</v>
      </c>
      <c r="F32" s="1" t="s">
        <v>878</v>
      </c>
      <c r="G32" s="1" t="s">
        <v>679</v>
      </c>
      <c r="H32" s="1" t="s">
        <v>34</v>
      </c>
      <c r="I32" s="1" t="s">
        <v>841</v>
      </c>
      <c r="J32" s="1" t="s">
        <v>1046</v>
      </c>
      <c r="K32" s="1" t="s">
        <v>26</v>
      </c>
      <c r="L32" s="1" t="s">
        <v>1045</v>
      </c>
      <c r="M32" s="1" t="s">
        <v>26</v>
      </c>
      <c r="N32" s="1" t="s">
        <v>801</v>
      </c>
      <c r="O32" s="1" t="s">
        <v>681</v>
      </c>
      <c r="Q32" s="1" t="s">
        <v>802</v>
      </c>
      <c r="R32" s="1" t="s">
        <v>754</v>
      </c>
      <c r="S32" s="1" t="s">
        <v>111</v>
      </c>
    </row>
    <row r="33" spans="1:19" x14ac:dyDescent="0.25">
      <c r="A33" s="1" t="s">
        <v>21</v>
      </c>
      <c r="D33" s="1" t="s">
        <v>1375</v>
      </c>
      <c r="E33" s="1" t="s">
        <v>831</v>
      </c>
      <c r="F33" s="1" t="s">
        <v>878</v>
      </c>
      <c r="G33" s="1" t="s">
        <v>679</v>
      </c>
      <c r="H33" s="1" t="s">
        <v>34</v>
      </c>
      <c r="I33" s="1" t="s">
        <v>645</v>
      </c>
      <c r="J33" s="1" t="s">
        <v>1376</v>
      </c>
      <c r="K33" s="1" t="s">
        <v>26</v>
      </c>
      <c r="L33" s="1" t="s">
        <v>1377</v>
      </c>
      <c r="M33" s="1" t="s">
        <v>26</v>
      </c>
      <c r="N33" s="1" t="s">
        <v>801</v>
      </c>
      <c r="O33" s="1" t="s">
        <v>681</v>
      </c>
      <c r="Q33" s="1" t="s">
        <v>802</v>
      </c>
      <c r="R33" s="1" t="s">
        <v>821</v>
      </c>
      <c r="S33" s="1" t="s">
        <v>111</v>
      </c>
    </row>
    <row r="34" spans="1:19" x14ac:dyDescent="0.25">
      <c r="A34" s="1" t="s">
        <v>21</v>
      </c>
      <c r="D34" s="1" t="s">
        <v>1372</v>
      </c>
      <c r="E34" s="1" t="s">
        <v>831</v>
      </c>
      <c r="F34" s="1" t="s">
        <v>878</v>
      </c>
      <c r="G34" s="1" t="s">
        <v>679</v>
      </c>
      <c r="H34" s="1" t="s">
        <v>34</v>
      </c>
      <c r="I34" s="1" t="s">
        <v>30</v>
      </c>
      <c r="J34" s="1" t="s">
        <v>1373</v>
      </c>
      <c r="K34" s="1" t="s">
        <v>26</v>
      </c>
      <c r="L34" s="1" t="s">
        <v>1374</v>
      </c>
      <c r="M34" s="1" t="s">
        <v>26</v>
      </c>
      <c r="N34" s="1" t="s">
        <v>801</v>
      </c>
      <c r="O34" s="1" t="s">
        <v>681</v>
      </c>
      <c r="Q34" s="1" t="s">
        <v>802</v>
      </c>
      <c r="R34" s="1" t="s">
        <v>800</v>
      </c>
      <c r="S34" s="1" t="s">
        <v>111</v>
      </c>
    </row>
    <row r="35" spans="1:19" x14ac:dyDescent="0.25">
      <c r="A35" s="1" t="s">
        <v>21</v>
      </c>
      <c r="D35" s="1" t="s">
        <v>1371</v>
      </c>
      <c r="E35" s="1" t="s">
        <v>831</v>
      </c>
      <c r="F35" s="1" t="s">
        <v>878</v>
      </c>
      <c r="G35" s="1" t="s">
        <v>679</v>
      </c>
      <c r="H35" s="1" t="s">
        <v>34</v>
      </c>
      <c r="I35" s="1" t="s">
        <v>841</v>
      </c>
      <c r="J35" s="1" t="s">
        <v>1340</v>
      </c>
      <c r="K35" s="1" t="s">
        <v>26</v>
      </c>
      <c r="L35" s="1" t="s">
        <v>1313</v>
      </c>
      <c r="M35" s="1" t="s">
        <v>26</v>
      </c>
      <c r="N35" s="1" t="s">
        <v>801</v>
      </c>
      <c r="O35" s="1" t="s">
        <v>681</v>
      </c>
      <c r="Q35" s="1" t="s">
        <v>802</v>
      </c>
      <c r="R35" s="1" t="s">
        <v>822</v>
      </c>
      <c r="S35" s="1" t="s">
        <v>111</v>
      </c>
    </row>
    <row r="36" spans="1:19" x14ac:dyDescent="0.25">
      <c r="A36" s="1" t="s">
        <v>21</v>
      </c>
      <c r="D36" s="1" t="s">
        <v>1370</v>
      </c>
      <c r="E36" s="1" t="s">
        <v>831</v>
      </c>
      <c r="F36" s="1" t="s">
        <v>878</v>
      </c>
      <c r="G36" s="1" t="s">
        <v>679</v>
      </c>
      <c r="H36" s="1" t="s">
        <v>34</v>
      </c>
      <c r="I36" s="1" t="s">
        <v>841</v>
      </c>
      <c r="J36" s="1" t="s">
        <v>1340</v>
      </c>
      <c r="K36" s="1" t="s">
        <v>26</v>
      </c>
      <c r="L36" s="1" t="s">
        <v>1369</v>
      </c>
      <c r="M36" s="1" t="s">
        <v>26</v>
      </c>
      <c r="N36" s="1" t="s">
        <v>801</v>
      </c>
      <c r="O36" s="1" t="s">
        <v>681</v>
      </c>
      <c r="Q36" s="1" t="s">
        <v>802</v>
      </c>
      <c r="R36" s="1" t="s">
        <v>832</v>
      </c>
      <c r="S36" s="1" t="s">
        <v>111</v>
      </c>
    </row>
    <row r="37" spans="1:19" x14ac:dyDescent="0.25">
      <c r="A37" s="1" t="s">
        <v>21</v>
      </c>
      <c r="D37" s="1" t="s">
        <v>1291</v>
      </c>
      <c r="E37" s="1" t="s">
        <v>817</v>
      </c>
      <c r="F37" s="1" t="s">
        <v>1263</v>
      </c>
      <c r="G37" s="1" t="s">
        <v>679</v>
      </c>
      <c r="H37" s="1" t="s">
        <v>34</v>
      </c>
      <c r="I37" s="1" t="s">
        <v>27</v>
      </c>
      <c r="J37" s="1" t="s">
        <v>1292</v>
      </c>
      <c r="K37" s="1" t="s">
        <v>26</v>
      </c>
      <c r="L37" s="1" t="s">
        <v>1293</v>
      </c>
      <c r="M37" s="1" t="s">
        <v>26</v>
      </c>
      <c r="N37" s="1" t="s">
        <v>818</v>
      </c>
      <c r="O37" s="1" t="s">
        <v>681</v>
      </c>
      <c r="Q37" s="1" t="s">
        <v>780</v>
      </c>
      <c r="R37" s="1" t="s">
        <v>731</v>
      </c>
      <c r="S37" s="1" t="s">
        <v>779</v>
      </c>
    </row>
    <row r="38" spans="1:19" x14ac:dyDescent="0.25">
      <c r="A38" s="1" t="s">
        <v>21</v>
      </c>
      <c r="D38" s="1" t="s">
        <v>1290</v>
      </c>
      <c r="E38" s="1" t="s">
        <v>817</v>
      </c>
      <c r="F38" s="1" t="s">
        <v>1263</v>
      </c>
      <c r="G38" s="1" t="s">
        <v>679</v>
      </c>
      <c r="H38" s="1" t="s">
        <v>34</v>
      </c>
      <c r="I38" s="1" t="s">
        <v>27</v>
      </c>
      <c r="J38" s="1" t="s">
        <v>1022</v>
      </c>
      <c r="K38" s="1" t="s">
        <v>26</v>
      </c>
      <c r="L38" s="1" t="s">
        <v>1023</v>
      </c>
      <c r="M38" s="1" t="s">
        <v>26</v>
      </c>
      <c r="N38" s="1" t="s">
        <v>818</v>
      </c>
      <c r="O38" s="1" t="s">
        <v>681</v>
      </c>
      <c r="Q38" s="1" t="s">
        <v>780</v>
      </c>
      <c r="R38" s="1" t="s">
        <v>714</v>
      </c>
      <c r="S38" s="1" t="s">
        <v>779</v>
      </c>
    </row>
    <row r="39" spans="1:19" x14ac:dyDescent="0.25">
      <c r="A39" s="1" t="s">
        <v>21</v>
      </c>
      <c r="D39" s="1" t="s">
        <v>1287</v>
      </c>
      <c r="E39" s="1" t="s">
        <v>817</v>
      </c>
      <c r="F39" s="1" t="s">
        <v>1263</v>
      </c>
      <c r="G39" s="1" t="s">
        <v>679</v>
      </c>
      <c r="H39" s="1" t="s">
        <v>34</v>
      </c>
      <c r="I39" s="1" t="s">
        <v>192</v>
      </c>
      <c r="J39" s="1" t="s">
        <v>1288</v>
      </c>
      <c r="K39" s="1" t="s">
        <v>26</v>
      </c>
      <c r="L39" s="1" t="s">
        <v>1289</v>
      </c>
      <c r="M39" s="1" t="s">
        <v>26</v>
      </c>
      <c r="N39" s="1" t="s">
        <v>818</v>
      </c>
      <c r="O39" s="1" t="s">
        <v>681</v>
      </c>
      <c r="Q39" s="1" t="s">
        <v>780</v>
      </c>
      <c r="R39" s="1" t="s">
        <v>766</v>
      </c>
      <c r="S39" s="1" t="s">
        <v>779</v>
      </c>
    </row>
    <row r="40" spans="1:19" x14ac:dyDescent="0.25">
      <c r="A40" s="1" t="s">
        <v>21</v>
      </c>
      <c r="D40" s="1" t="s">
        <v>1284</v>
      </c>
      <c r="E40" s="1" t="s">
        <v>817</v>
      </c>
      <c r="F40" s="1" t="s">
        <v>1263</v>
      </c>
      <c r="G40" s="1" t="s">
        <v>679</v>
      </c>
      <c r="H40" s="1" t="s">
        <v>34</v>
      </c>
      <c r="I40" s="1" t="s">
        <v>192</v>
      </c>
      <c r="J40" s="1" t="s">
        <v>1285</v>
      </c>
      <c r="K40" s="1" t="s">
        <v>26</v>
      </c>
      <c r="L40" s="1" t="s">
        <v>1286</v>
      </c>
      <c r="M40" s="1" t="s">
        <v>26</v>
      </c>
      <c r="N40" s="1" t="s">
        <v>818</v>
      </c>
      <c r="O40" s="1" t="s">
        <v>681</v>
      </c>
      <c r="Q40" s="1" t="s">
        <v>780</v>
      </c>
      <c r="R40" s="1" t="s">
        <v>737</v>
      </c>
      <c r="S40" s="1" t="s">
        <v>779</v>
      </c>
    </row>
    <row r="41" spans="1:19" x14ac:dyDescent="0.25">
      <c r="A41" s="1" t="s">
        <v>21</v>
      </c>
      <c r="D41" s="1" t="s">
        <v>1281</v>
      </c>
      <c r="E41" s="1" t="s">
        <v>817</v>
      </c>
      <c r="F41" s="1" t="s">
        <v>1263</v>
      </c>
      <c r="G41" s="1" t="s">
        <v>679</v>
      </c>
      <c r="H41" s="1" t="s">
        <v>34</v>
      </c>
      <c r="I41" s="1" t="s">
        <v>887</v>
      </c>
      <c r="J41" s="1" t="s">
        <v>1282</v>
      </c>
      <c r="K41" s="1" t="s">
        <v>26</v>
      </c>
      <c r="L41" s="1" t="s">
        <v>1283</v>
      </c>
      <c r="M41" s="1" t="s">
        <v>26</v>
      </c>
      <c r="N41" s="1" t="s">
        <v>818</v>
      </c>
      <c r="O41" s="1" t="s">
        <v>681</v>
      </c>
      <c r="Q41" s="1" t="s">
        <v>780</v>
      </c>
      <c r="R41" s="1" t="s">
        <v>725</v>
      </c>
      <c r="S41" s="1" t="s">
        <v>779</v>
      </c>
    </row>
    <row r="42" spans="1:19" x14ac:dyDescent="0.25">
      <c r="A42" s="1" t="s">
        <v>21</v>
      </c>
      <c r="D42" s="1" t="s">
        <v>1278</v>
      </c>
      <c r="E42" s="1" t="s">
        <v>817</v>
      </c>
      <c r="F42" s="1" t="s">
        <v>1263</v>
      </c>
      <c r="G42" s="1" t="s">
        <v>679</v>
      </c>
      <c r="H42" s="1" t="s">
        <v>34</v>
      </c>
      <c r="I42" s="1" t="s">
        <v>192</v>
      </c>
      <c r="J42" s="1" t="s">
        <v>1279</v>
      </c>
      <c r="K42" s="1" t="s">
        <v>26</v>
      </c>
      <c r="L42" s="1" t="s">
        <v>1280</v>
      </c>
      <c r="M42" s="1" t="s">
        <v>26</v>
      </c>
      <c r="N42" s="1" t="s">
        <v>818</v>
      </c>
      <c r="O42" s="1" t="s">
        <v>681</v>
      </c>
      <c r="Q42" s="1" t="s">
        <v>780</v>
      </c>
      <c r="R42" s="1" t="s">
        <v>709</v>
      </c>
      <c r="S42" s="1" t="s">
        <v>779</v>
      </c>
    </row>
    <row r="43" spans="1:19" x14ac:dyDescent="0.25">
      <c r="A43" s="1" t="s">
        <v>21</v>
      </c>
      <c r="D43" s="1" t="s">
        <v>1275</v>
      </c>
      <c r="E43" s="1" t="s">
        <v>817</v>
      </c>
      <c r="F43" s="1" t="s">
        <v>1263</v>
      </c>
      <c r="G43" s="1" t="s">
        <v>679</v>
      </c>
      <c r="H43" s="1" t="s">
        <v>34</v>
      </c>
      <c r="I43" s="1" t="s">
        <v>645</v>
      </c>
      <c r="J43" s="1" t="s">
        <v>1276</v>
      </c>
      <c r="K43" s="1" t="s">
        <v>26</v>
      </c>
      <c r="L43" s="1" t="s">
        <v>1277</v>
      </c>
      <c r="M43" s="1" t="s">
        <v>26</v>
      </c>
      <c r="N43" s="1" t="s">
        <v>818</v>
      </c>
      <c r="O43" s="1" t="s">
        <v>681</v>
      </c>
      <c r="Q43" s="1" t="s">
        <v>780</v>
      </c>
      <c r="R43" s="1" t="s">
        <v>735</v>
      </c>
      <c r="S43" s="1" t="s">
        <v>779</v>
      </c>
    </row>
    <row r="44" spans="1:19" x14ac:dyDescent="0.25">
      <c r="A44" s="1" t="s">
        <v>21</v>
      </c>
      <c r="D44" s="1" t="s">
        <v>1273</v>
      </c>
      <c r="E44" s="1" t="s">
        <v>817</v>
      </c>
      <c r="F44" s="1" t="s">
        <v>1263</v>
      </c>
      <c r="G44" s="1" t="s">
        <v>679</v>
      </c>
      <c r="H44" s="1" t="s">
        <v>34</v>
      </c>
      <c r="I44" s="1" t="s">
        <v>841</v>
      </c>
      <c r="J44" s="1" t="s">
        <v>1274</v>
      </c>
      <c r="K44" s="1" t="s">
        <v>26</v>
      </c>
      <c r="L44" s="1" t="s">
        <v>893</v>
      </c>
      <c r="M44" s="1" t="s">
        <v>26</v>
      </c>
      <c r="N44" s="1" t="s">
        <v>818</v>
      </c>
      <c r="O44" s="1" t="s">
        <v>681</v>
      </c>
      <c r="Q44" s="1" t="s">
        <v>780</v>
      </c>
      <c r="R44" s="1" t="s">
        <v>716</v>
      </c>
      <c r="S44" s="1" t="s">
        <v>779</v>
      </c>
    </row>
    <row r="45" spans="1:19" x14ac:dyDescent="0.25">
      <c r="A45" s="1" t="s">
        <v>21</v>
      </c>
      <c r="D45" s="1" t="s">
        <v>1272</v>
      </c>
      <c r="E45" s="1" t="s">
        <v>817</v>
      </c>
      <c r="F45" s="1" t="s">
        <v>1263</v>
      </c>
      <c r="G45" s="1" t="s">
        <v>679</v>
      </c>
      <c r="H45" s="1" t="s">
        <v>34</v>
      </c>
      <c r="I45" s="1" t="s">
        <v>841</v>
      </c>
      <c r="J45" s="1" t="s">
        <v>662</v>
      </c>
      <c r="K45" s="1" t="s">
        <v>26</v>
      </c>
      <c r="L45" s="1" t="s">
        <v>974</v>
      </c>
      <c r="M45" s="1" t="s">
        <v>26</v>
      </c>
      <c r="N45" s="1" t="s">
        <v>818</v>
      </c>
      <c r="O45" s="1" t="s">
        <v>681</v>
      </c>
      <c r="Q45" s="1" t="s">
        <v>780</v>
      </c>
      <c r="R45" s="1" t="s">
        <v>767</v>
      </c>
      <c r="S45" s="1" t="s">
        <v>779</v>
      </c>
    </row>
    <row r="46" spans="1:19" x14ac:dyDescent="0.25">
      <c r="A46" s="1" t="s">
        <v>21</v>
      </c>
      <c r="D46" s="1" t="s">
        <v>1271</v>
      </c>
      <c r="E46" s="1" t="s">
        <v>817</v>
      </c>
      <c r="F46" s="1" t="s">
        <v>1263</v>
      </c>
      <c r="G46" s="1" t="s">
        <v>679</v>
      </c>
      <c r="H46" s="1" t="s">
        <v>34</v>
      </c>
      <c r="I46" s="1" t="s">
        <v>841</v>
      </c>
      <c r="J46" s="1" t="s">
        <v>1004</v>
      </c>
      <c r="K46" s="1" t="s">
        <v>26</v>
      </c>
      <c r="L46" s="1" t="s">
        <v>892</v>
      </c>
      <c r="M46" s="1" t="s">
        <v>26</v>
      </c>
      <c r="N46" s="1" t="s">
        <v>818</v>
      </c>
      <c r="O46" s="1" t="s">
        <v>681</v>
      </c>
      <c r="Q46" s="1" t="s">
        <v>780</v>
      </c>
      <c r="R46" s="1" t="s">
        <v>715</v>
      </c>
      <c r="S46" s="1" t="s">
        <v>779</v>
      </c>
    </row>
    <row r="47" spans="1:19" x14ac:dyDescent="0.25">
      <c r="A47" s="1" t="s">
        <v>21</v>
      </c>
      <c r="D47" s="1" t="s">
        <v>1270</v>
      </c>
      <c r="E47" s="1" t="s">
        <v>817</v>
      </c>
      <c r="F47" s="1" t="s">
        <v>1263</v>
      </c>
      <c r="G47" s="1" t="s">
        <v>679</v>
      </c>
      <c r="H47" s="1" t="s">
        <v>34</v>
      </c>
      <c r="I47" s="1" t="s">
        <v>841</v>
      </c>
      <c r="J47" s="1" t="s">
        <v>1001</v>
      </c>
      <c r="K47" s="1" t="s">
        <v>26</v>
      </c>
      <c r="L47" s="1" t="s">
        <v>1002</v>
      </c>
      <c r="M47" s="1" t="s">
        <v>26</v>
      </c>
      <c r="N47" s="1" t="s">
        <v>818</v>
      </c>
      <c r="O47" s="1" t="s">
        <v>681</v>
      </c>
      <c r="Q47" s="1" t="s">
        <v>780</v>
      </c>
      <c r="R47" s="1" t="s">
        <v>775</v>
      </c>
      <c r="S47" s="1" t="s">
        <v>779</v>
      </c>
    </row>
    <row r="48" spans="1:19" x14ac:dyDescent="0.25">
      <c r="A48" s="1" t="s">
        <v>21</v>
      </c>
      <c r="D48" s="1" t="s">
        <v>1269</v>
      </c>
      <c r="E48" s="1" t="s">
        <v>817</v>
      </c>
      <c r="F48" s="1" t="s">
        <v>1263</v>
      </c>
      <c r="G48" s="1" t="s">
        <v>679</v>
      </c>
      <c r="H48" s="1" t="s">
        <v>34</v>
      </c>
      <c r="I48" s="1" t="s">
        <v>841</v>
      </c>
      <c r="J48" s="1" t="s">
        <v>1041</v>
      </c>
      <c r="K48" s="1" t="s">
        <v>26</v>
      </c>
      <c r="L48" s="1" t="s">
        <v>948</v>
      </c>
      <c r="M48" s="1" t="s">
        <v>26</v>
      </c>
      <c r="N48" s="1" t="s">
        <v>818</v>
      </c>
      <c r="O48" s="1" t="s">
        <v>681</v>
      </c>
      <c r="Q48" s="1" t="s">
        <v>780</v>
      </c>
      <c r="R48" s="1" t="s">
        <v>753</v>
      </c>
      <c r="S48" s="1" t="s">
        <v>779</v>
      </c>
    </row>
    <row r="49" spans="1:19" x14ac:dyDescent="0.25">
      <c r="A49" s="1" t="s">
        <v>21</v>
      </c>
      <c r="D49" s="1" t="s">
        <v>1268</v>
      </c>
      <c r="E49" s="1" t="s">
        <v>817</v>
      </c>
      <c r="F49" s="1" t="s">
        <v>1263</v>
      </c>
      <c r="G49" s="1" t="s">
        <v>679</v>
      </c>
      <c r="H49" s="1" t="s">
        <v>34</v>
      </c>
      <c r="I49" s="1" t="s">
        <v>841</v>
      </c>
      <c r="J49" s="1" t="s">
        <v>1018</v>
      </c>
      <c r="K49" s="1" t="s">
        <v>26</v>
      </c>
      <c r="L49" s="1" t="s">
        <v>1019</v>
      </c>
      <c r="M49" s="1" t="s">
        <v>26</v>
      </c>
      <c r="N49" s="1" t="s">
        <v>818</v>
      </c>
      <c r="O49" s="1" t="s">
        <v>681</v>
      </c>
      <c r="Q49" s="1" t="s">
        <v>780</v>
      </c>
      <c r="R49" s="1" t="s">
        <v>770</v>
      </c>
      <c r="S49" s="1" t="s">
        <v>779</v>
      </c>
    </row>
    <row r="50" spans="1:19" x14ac:dyDescent="0.25">
      <c r="A50" s="1" t="s">
        <v>21</v>
      </c>
      <c r="D50" s="1" t="s">
        <v>1267</v>
      </c>
      <c r="E50" s="1" t="s">
        <v>817</v>
      </c>
      <c r="F50" s="1" t="s">
        <v>1263</v>
      </c>
      <c r="G50" s="1" t="s">
        <v>679</v>
      </c>
      <c r="H50" s="1" t="s">
        <v>34</v>
      </c>
      <c r="I50" s="1" t="s">
        <v>841</v>
      </c>
      <c r="J50" s="1" t="s">
        <v>989</v>
      </c>
      <c r="K50" s="1" t="s">
        <v>26</v>
      </c>
      <c r="L50" s="1" t="s">
        <v>990</v>
      </c>
      <c r="M50" s="1" t="s">
        <v>26</v>
      </c>
      <c r="N50" s="1" t="s">
        <v>818</v>
      </c>
      <c r="O50" s="1" t="s">
        <v>681</v>
      </c>
      <c r="Q50" s="1" t="s">
        <v>780</v>
      </c>
      <c r="R50" s="1" t="s">
        <v>777</v>
      </c>
      <c r="S50" s="1" t="s">
        <v>779</v>
      </c>
    </row>
    <row r="51" spans="1:19" x14ac:dyDescent="0.25">
      <c r="A51" s="1" t="s">
        <v>21</v>
      </c>
      <c r="D51" s="1" t="s">
        <v>1265</v>
      </c>
      <c r="E51" s="1" t="s">
        <v>817</v>
      </c>
      <c r="F51" s="1" t="s">
        <v>1263</v>
      </c>
      <c r="G51" s="1" t="s">
        <v>679</v>
      </c>
      <c r="H51" s="1" t="s">
        <v>34</v>
      </c>
      <c r="I51" s="1" t="s">
        <v>30</v>
      </c>
      <c r="J51" s="1" t="s">
        <v>1266</v>
      </c>
      <c r="K51" s="1" t="s">
        <v>26</v>
      </c>
      <c r="L51" s="1" t="s">
        <v>1016</v>
      </c>
      <c r="M51" s="1" t="s">
        <v>26</v>
      </c>
      <c r="N51" s="1" t="s">
        <v>818</v>
      </c>
      <c r="O51" s="1" t="s">
        <v>681</v>
      </c>
      <c r="Q51" s="1" t="s">
        <v>780</v>
      </c>
      <c r="R51" s="1" t="s">
        <v>712</v>
      </c>
      <c r="S51" s="1" t="s">
        <v>779</v>
      </c>
    </row>
    <row r="52" spans="1:19" x14ac:dyDescent="0.25">
      <c r="A52" s="1" t="s">
        <v>21</v>
      </c>
      <c r="D52" s="1" t="s">
        <v>1264</v>
      </c>
      <c r="E52" s="1" t="s">
        <v>817</v>
      </c>
      <c r="F52" s="1" t="s">
        <v>1263</v>
      </c>
      <c r="G52" s="1" t="s">
        <v>679</v>
      </c>
      <c r="H52" s="1" t="s">
        <v>34</v>
      </c>
      <c r="I52" s="1" t="s">
        <v>841</v>
      </c>
      <c r="J52" s="1" t="s">
        <v>1258</v>
      </c>
      <c r="K52" s="1" t="s">
        <v>26</v>
      </c>
      <c r="L52" s="1" t="s">
        <v>976</v>
      </c>
      <c r="M52" s="1" t="s">
        <v>26</v>
      </c>
      <c r="N52" s="1" t="s">
        <v>818</v>
      </c>
      <c r="O52" s="1" t="s">
        <v>681</v>
      </c>
      <c r="Q52" s="1" t="s">
        <v>780</v>
      </c>
      <c r="R52" s="1" t="s">
        <v>772</v>
      </c>
      <c r="S52" s="1" t="s">
        <v>779</v>
      </c>
    </row>
    <row r="53" spans="1:19" x14ac:dyDescent="0.25">
      <c r="A53" s="1" t="s">
        <v>21</v>
      </c>
      <c r="D53" s="1" t="s">
        <v>1262</v>
      </c>
      <c r="E53" s="1" t="s">
        <v>817</v>
      </c>
      <c r="F53" s="1" t="s">
        <v>1263</v>
      </c>
      <c r="G53" s="1" t="s">
        <v>679</v>
      </c>
      <c r="H53" s="1" t="s">
        <v>34</v>
      </c>
      <c r="I53" s="1" t="s">
        <v>841</v>
      </c>
      <c r="J53" s="1" t="s">
        <v>1024</v>
      </c>
      <c r="K53" s="1" t="s">
        <v>26</v>
      </c>
      <c r="L53" s="1" t="s">
        <v>1025</v>
      </c>
      <c r="M53" s="1" t="s">
        <v>26</v>
      </c>
      <c r="N53" s="1" t="s">
        <v>818</v>
      </c>
      <c r="O53" s="1" t="s">
        <v>681</v>
      </c>
      <c r="Q53" s="1" t="s">
        <v>780</v>
      </c>
      <c r="R53" s="1" t="s">
        <v>781</v>
      </c>
      <c r="S53" s="1" t="s">
        <v>779</v>
      </c>
    </row>
    <row r="54" spans="1:19" x14ac:dyDescent="0.25">
      <c r="A54" s="1" t="s">
        <v>21</v>
      </c>
      <c r="D54" s="1" t="s">
        <v>1311</v>
      </c>
      <c r="E54" s="1" t="s">
        <v>819</v>
      </c>
      <c r="F54" s="1" t="s">
        <v>896</v>
      </c>
      <c r="G54" s="1" t="s">
        <v>744</v>
      </c>
      <c r="H54" s="1" t="s">
        <v>34</v>
      </c>
      <c r="I54" s="1" t="s">
        <v>27</v>
      </c>
      <c r="J54" s="1" t="s">
        <v>1261</v>
      </c>
      <c r="K54" s="1" t="s">
        <v>26</v>
      </c>
      <c r="L54" s="1" t="s">
        <v>926</v>
      </c>
      <c r="M54" s="1" t="s">
        <v>26</v>
      </c>
      <c r="N54" s="1" t="s">
        <v>820</v>
      </c>
      <c r="O54" s="1" t="s">
        <v>746</v>
      </c>
      <c r="Q54" s="1" t="s">
        <v>747</v>
      </c>
      <c r="R54" s="1" t="s">
        <v>727</v>
      </c>
      <c r="S54" s="1" t="s">
        <v>779</v>
      </c>
    </row>
    <row r="55" spans="1:19" x14ac:dyDescent="0.25">
      <c r="A55" s="1" t="s">
        <v>21</v>
      </c>
      <c r="D55" s="1" t="s">
        <v>1309</v>
      </c>
      <c r="E55" s="1" t="s">
        <v>819</v>
      </c>
      <c r="F55" s="1" t="s">
        <v>896</v>
      </c>
      <c r="G55" s="1" t="s">
        <v>744</v>
      </c>
      <c r="H55" s="1" t="s">
        <v>34</v>
      </c>
      <c r="I55" s="1" t="s">
        <v>32</v>
      </c>
      <c r="J55" s="1" t="s">
        <v>1310</v>
      </c>
      <c r="K55" s="1" t="s">
        <v>26</v>
      </c>
      <c r="L55" s="1" t="s">
        <v>1100</v>
      </c>
      <c r="M55" s="1" t="s">
        <v>26</v>
      </c>
      <c r="N55" s="1" t="s">
        <v>820</v>
      </c>
      <c r="O55" s="1" t="s">
        <v>746</v>
      </c>
      <c r="Q55" s="1" t="s">
        <v>747</v>
      </c>
      <c r="R55" s="1" t="s">
        <v>762</v>
      </c>
      <c r="S55" s="1" t="s">
        <v>779</v>
      </c>
    </row>
    <row r="56" spans="1:19" x14ac:dyDescent="0.25">
      <c r="A56" s="1" t="s">
        <v>21</v>
      </c>
      <c r="D56" s="1" t="s">
        <v>1306</v>
      </c>
      <c r="E56" s="1" t="s">
        <v>819</v>
      </c>
      <c r="F56" s="1" t="s">
        <v>896</v>
      </c>
      <c r="G56" s="1" t="s">
        <v>744</v>
      </c>
      <c r="H56" s="1" t="s">
        <v>34</v>
      </c>
      <c r="I56" s="1" t="s">
        <v>200</v>
      </c>
      <c r="J56" s="1" t="s">
        <v>1307</v>
      </c>
      <c r="K56" s="1" t="s">
        <v>26</v>
      </c>
      <c r="L56" s="1" t="s">
        <v>1308</v>
      </c>
      <c r="M56" s="1" t="s">
        <v>26</v>
      </c>
      <c r="N56" s="1" t="s">
        <v>820</v>
      </c>
      <c r="O56" s="1" t="s">
        <v>746</v>
      </c>
      <c r="Q56" s="1" t="s">
        <v>747</v>
      </c>
      <c r="R56" s="1" t="s">
        <v>712</v>
      </c>
      <c r="S56" s="1" t="s">
        <v>779</v>
      </c>
    </row>
    <row r="57" spans="1:19" x14ac:dyDescent="0.25">
      <c r="A57" s="1" t="s">
        <v>21</v>
      </c>
      <c r="D57" s="1" t="s">
        <v>1304</v>
      </c>
      <c r="E57" s="1" t="s">
        <v>819</v>
      </c>
      <c r="F57" s="1" t="s">
        <v>896</v>
      </c>
      <c r="G57" s="1" t="s">
        <v>744</v>
      </c>
      <c r="H57" s="1" t="s">
        <v>34</v>
      </c>
      <c r="I57" s="1" t="s">
        <v>887</v>
      </c>
      <c r="J57" s="1" t="s">
        <v>1305</v>
      </c>
      <c r="K57" s="1" t="s">
        <v>26</v>
      </c>
      <c r="L57" s="1" t="s">
        <v>1257</v>
      </c>
      <c r="M57" s="1" t="s">
        <v>26</v>
      </c>
      <c r="N57" s="1" t="s">
        <v>820</v>
      </c>
      <c r="O57" s="1" t="s">
        <v>746</v>
      </c>
      <c r="Q57" s="1" t="s">
        <v>747</v>
      </c>
      <c r="R57" s="1" t="s">
        <v>766</v>
      </c>
      <c r="S57" s="1" t="s">
        <v>779</v>
      </c>
    </row>
    <row r="58" spans="1:19" x14ac:dyDescent="0.25">
      <c r="A58" s="1" t="s">
        <v>21</v>
      </c>
      <c r="D58" s="1" t="s">
        <v>1303</v>
      </c>
      <c r="E58" s="1" t="s">
        <v>819</v>
      </c>
      <c r="F58" s="1" t="s">
        <v>896</v>
      </c>
      <c r="G58" s="1" t="s">
        <v>744</v>
      </c>
      <c r="H58" s="1" t="s">
        <v>34</v>
      </c>
      <c r="I58" s="1" t="s">
        <v>841</v>
      </c>
      <c r="J58" s="1" t="s">
        <v>1017</v>
      </c>
      <c r="K58" s="1" t="s">
        <v>26</v>
      </c>
      <c r="L58" s="1" t="s">
        <v>1015</v>
      </c>
      <c r="M58" s="1" t="s">
        <v>26</v>
      </c>
      <c r="N58" s="1" t="s">
        <v>820</v>
      </c>
      <c r="O58" s="1" t="s">
        <v>746</v>
      </c>
      <c r="Q58" s="1" t="s">
        <v>747</v>
      </c>
      <c r="R58" s="1" t="s">
        <v>733</v>
      </c>
      <c r="S58" s="1" t="s">
        <v>779</v>
      </c>
    </row>
    <row r="59" spans="1:19" x14ac:dyDescent="0.25">
      <c r="A59" s="1" t="s">
        <v>21</v>
      </c>
      <c r="D59" s="1" t="s">
        <v>1302</v>
      </c>
      <c r="E59" s="1" t="s">
        <v>819</v>
      </c>
      <c r="F59" s="1" t="s">
        <v>896</v>
      </c>
      <c r="G59" s="1" t="s">
        <v>744</v>
      </c>
      <c r="H59" s="1" t="s">
        <v>34</v>
      </c>
      <c r="I59" s="1" t="s">
        <v>841</v>
      </c>
      <c r="J59" s="1" t="s">
        <v>1103</v>
      </c>
      <c r="K59" s="1" t="s">
        <v>26</v>
      </c>
      <c r="L59" s="1" t="s">
        <v>929</v>
      </c>
      <c r="M59" s="1" t="s">
        <v>26</v>
      </c>
      <c r="N59" s="1" t="s">
        <v>820</v>
      </c>
      <c r="O59" s="1" t="s">
        <v>746</v>
      </c>
      <c r="Q59" s="1" t="s">
        <v>747</v>
      </c>
      <c r="R59" s="1" t="s">
        <v>724</v>
      </c>
      <c r="S59" s="1" t="s">
        <v>779</v>
      </c>
    </row>
    <row r="60" spans="1:19" x14ac:dyDescent="0.25">
      <c r="A60" s="1" t="s">
        <v>21</v>
      </c>
      <c r="D60" s="1" t="s">
        <v>1300</v>
      </c>
      <c r="E60" s="1" t="s">
        <v>819</v>
      </c>
      <c r="F60" s="1" t="s">
        <v>896</v>
      </c>
      <c r="G60" s="1" t="s">
        <v>744</v>
      </c>
      <c r="H60" s="1" t="s">
        <v>34</v>
      </c>
      <c r="I60" s="1" t="s">
        <v>841</v>
      </c>
      <c r="J60" s="1" t="s">
        <v>1301</v>
      </c>
      <c r="K60" s="1" t="s">
        <v>26</v>
      </c>
      <c r="L60" s="1" t="s">
        <v>892</v>
      </c>
      <c r="M60" s="1" t="s">
        <v>26</v>
      </c>
      <c r="N60" s="1" t="s">
        <v>820</v>
      </c>
      <c r="O60" s="1" t="s">
        <v>746</v>
      </c>
      <c r="Q60" s="1" t="s">
        <v>747</v>
      </c>
      <c r="R60" s="1" t="s">
        <v>715</v>
      </c>
      <c r="S60" s="1" t="s">
        <v>779</v>
      </c>
    </row>
    <row r="61" spans="1:19" x14ac:dyDescent="0.25">
      <c r="A61" s="1" t="s">
        <v>21</v>
      </c>
      <c r="D61" s="1" t="s">
        <v>1298</v>
      </c>
      <c r="E61" s="1" t="s">
        <v>819</v>
      </c>
      <c r="F61" s="1" t="s">
        <v>896</v>
      </c>
      <c r="G61" s="1" t="s">
        <v>744</v>
      </c>
      <c r="H61" s="1" t="s">
        <v>34</v>
      </c>
      <c r="I61" s="1" t="s">
        <v>841</v>
      </c>
      <c r="J61" s="1" t="s">
        <v>1299</v>
      </c>
      <c r="K61" s="1" t="s">
        <v>26</v>
      </c>
      <c r="L61" s="1" t="s">
        <v>973</v>
      </c>
      <c r="M61" s="1" t="s">
        <v>26</v>
      </c>
      <c r="N61" s="1" t="s">
        <v>820</v>
      </c>
      <c r="O61" s="1" t="s">
        <v>746</v>
      </c>
      <c r="Q61" s="1" t="s">
        <v>747</v>
      </c>
      <c r="R61" s="1" t="s">
        <v>731</v>
      </c>
      <c r="S61" s="1" t="s">
        <v>779</v>
      </c>
    </row>
    <row r="62" spans="1:19" x14ac:dyDescent="0.25">
      <c r="A62" s="1" t="s">
        <v>21</v>
      </c>
      <c r="D62" s="1" t="s">
        <v>1297</v>
      </c>
      <c r="E62" s="1" t="s">
        <v>819</v>
      </c>
      <c r="F62" s="1" t="s">
        <v>896</v>
      </c>
      <c r="G62" s="1" t="s">
        <v>744</v>
      </c>
      <c r="H62" s="1" t="s">
        <v>34</v>
      </c>
      <c r="I62" s="1" t="s">
        <v>841</v>
      </c>
      <c r="J62" s="1" t="s">
        <v>1260</v>
      </c>
      <c r="K62" s="1" t="s">
        <v>26</v>
      </c>
      <c r="L62" s="1" t="s">
        <v>871</v>
      </c>
      <c r="M62" s="1" t="s">
        <v>26</v>
      </c>
      <c r="N62" s="1" t="s">
        <v>820</v>
      </c>
      <c r="O62" s="1" t="s">
        <v>746</v>
      </c>
      <c r="Q62" s="1" t="s">
        <v>747</v>
      </c>
      <c r="R62" s="1" t="s">
        <v>697</v>
      </c>
      <c r="S62" s="1" t="s">
        <v>779</v>
      </c>
    </row>
    <row r="63" spans="1:19" x14ac:dyDescent="0.25">
      <c r="A63" s="1" t="s">
        <v>21</v>
      </c>
      <c r="D63" s="1" t="s">
        <v>1294</v>
      </c>
      <c r="E63" s="1" t="s">
        <v>819</v>
      </c>
      <c r="F63" s="1" t="s">
        <v>896</v>
      </c>
      <c r="G63" s="1" t="s">
        <v>744</v>
      </c>
      <c r="H63" s="1" t="s">
        <v>34</v>
      </c>
      <c r="I63" s="1" t="s">
        <v>890</v>
      </c>
      <c r="J63" s="1" t="s">
        <v>1295</v>
      </c>
      <c r="K63" s="1" t="s">
        <v>26</v>
      </c>
      <c r="L63" s="1" t="s">
        <v>1296</v>
      </c>
      <c r="M63" s="1" t="s">
        <v>26</v>
      </c>
      <c r="N63" s="1" t="s">
        <v>820</v>
      </c>
      <c r="O63" s="1" t="s">
        <v>746</v>
      </c>
      <c r="Q63" s="1" t="s">
        <v>747</v>
      </c>
      <c r="R63" s="1" t="s">
        <v>726</v>
      </c>
      <c r="S63" s="1" t="s">
        <v>779</v>
      </c>
    </row>
    <row r="64" spans="1:19" x14ac:dyDescent="0.25">
      <c r="A64" s="1" t="s">
        <v>21</v>
      </c>
      <c r="D64" s="1" t="s">
        <v>1349</v>
      </c>
      <c r="E64" s="1" t="s">
        <v>827</v>
      </c>
      <c r="F64" s="1" t="s">
        <v>896</v>
      </c>
      <c r="G64" s="1" t="s">
        <v>679</v>
      </c>
      <c r="H64" s="1" t="s">
        <v>34</v>
      </c>
      <c r="I64" s="1" t="s">
        <v>841</v>
      </c>
      <c r="J64" s="1" t="s">
        <v>1350</v>
      </c>
      <c r="K64" s="1" t="s">
        <v>26</v>
      </c>
      <c r="L64" s="1" t="s">
        <v>953</v>
      </c>
      <c r="M64" s="1" t="s">
        <v>26</v>
      </c>
      <c r="N64" s="1" t="s">
        <v>801</v>
      </c>
      <c r="O64" s="1" t="s">
        <v>681</v>
      </c>
      <c r="Q64" s="1" t="s">
        <v>802</v>
      </c>
      <c r="R64" s="1" t="s">
        <v>757</v>
      </c>
      <c r="S64" s="1" t="s">
        <v>111</v>
      </c>
    </row>
    <row r="65" spans="1:19" x14ac:dyDescent="0.25">
      <c r="A65" s="1" t="s">
        <v>21</v>
      </c>
      <c r="D65" s="1" t="s">
        <v>1348</v>
      </c>
      <c r="E65" s="1" t="s">
        <v>827</v>
      </c>
      <c r="F65" s="1" t="s">
        <v>896</v>
      </c>
      <c r="G65" s="1" t="s">
        <v>679</v>
      </c>
      <c r="H65" s="1" t="s">
        <v>34</v>
      </c>
      <c r="I65" s="1" t="s">
        <v>841</v>
      </c>
      <c r="J65" s="1" t="s">
        <v>1042</v>
      </c>
      <c r="K65" s="1" t="s">
        <v>26</v>
      </c>
      <c r="L65" s="1" t="s">
        <v>1029</v>
      </c>
      <c r="M65" s="1" t="s">
        <v>26</v>
      </c>
      <c r="N65" s="1" t="s">
        <v>801</v>
      </c>
      <c r="O65" s="1" t="s">
        <v>681</v>
      </c>
      <c r="Q65" s="1" t="s">
        <v>802</v>
      </c>
      <c r="R65" s="1" t="s">
        <v>782</v>
      </c>
      <c r="S65" s="1" t="s">
        <v>111</v>
      </c>
    </row>
    <row r="66" spans="1:19" x14ac:dyDescent="0.25">
      <c r="A66" s="1" t="s">
        <v>21</v>
      </c>
      <c r="D66" s="1" t="s">
        <v>1345</v>
      </c>
      <c r="E66" s="1" t="s">
        <v>827</v>
      </c>
      <c r="F66" s="1" t="s">
        <v>896</v>
      </c>
      <c r="G66" s="1" t="s">
        <v>679</v>
      </c>
      <c r="H66" s="1" t="s">
        <v>34</v>
      </c>
      <c r="I66" s="1" t="s">
        <v>645</v>
      </c>
      <c r="J66" s="1" t="s">
        <v>1346</v>
      </c>
      <c r="K66" s="1" t="s">
        <v>26</v>
      </c>
      <c r="L66" s="1" t="s">
        <v>1347</v>
      </c>
      <c r="M66" s="1" t="s">
        <v>26</v>
      </c>
      <c r="N66" s="1" t="s">
        <v>801</v>
      </c>
      <c r="O66" s="1" t="s">
        <v>681</v>
      </c>
      <c r="Q66" s="1" t="s">
        <v>802</v>
      </c>
      <c r="R66" s="1" t="s">
        <v>823</v>
      </c>
      <c r="S66" s="1" t="s">
        <v>111</v>
      </c>
    </row>
    <row r="67" spans="1:19" x14ac:dyDescent="0.25">
      <c r="A67" s="1" t="s">
        <v>21</v>
      </c>
      <c r="D67" s="1" t="s">
        <v>1342</v>
      </c>
      <c r="E67" s="1" t="s">
        <v>827</v>
      </c>
      <c r="F67" s="1" t="s">
        <v>896</v>
      </c>
      <c r="G67" s="1" t="s">
        <v>679</v>
      </c>
      <c r="H67" s="1" t="s">
        <v>34</v>
      </c>
      <c r="I67" s="1" t="s">
        <v>841</v>
      </c>
      <c r="J67" s="1" t="s">
        <v>1343</v>
      </c>
      <c r="K67" s="1" t="s">
        <v>26</v>
      </c>
      <c r="L67" s="1" t="s">
        <v>1344</v>
      </c>
      <c r="M67" s="1" t="s">
        <v>26</v>
      </c>
      <c r="N67" s="1" t="s">
        <v>801</v>
      </c>
      <c r="O67" s="1" t="s">
        <v>681</v>
      </c>
      <c r="Q67" s="1" t="s">
        <v>802</v>
      </c>
      <c r="R67" s="1" t="s">
        <v>829</v>
      </c>
      <c r="S67" s="1" t="s">
        <v>111</v>
      </c>
    </row>
    <row r="68" spans="1:19" x14ac:dyDescent="0.25">
      <c r="A68" s="1" t="s">
        <v>21</v>
      </c>
      <c r="D68" s="1" t="s">
        <v>1339</v>
      </c>
      <c r="E68" s="1" t="s">
        <v>827</v>
      </c>
      <c r="F68" s="1" t="s">
        <v>896</v>
      </c>
      <c r="G68" s="1" t="s">
        <v>679</v>
      </c>
      <c r="H68" s="1" t="s">
        <v>34</v>
      </c>
      <c r="I68" s="1" t="s">
        <v>841</v>
      </c>
      <c r="J68" s="1" t="s">
        <v>1340</v>
      </c>
      <c r="K68" s="1" t="s">
        <v>26</v>
      </c>
      <c r="L68" s="1" t="s">
        <v>1341</v>
      </c>
      <c r="M68" s="1" t="s">
        <v>26</v>
      </c>
      <c r="N68" s="1" t="s">
        <v>801</v>
      </c>
      <c r="O68" s="1" t="s">
        <v>681</v>
      </c>
      <c r="Q68" s="1" t="s">
        <v>802</v>
      </c>
      <c r="R68" s="1" t="s">
        <v>828</v>
      </c>
      <c r="S68" s="1" t="s">
        <v>111</v>
      </c>
    </row>
    <row r="69" spans="1:19" x14ac:dyDescent="0.25">
      <c r="A69" s="1" t="s">
        <v>21</v>
      </c>
      <c r="D69" s="1" t="s">
        <v>659</v>
      </c>
      <c r="E69" s="1" t="s">
        <v>815</v>
      </c>
      <c r="F69" s="1" t="s">
        <v>896</v>
      </c>
      <c r="G69" s="1" t="s">
        <v>679</v>
      </c>
      <c r="H69" s="1" t="s">
        <v>34</v>
      </c>
      <c r="I69" s="1" t="s">
        <v>27</v>
      </c>
      <c r="J69" s="1" t="s">
        <v>925</v>
      </c>
      <c r="K69" s="1" t="s">
        <v>26</v>
      </c>
      <c r="L69" s="1" t="s">
        <v>1021</v>
      </c>
      <c r="M69" s="1" t="s">
        <v>26</v>
      </c>
      <c r="N69" s="1" t="s">
        <v>816</v>
      </c>
      <c r="O69" s="1" t="s">
        <v>681</v>
      </c>
      <c r="Q69" s="1" t="s">
        <v>780</v>
      </c>
      <c r="R69" s="1" t="s">
        <v>778</v>
      </c>
      <c r="S69" s="1" t="s">
        <v>105</v>
      </c>
    </row>
    <row r="70" spans="1:19" x14ac:dyDescent="0.25">
      <c r="A70" s="1" t="s">
        <v>21</v>
      </c>
      <c r="D70" s="1" t="s">
        <v>672</v>
      </c>
      <c r="E70" s="1" t="s">
        <v>815</v>
      </c>
      <c r="F70" s="1" t="s">
        <v>896</v>
      </c>
      <c r="G70" s="1" t="s">
        <v>679</v>
      </c>
      <c r="H70" s="1" t="s">
        <v>34</v>
      </c>
      <c r="I70" s="1" t="s">
        <v>32</v>
      </c>
      <c r="J70" s="1" t="s">
        <v>1255</v>
      </c>
      <c r="K70" s="1" t="s">
        <v>26</v>
      </c>
      <c r="L70" s="1" t="s">
        <v>192</v>
      </c>
      <c r="M70" s="1" t="s">
        <v>26</v>
      </c>
      <c r="N70" s="1" t="s">
        <v>816</v>
      </c>
      <c r="O70" s="1" t="s">
        <v>681</v>
      </c>
      <c r="Q70" s="1" t="s">
        <v>780</v>
      </c>
      <c r="R70" s="1" t="s">
        <v>715</v>
      </c>
      <c r="S70" s="1" t="s">
        <v>105</v>
      </c>
    </row>
    <row r="71" spans="1:19" x14ac:dyDescent="0.25">
      <c r="A71" s="1" t="s">
        <v>21</v>
      </c>
      <c r="D71" s="1" t="s">
        <v>671</v>
      </c>
      <c r="E71" s="1" t="s">
        <v>815</v>
      </c>
      <c r="F71" s="1" t="s">
        <v>896</v>
      </c>
      <c r="G71" s="1" t="s">
        <v>679</v>
      </c>
      <c r="H71" s="1" t="s">
        <v>34</v>
      </c>
      <c r="I71" s="1" t="s">
        <v>841</v>
      </c>
      <c r="J71" s="1" t="s">
        <v>1254</v>
      </c>
      <c r="K71" s="1" t="s">
        <v>26</v>
      </c>
      <c r="L71" s="1" t="s">
        <v>666</v>
      </c>
      <c r="M71" s="1" t="s">
        <v>26</v>
      </c>
      <c r="N71" s="1" t="s">
        <v>816</v>
      </c>
      <c r="O71" s="1" t="s">
        <v>681</v>
      </c>
      <c r="Q71" s="1" t="s">
        <v>780</v>
      </c>
      <c r="R71" s="1" t="s">
        <v>736</v>
      </c>
      <c r="S71" s="1" t="s">
        <v>105</v>
      </c>
    </row>
    <row r="72" spans="1:19" x14ac:dyDescent="0.25">
      <c r="A72" s="1" t="s">
        <v>21</v>
      </c>
      <c r="D72" s="1" t="s">
        <v>670</v>
      </c>
      <c r="E72" s="1" t="s">
        <v>815</v>
      </c>
      <c r="F72" s="1" t="s">
        <v>896</v>
      </c>
      <c r="G72" s="1" t="s">
        <v>679</v>
      </c>
      <c r="H72" s="1" t="s">
        <v>34</v>
      </c>
      <c r="I72" s="1" t="s">
        <v>200</v>
      </c>
      <c r="J72" s="1" t="s">
        <v>1253</v>
      </c>
      <c r="K72" s="1" t="s">
        <v>26</v>
      </c>
      <c r="L72" s="1" t="s">
        <v>921</v>
      </c>
      <c r="M72" s="1" t="s">
        <v>26</v>
      </c>
      <c r="N72" s="1" t="s">
        <v>816</v>
      </c>
      <c r="O72" s="1" t="s">
        <v>681</v>
      </c>
      <c r="Q72" s="1" t="s">
        <v>780</v>
      </c>
      <c r="R72" s="1" t="s">
        <v>777</v>
      </c>
      <c r="S72" s="1" t="s">
        <v>105</v>
      </c>
    </row>
    <row r="73" spans="1:19" x14ac:dyDescent="0.25">
      <c r="A73" s="1" t="s">
        <v>21</v>
      </c>
      <c r="D73" s="1" t="s">
        <v>669</v>
      </c>
      <c r="E73" s="1" t="s">
        <v>815</v>
      </c>
      <c r="F73" s="1" t="s">
        <v>896</v>
      </c>
      <c r="G73" s="1" t="s">
        <v>679</v>
      </c>
      <c r="H73" s="1" t="s">
        <v>34</v>
      </c>
      <c r="I73" s="1" t="s">
        <v>841</v>
      </c>
      <c r="J73" s="1" t="s">
        <v>1252</v>
      </c>
      <c r="K73" s="1" t="s">
        <v>26</v>
      </c>
      <c r="L73" s="1" t="s">
        <v>930</v>
      </c>
      <c r="M73" s="1" t="s">
        <v>26</v>
      </c>
      <c r="N73" s="1" t="s">
        <v>816</v>
      </c>
      <c r="O73" s="1" t="s">
        <v>681</v>
      </c>
      <c r="Q73" s="1" t="s">
        <v>780</v>
      </c>
      <c r="R73" s="1" t="s">
        <v>766</v>
      </c>
      <c r="S73" s="1" t="s">
        <v>105</v>
      </c>
    </row>
    <row r="74" spans="1:19" x14ac:dyDescent="0.25">
      <c r="A74" s="1" t="s">
        <v>21</v>
      </c>
      <c r="D74" s="1" t="s">
        <v>665</v>
      </c>
      <c r="E74" s="1" t="s">
        <v>815</v>
      </c>
      <c r="F74" s="1" t="s">
        <v>896</v>
      </c>
      <c r="G74" s="1" t="s">
        <v>679</v>
      </c>
      <c r="H74" s="1" t="s">
        <v>34</v>
      </c>
      <c r="I74" s="1" t="s">
        <v>841</v>
      </c>
      <c r="J74" s="1" t="s">
        <v>1251</v>
      </c>
      <c r="K74" s="1" t="s">
        <v>26</v>
      </c>
      <c r="L74" s="1" t="s">
        <v>973</v>
      </c>
      <c r="M74" s="1" t="s">
        <v>26</v>
      </c>
      <c r="N74" s="1" t="s">
        <v>816</v>
      </c>
      <c r="O74" s="1" t="s">
        <v>681</v>
      </c>
      <c r="Q74" s="1" t="s">
        <v>780</v>
      </c>
      <c r="R74" s="1" t="s">
        <v>731</v>
      </c>
      <c r="S74" s="1" t="s">
        <v>105</v>
      </c>
    </row>
    <row r="75" spans="1:19" x14ac:dyDescent="0.25">
      <c r="A75" s="1" t="s">
        <v>21</v>
      </c>
      <c r="D75" s="1" t="s">
        <v>664</v>
      </c>
      <c r="E75" s="1" t="s">
        <v>815</v>
      </c>
      <c r="F75" s="1" t="s">
        <v>896</v>
      </c>
      <c r="G75" s="1" t="s">
        <v>679</v>
      </c>
      <c r="H75" s="1" t="s">
        <v>34</v>
      </c>
      <c r="I75" s="1" t="s">
        <v>841</v>
      </c>
      <c r="J75" s="1" t="s">
        <v>1250</v>
      </c>
      <c r="K75" s="1" t="s">
        <v>26</v>
      </c>
      <c r="L75" s="1" t="s">
        <v>972</v>
      </c>
      <c r="M75" s="1" t="s">
        <v>26</v>
      </c>
      <c r="N75" s="1" t="s">
        <v>816</v>
      </c>
      <c r="O75" s="1" t="s">
        <v>681</v>
      </c>
      <c r="Q75" s="1" t="s">
        <v>780</v>
      </c>
      <c r="R75" s="1" t="s">
        <v>738</v>
      </c>
      <c r="S75" s="1" t="s">
        <v>105</v>
      </c>
    </row>
    <row r="76" spans="1:19" x14ac:dyDescent="0.25">
      <c r="A76" s="1" t="s">
        <v>21</v>
      </c>
      <c r="D76" s="1" t="s">
        <v>668</v>
      </c>
      <c r="E76" s="1" t="s">
        <v>815</v>
      </c>
      <c r="F76" s="1" t="s">
        <v>896</v>
      </c>
      <c r="G76" s="1" t="s">
        <v>679</v>
      </c>
      <c r="H76" s="1" t="s">
        <v>34</v>
      </c>
      <c r="I76" s="1" t="s">
        <v>645</v>
      </c>
      <c r="J76" s="1" t="s">
        <v>1248</v>
      </c>
      <c r="K76" s="1" t="s">
        <v>26</v>
      </c>
      <c r="L76" s="1" t="s">
        <v>1249</v>
      </c>
      <c r="M76" s="1" t="s">
        <v>26</v>
      </c>
      <c r="N76" s="1" t="s">
        <v>816</v>
      </c>
      <c r="O76" s="1" t="s">
        <v>681</v>
      </c>
      <c r="Q76" s="1" t="s">
        <v>780</v>
      </c>
      <c r="R76" s="1" t="s">
        <v>732</v>
      </c>
      <c r="S76" s="1" t="s">
        <v>105</v>
      </c>
    </row>
    <row r="77" spans="1:19" x14ac:dyDescent="0.25">
      <c r="A77" s="1" t="s">
        <v>21</v>
      </c>
      <c r="D77" s="1" t="s">
        <v>667</v>
      </c>
      <c r="E77" s="1" t="s">
        <v>815</v>
      </c>
      <c r="F77" s="1" t="s">
        <v>896</v>
      </c>
      <c r="G77" s="1" t="s">
        <v>679</v>
      </c>
      <c r="H77" s="1" t="s">
        <v>34</v>
      </c>
      <c r="I77" s="1" t="s">
        <v>841</v>
      </c>
      <c r="J77" s="1" t="s">
        <v>1247</v>
      </c>
      <c r="K77" s="1" t="s">
        <v>26</v>
      </c>
      <c r="L77" s="1" t="s">
        <v>920</v>
      </c>
      <c r="M77" s="1" t="s">
        <v>26</v>
      </c>
      <c r="N77" s="1" t="s">
        <v>816</v>
      </c>
      <c r="O77" s="1" t="s">
        <v>681</v>
      </c>
      <c r="Q77" s="1" t="s">
        <v>780</v>
      </c>
      <c r="R77" s="1" t="s">
        <v>727</v>
      </c>
      <c r="S77" s="1" t="s">
        <v>105</v>
      </c>
    </row>
    <row r="78" spans="1:19" x14ac:dyDescent="0.25">
      <c r="A78" s="1" t="s">
        <v>21</v>
      </c>
      <c r="D78" s="1" t="s">
        <v>675</v>
      </c>
      <c r="E78" s="1" t="s">
        <v>815</v>
      </c>
      <c r="F78" s="1" t="s">
        <v>896</v>
      </c>
      <c r="G78" s="1" t="s">
        <v>679</v>
      </c>
      <c r="H78" s="1" t="s">
        <v>34</v>
      </c>
      <c r="I78" s="1" t="s">
        <v>890</v>
      </c>
      <c r="J78" s="1" t="s">
        <v>1246</v>
      </c>
      <c r="K78" s="1" t="s">
        <v>26</v>
      </c>
      <c r="L78" s="1" t="s">
        <v>928</v>
      </c>
      <c r="M78" s="1" t="s">
        <v>26</v>
      </c>
      <c r="N78" s="1" t="s">
        <v>816</v>
      </c>
      <c r="O78" s="1" t="s">
        <v>681</v>
      </c>
      <c r="Q78" s="1" t="s">
        <v>780</v>
      </c>
      <c r="R78" s="1" t="s">
        <v>729</v>
      </c>
      <c r="S78" s="1" t="s">
        <v>105</v>
      </c>
    </row>
    <row r="79" spans="1:19" x14ac:dyDescent="0.25">
      <c r="A79" s="1" t="s">
        <v>21</v>
      </c>
      <c r="D79" s="1" t="s">
        <v>1244</v>
      </c>
      <c r="E79" s="1" t="s">
        <v>815</v>
      </c>
      <c r="F79" s="1" t="s">
        <v>896</v>
      </c>
      <c r="G79" s="1" t="s">
        <v>679</v>
      </c>
      <c r="H79" s="1" t="s">
        <v>34</v>
      </c>
      <c r="I79" s="1" t="s">
        <v>890</v>
      </c>
      <c r="J79" s="1" t="s">
        <v>1245</v>
      </c>
      <c r="K79" s="1" t="s">
        <v>26</v>
      </c>
      <c r="L79" s="1" t="s">
        <v>975</v>
      </c>
      <c r="M79" s="1" t="s">
        <v>26</v>
      </c>
      <c r="N79" s="1" t="s">
        <v>816</v>
      </c>
      <c r="O79" s="1" t="s">
        <v>681</v>
      </c>
      <c r="Q79" s="1" t="s">
        <v>780</v>
      </c>
      <c r="R79" s="1" t="s">
        <v>771</v>
      </c>
      <c r="S79" s="1" t="s">
        <v>105</v>
      </c>
    </row>
    <row r="80" spans="1:19" x14ac:dyDescent="0.25">
      <c r="A80" s="1" t="s">
        <v>21</v>
      </c>
      <c r="D80" s="1" t="s">
        <v>1241</v>
      </c>
      <c r="E80" s="1" t="s">
        <v>815</v>
      </c>
      <c r="F80" s="1" t="s">
        <v>896</v>
      </c>
      <c r="G80" s="1" t="s">
        <v>679</v>
      </c>
      <c r="H80" s="1" t="s">
        <v>34</v>
      </c>
      <c r="I80" s="1" t="s">
        <v>890</v>
      </c>
      <c r="J80" s="1" t="s">
        <v>1242</v>
      </c>
      <c r="K80" s="1" t="s">
        <v>26</v>
      </c>
      <c r="L80" s="1" t="s">
        <v>1243</v>
      </c>
      <c r="M80" s="1" t="s">
        <v>26</v>
      </c>
      <c r="N80" s="1" t="s">
        <v>816</v>
      </c>
      <c r="O80" s="1" t="s">
        <v>681</v>
      </c>
      <c r="Q80" s="1" t="s">
        <v>780</v>
      </c>
      <c r="R80" s="1" t="s">
        <v>711</v>
      </c>
      <c r="S80" s="1" t="s">
        <v>105</v>
      </c>
    </row>
    <row r="81" spans="1:19" x14ac:dyDescent="0.25">
      <c r="A81" s="1" t="s">
        <v>21</v>
      </c>
      <c r="D81" s="1" t="s">
        <v>1240</v>
      </c>
      <c r="E81" s="1" t="s">
        <v>815</v>
      </c>
      <c r="F81" s="1" t="s">
        <v>896</v>
      </c>
      <c r="G81" s="1" t="s">
        <v>679</v>
      </c>
      <c r="H81" s="1" t="s">
        <v>34</v>
      </c>
      <c r="I81" s="1" t="s">
        <v>645</v>
      </c>
      <c r="J81" s="1" t="s">
        <v>897</v>
      </c>
      <c r="K81" s="1" t="s">
        <v>26</v>
      </c>
      <c r="L81" s="1" t="s">
        <v>898</v>
      </c>
      <c r="M81" s="1" t="s">
        <v>26</v>
      </c>
      <c r="N81" s="1" t="s">
        <v>816</v>
      </c>
      <c r="O81" s="1" t="s">
        <v>681</v>
      </c>
      <c r="Q81" s="1" t="s">
        <v>780</v>
      </c>
      <c r="R81" s="1" t="s">
        <v>722</v>
      </c>
      <c r="S81" s="1" t="s">
        <v>105</v>
      </c>
    </row>
    <row r="82" spans="1:19" x14ac:dyDescent="0.25">
      <c r="A82" s="1" t="s">
        <v>21</v>
      </c>
      <c r="D82" s="1" t="s">
        <v>1220</v>
      </c>
      <c r="E82" s="1" t="s">
        <v>811</v>
      </c>
      <c r="F82" s="1" t="s">
        <v>896</v>
      </c>
      <c r="G82" s="1" t="s">
        <v>679</v>
      </c>
      <c r="H82" s="1" t="s">
        <v>34</v>
      </c>
      <c r="I82" s="1" t="s">
        <v>27</v>
      </c>
      <c r="J82" s="1" t="s">
        <v>1221</v>
      </c>
      <c r="K82" s="1" t="s">
        <v>26</v>
      </c>
      <c r="L82" s="1" t="s">
        <v>1222</v>
      </c>
      <c r="M82" s="1" t="s">
        <v>26</v>
      </c>
      <c r="N82" s="1" t="s">
        <v>812</v>
      </c>
      <c r="O82" s="1" t="s">
        <v>681</v>
      </c>
      <c r="Q82" s="1" t="s">
        <v>813</v>
      </c>
      <c r="R82" s="1" t="s">
        <v>685</v>
      </c>
      <c r="S82" s="1" t="s">
        <v>158</v>
      </c>
    </row>
    <row r="83" spans="1:19" x14ac:dyDescent="0.25">
      <c r="A83" s="1" t="s">
        <v>21</v>
      </c>
      <c r="D83" s="1" t="s">
        <v>1219</v>
      </c>
      <c r="E83" s="1" t="s">
        <v>811</v>
      </c>
      <c r="F83" s="1" t="s">
        <v>896</v>
      </c>
      <c r="G83" s="1" t="s">
        <v>679</v>
      </c>
      <c r="H83" s="1" t="s">
        <v>34</v>
      </c>
      <c r="I83" s="1" t="s">
        <v>27</v>
      </c>
      <c r="J83" s="1" t="s">
        <v>969</v>
      </c>
      <c r="K83" s="1" t="s">
        <v>26</v>
      </c>
      <c r="L83" s="1" t="s">
        <v>970</v>
      </c>
      <c r="M83" s="1" t="s">
        <v>26</v>
      </c>
      <c r="N83" s="1" t="s">
        <v>812</v>
      </c>
      <c r="O83" s="1" t="s">
        <v>681</v>
      </c>
      <c r="Q83" s="1" t="s">
        <v>813</v>
      </c>
      <c r="R83" s="1" t="s">
        <v>760</v>
      </c>
      <c r="S83" s="1" t="s">
        <v>158</v>
      </c>
    </row>
    <row r="84" spans="1:19" x14ac:dyDescent="0.25">
      <c r="A84" s="1" t="s">
        <v>21</v>
      </c>
      <c r="D84" s="1" t="s">
        <v>1216</v>
      </c>
      <c r="E84" s="1" t="s">
        <v>811</v>
      </c>
      <c r="F84" s="1" t="s">
        <v>896</v>
      </c>
      <c r="G84" s="1" t="s">
        <v>679</v>
      </c>
      <c r="H84" s="1" t="s">
        <v>34</v>
      </c>
      <c r="I84" s="1" t="s">
        <v>192</v>
      </c>
      <c r="J84" s="1" t="s">
        <v>1217</v>
      </c>
      <c r="K84" s="1" t="s">
        <v>26</v>
      </c>
      <c r="L84" s="1" t="s">
        <v>1218</v>
      </c>
      <c r="M84" s="1" t="s">
        <v>26</v>
      </c>
      <c r="N84" s="1" t="s">
        <v>812</v>
      </c>
      <c r="O84" s="1" t="s">
        <v>681</v>
      </c>
      <c r="Q84" s="1" t="s">
        <v>813</v>
      </c>
      <c r="R84" s="1" t="s">
        <v>700</v>
      </c>
      <c r="S84" s="1" t="s">
        <v>158</v>
      </c>
    </row>
    <row r="85" spans="1:19" x14ac:dyDescent="0.25">
      <c r="A85" s="1" t="s">
        <v>21</v>
      </c>
      <c r="D85" s="1" t="s">
        <v>1213</v>
      </c>
      <c r="E85" s="1" t="s">
        <v>811</v>
      </c>
      <c r="F85" s="1" t="s">
        <v>896</v>
      </c>
      <c r="G85" s="1" t="s">
        <v>679</v>
      </c>
      <c r="H85" s="1" t="s">
        <v>34</v>
      </c>
      <c r="I85" s="1" t="s">
        <v>27</v>
      </c>
      <c r="J85" s="1" t="s">
        <v>1214</v>
      </c>
      <c r="K85" s="1" t="s">
        <v>26</v>
      </c>
      <c r="L85" s="1" t="s">
        <v>1215</v>
      </c>
      <c r="M85" s="1" t="s">
        <v>26</v>
      </c>
      <c r="N85" s="1" t="s">
        <v>812</v>
      </c>
      <c r="O85" s="1" t="s">
        <v>681</v>
      </c>
      <c r="Q85" s="1" t="s">
        <v>813</v>
      </c>
      <c r="R85" s="1" t="s">
        <v>726</v>
      </c>
      <c r="S85" s="1" t="s">
        <v>158</v>
      </c>
    </row>
    <row r="86" spans="1:19" x14ac:dyDescent="0.25">
      <c r="A86" s="1" t="s">
        <v>21</v>
      </c>
      <c r="D86" s="1" t="s">
        <v>1212</v>
      </c>
      <c r="E86" s="1" t="s">
        <v>811</v>
      </c>
      <c r="F86" s="1" t="s">
        <v>896</v>
      </c>
      <c r="G86" s="1" t="s">
        <v>679</v>
      </c>
      <c r="H86" s="1" t="s">
        <v>34</v>
      </c>
      <c r="I86" s="1" t="s">
        <v>645</v>
      </c>
      <c r="J86" s="1" t="s">
        <v>1088</v>
      </c>
      <c r="K86" s="1" t="s">
        <v>26</v>
      </c>
      <c r="L86" s="1" t="s">
        <v>947</v>
      </c>
      <c r="M86" s="1" t="s">
        <v>26</v>
      </c>
      <c r="N86" s="1" t="s">
        <v>812</v>
      </c>
      <c r="O86" s="1" t="s">
        <v>681</v>
      </c>
      <c r="Q86" s="1" t="s">
        <v>813</v>
      </c>
      <c r="R86" s="1" t="s">
        <v>693</v>
      </c>
      <c r="S86" s="1" t="s">
        <v>158</v>
      </c>
    </row>
    <row r="87" spans="1:19" x14ac:dyDescent="0.25">
      <c r="A87" s="1" t="s">
        <v>21</v>
      </c>
      <c r="D87" s="1" t="s">
        <v>1211</v>
      </c>
      <c r="E87" s="1" t="s">
        <v>811</v>
      </c>
      <c r="F87" s="1" t="s">
        <v>896</v>
      </c>
      <c r="G87" s="1" t="s">
        <v>679</v>
      </c>
      <c r="H87" s="1" t="s">
        <v>34</v>
      </c>
      <c r="I87" s="1" t="s">
        <v>841</v>
      </c>
      <c r="J87" s="1" t="s">
        <v>673</v>
      </c>
      <c r="K87" s="1" t="s">
        <v>26</v>
      </c>
      <c r="L87" s="1" t="s">
        <v>872</v>
      </c>
      <c r="M87" s="1" t="s">
        <v>26</v>
      </c>
      <c r="N87" s="1" t="s">
        <v>812</v>
      </c>
      <c r="O87" s="1" t="s">
        <v>681</v>
      </c>
      <c r="Q87" s="1" t="s">
        <v>813</v>
      </c>
      <c r="R87" s="1" t="s">
        <v>698</v>
      </c>
      <c r="S87" s="1" t="s">
        <v>158</v>
      </c>
    </row>
    <row r="88" spans="1:19" x14ac:dyDescent="0.25">
      <c r="A88" s="1" t="s">
        <v>21</v>
      </c>
      <c r="D88" s="1" t="s">
        <v>1208</v>
      </c>
      <c r="E88" s="1" t="s">
        <v>811</v>
      </c>
      <c r="F88" s="1" t="s">
        <v>896</v>
      </c>
      <c r="G88" s="1" t="s">
        <v>679</v>
      </c>
      <c r="H88" s="1" t="s">
        <v>34</v>
      </c>
      <c r="I88" s="1" t="s">
        <v>200</v>
      </c>
      <c r="J88" s="1" t="s">
        <v>1209</v>
      </c>
      <c r="K88" s="1" t="s">
        <v>26</v>
      </c>
      <c r="L88" s="1" t="s">
        <v>1210</v>
      </c>
      <c r="M88" s="1" t="s">
        <v>26</v>
      </c>
      <c r="N88" s="1" t="s">
        <v>812</v>
      </c>
      <c r="O88" s="1" t="s">
        <v>681</v>
      </c>
      <c r="Q88" s="1" t="s">
        <v>813</v>
      </c>
      <c r="R88" s="1" t="s">
        <v>683</v>
      </c>
      <c r="S88" s="1" t="s">
        <v>158</v>
      </c>
    </row>
    <row r="89" spans="1:19" x14ac:dyDescent="0.25">
      <c r="A89" s="1" t="s">
        <v>21</v>
      </c>
      <c r="D89" s="1" t="s">
        <v>1205</v>
      </c>
      <c r="E89" s="1" t="s">
        <v>811</v>
      </c>
      <c r="F89" s="1" t="s">
        <v>896</v>
      </c>
      <c r="G89" s="1" t="s">
        <v>679</v>
      </c>
      <c r="H89" s="1" t="s">
        <v>34</v>
      </c>
      <c r="I89" s="1" t="s">
        <v>663</v>
      </c>
      <c r="J89" s="1" t="s">
        <v>1206</v>
      </c>
      <c r="K89" s="1" t="s">
        <v>26</v>
      </c>
      <c r="L89" s="1" t="s">
        <v>1207</v>
      </c>
      <c r="M89" s="1" t="s">
        <v>26</v>
      </c>
      <c r="N89" s="1" t="s">
        <v>812</v>
      </c>
      <c r="O89" s="1" t="s">
        <v>681</v>
      </c>
      <c r="Q89" s="1" t="s">
        <v>813</v>
      </c>
      <c r="R89" s="1" t="s">
        <v>707</v>
      </c>
      <c r="S89" s="1" t="s">
        <v>158</v>
      </c>
    </row>
    <row r="90" spans="1:19" x14ac:dyDescent="0.25">
      <c r="A90" s="1" t="s">
        <v>21</v>
      </c>
      <c r="D90" s="1" t="s">
        <v>1202</v>
      </c>
      <c r="E90" s="1" t="s">
        <v>811</v>
      </c>
      <c r="F90" s="1" t="s">
        <v>896</v>
      </c>
      <c r="G90" s="1" t="s">
        <v>679</v>
      </c>
      <c r="H90" s="1" t="s">
        <v>34</v>
      </c>
      <c r="I90" s="1" t="s">
        <v>890</v>
      </c>
      <c r="J90" s="1" t="s">
        <v>1203</v>
      </c>
      <c r="K90" s="1" t="s">
        <v>26</v>
      </c>
      <c r="L90" s="1" t="s">
        <v>1204</v>
      </c>
      <c r="M90" s="1" t="s">
        <v>26</v>
      </c>
      <c r="N90" s="1" t="s">
        <v>812</v>
      </c>
      <c r="O90" s="1" t="s">
        <v>681</v>
      </c>
      <c r="Q90" s="1" t="s">
        <v>813</v>
      </c>
      <c r="R90" s="1" t="s">
        <v>742</v>
      </c>
      <c r="S90" s="1" t="s">
        <v>158</v>
      </c>
    </row>
    <row r="91" spans="1:19" x14ac:dyDescent="0.25">
      <c r="A91" s="1" t="s">
        <v>21</v>
      </c>
      <c r="D91" s="1" t="s">
        <v>1200</v>
      </c>
      <c r="E91" s="1" t="s">
        <v>811</v>
      </c>
      <c r="F91" s="1" t="s">
        <v>896</v>
      </c>
      <c r="G91" s="1" t="s">
        <v>679</v>
      </c>
      <c r="H91" s="1" t="s">
        <v>34</v>
      </c>
      <c r="I91" s="1" t="s">
        <v>841</v>
      </c>
      <c r="J91" s="1" t="s">
        <v>1201</v>
      </c>
      <c r="K91" s="1" t="s">
        <v>26</v>
      </c>
      <c r="L91" s="1" t="s">
        <v>1199</v>
      </c>
      <c r="M91" s="1" t="s">
        <v>26</v>
      </c>
      <c r="N91" s="1" t="s">
        <v>812</v>
      </c>
      <c r="O91" s="1" t="s">
        <v>681</v>
      </c>
      <c r="Q91" s="1" t="s">
        <v>813</v>
      </c>
      <c r="R91" s="1" t="s">
        <v>705</v>
      </c>
      <c r="S91" s="1" t="s">
        <v>158</v>
      </c>
    </row>
    <row r="92" spans="1:19" x14ac:dyDescent="0.25">
      <c r="A92" s="1" t="s">
        <v>21</v>
      </c>
      <c r="D92" s="1" t="s">
        <v>1197</v>
      </c>
      <c r="E92" s="1" t="s">
        <v>810</v>
      </c>
      <c r="F92" s="1" t="s">
        <v>896</v>
      </c>
      <c r="G92" s="1" t="s">
        <v>679</v>
      </c>
      <c r="H92" s="1" t="s">
        <v>34</v>
      </c>
      <c r="I92" s="1" t="s">
        <v>27</v>
      </c>
      <c r="J92" s="1" t="s">
        <v>1198</v>
      </c>
      <c r="K92" s="1" t="s">
        <v>26</v>
      </c>
      <c r="L92" s="1" t="s">
        <v>951</v>
      </c>
      <c r="M92" s="1" t="s">
        <v>26</v>
      </c>
      <c r="N92" s="1" t="s">
        <v>694</v>
      </c>
      <c r="O92" s="1" t="s">
        <v>681</v>
      </c>
      <c r="Q92" s="1" t="s">
        <v>695</v>
      </c>
      <c r="R92" s="1" t="s">
        <v>689</v>
      </c>
      <c r="S92" s="1" t="s">
        <v>158</v>
      </c>
    </row>
    <row r="93" spans="1:19" x14ac:dyDescent="0.25">
      <c r="A93" s="1" t="s">
        <v>21</v>
      </c>
      <c r="D93" s="1" t="s">
        <v>1195</v>
      </c>
      <c r="E93" s="1" t="s">
        <v>810</v>
      </c>
      <c r="F93" s="1" t="s">
        <v>896</v>
      </c>
      <c r="G93" s="1" t="s">
        <v>679</v>
      </c>
      <c r="H93" s="1" t="s">
        <v>34</v>
      </c>
      <c r="I93" s="1" t="s">
        <v>27</v>
      </c>
      <c r="J93" s="1" t="s">
        <v>1196</v>
      </c>
      <c r="K93" s="1" t="s">
        <v>26</v>
      </c>
      <c r="L93" s="1" t="s">
        <v>876</v>
      </c>
      <c r="M93" s="1" t="s">
        <v>26</v>
      </c>
      <c r="N93" s="1" t="s">
        <v>694</v>
      </c>
      <c r="O93" s="1" t="s">
        <v>681</v>
      </c>
      <c r="Q93" s="1" t="s">
        <v>695</v>
      </c>
      <c r="R93" s="1" t="s">
        <v>687</v>
      </c>
      <c r="S93" s="1" t="s">
        <v>158</v>
      </c>
    </row>
    <row r="94" spans="1:19" x14ac:dyDescent="0.25">
      <c r="A94" s="1" t="s">
        <v>21</v>
      </c>
      <c r="D94" s="1" t="s">
        <v>1194</v>
      </c>
      <c r="E94" s="1" t="s">
        <v>810</v>
      </c>
      <c r="F94" s="1" t="s">
        <v>896</v>
      </c>
      <c r="G94" s="1" t="s">
        <v>679</v>
      </c>
      <c r="H94" s="1" t="s">
        <v>34</v>
      </c>
      <c r="I94" s="1" t="s">
        <v>27</v>
      </c>
      <c r="J94" s="1" t="s">
        <v>1033</v>
      </c>
      <c r="K94" s="1" t="s">
        <v>26</v>
      </c>
      <c r="L94" s="1" t="s">
        <v>1034</v>
      </c>
      <c r="M94" s="1" t="s">
        <v>26</v>
      </c>
      <c r="N94" s="1" t="s">
        <v>694</v>
      </c>
      <c r="O94" s="1" t="s">
        <v>681</v>
      </c>
      <c r="Q94" s="1" t="s">
        <v>695</v>
      </c>
      <c r="R94" s="1" t="s">
        <v>698</v>
      </c>
      <c r="S94" s="1" t="s">
        <v>158</v>
      </c>
    </row>
    <row r="95" spans="1:19" x14ac:dyDescent="0.25">
      <c r="A95" s="1" t="s">
        <v>21</v>
      </c>
      <c r="D95" s="1" t="s">
        <v>1192</v>
      </c>
      <c r="E95" s="1" t="s">
        <v>810</v>
      </c>
      <c r="F95" s="1" t="s">
        <v>896</v>
      </c>
      <c r="G95" s="1" t="s">
        <v>679</v>
      </c>
      <c r="H95" s="1" t="s">
        <v>34</v>
      </c>
      <c r="I95" s="1" t="s">
        <v>27</v>
      </c>
      <c r="J95" s="1" t="s">
        <v>1193</v>
      </c>
      <c r="K95" s="1" t="s">
        <v>26</v>
      </c>
      <c r="L95" s="1" t="s">
        <v>874</v>
      </c>
      <c r="M95" s="1" t="s">
        <v>26</v>
      </c>
      <c r="N95" s="1" t="s">
        <v>694</v>
      </c>
      <c r="O95" s="1" t="s">
        <v>681</v>
      </c>
      <c r="Q95" s="1" t="s">
        <v>695</v>
      </c>
      <c r="R95" s="1" t="s">
        <v>700</v>
      </c>
      <c r="S95" s="1" t="s">
        <v>158</v>
      </c>
    </row>
    <row r="96" spans="1:19" x14ac:dyDescent="0.25">
      <c r="A96" s="1" t="s">
        <v>21</v>
      </c>
      <c r="D96" s="1" t="s">
        <v>1190</v>
      </c>
      <c r="E96" s="1" t="s">
        <v>810</v>
      </c>
      <c r="F96" s="1" t="s">
        <v>896</v>
      </c>
      <c r="G96" s="1" t="s">
        <v>679</v>
      </c>
      <c r="H96" s="1" t="s">
        <v>34</v>
      </c>
      <c r="I96" s="1" t="s">
        <v>27</v>
      </c>
      <c r="J96" s="1" t="s">
        <v>1191</v>
      </c>
      <c r="K96" s="1" t="s">
        <v>26</v>
      </c>
      <c r="L96" s="1" t="s">
        <v>924</v>
      </c>
      <c r="M96" s="1" t="s">
        <v>26</v>
      </c>
      <c r="N96" s="1" t="s">
        <v>694</v>
      </c>
      <c r="O96" s="1" t="s">
        <v>681</v>
      </c>
      <c r="Q96" s="1" t="s">
        <v>695</v>
      </c>
      <c r="R96" s="1" t="s">
        <v>697</v>
      </c>
      <c r="S96" s="1" t="s">
        <v>158</v>
      </c>
    </row>
    <row r="97" spans="1:19" x14ac:dyDescent="0.25">
      <c r="A97" s="1" t="s">
        <v>21</v>
      </c>
      <c r="D97" s="1" t="s">
        <v>1188</v>
      </c>
      <c r="E97" s="1" t="s">
        <v>810</v>
      </c>
      <c r="F97" s="1" t="s">
        <v>896</v>
      </c>
      <c r="G97" s="1" t="s">
        <v>679</v>
      </c>
      <c r="H97" s="1" t="s">
        <v>34</v>
      </c>
      <c r="I97" s="1" t="s">
        <v>27</v>
      </c>
      <c r="J97" s="1" t="s">
        <v>1189</v>
      </c>
      <c r="K97" s="1" t="s">
        <v>26</v>
      </c>
      <c r="L97" s="1" t="s">
        <v>873</v>
      </c>
      <c r="M97" s="1" t="s">
        <v>26</v>
      </c>
      <c r="N97" s="1" t="s">
        <v>694</v>
      </c>
      <c r="O97" s="1" t="s">
        <v>681</v>
      </c>
      <c r="Q97" s="1" t="s">
        <v>695</v>
      </c>
      <c r="R97" s="1" t="s">
        <v>699</v>
      </c>
      <c r="S97" s="1" t="s">
        <v>158</v>
      </c>
    </row>
    <row r="98" spans="1:19" x14ac:dyDescent="0.25">
      <c r="A98" s="1" t="s">
        <v>21</v>
      </c>
      <c r="D98" s="1" t="s">
        <v>1187</v>
      </c>
      <c r="E98" s="1" t="s">
        <v>810</v>
      </c>
      <c r="F98" s="1" t="s">
        <v>896</v>
      </c>
      <c r="G98" s="1" t="s">
        <v>679</v>
      </c>
      <c r="H98" s="1" t="s">
        <v>34</v>
      </c>
      <c r="I98" s="1" t="s">
        <v>841</v>
      </c>
      <c r="J98" s="1" t="s">
        <v>1039</v>
      </c>
      <c r="K98" s="1" t="s">
        <v>26</v>
      </c>
      <c r="L98" s="1" t="s">
        <v>863</v>
      </c>
      <c r="M98" s="1" t="s">
        <v>26</v>
      </c>
      <c r="N98" s="1" t="s">
        <v>694</v>
      </c>
      <c r="O98" s="1" t="s">
        <v>681</v>
      </c>
      <c r="Q98" s="1" t="s">
        <v>695</v>
      </c>
      <c r="R98" s="1" t="s">
        <v>691</v>
      </c>
      <c r="S98" s="1" t="s">
        <v>158</v>
      </c>
    </row>
    <row r="99" spans="1:19" x14ac:dyDescent="0.25">
      <c r="A99" s="1" t="s">
        <v>21</v>
      </c>
      <c r="D99" s="1" t="s">
        <v>1184</v>
      </c>
      <c r="E99" s="1" t="s">
        <v>810</v>
      </c>
      <c r="F99" s="1" t="s">
        <v>896</v>
      </c>
      <c r="G99" s="1" t="s">
        <v>679</v>
      </c>
      <c r="H99" s="1" t="s">
        <v>34</v>
      </c>
      <c r="I99" s="1" t="s">
        <v>841</v>
      </c>
      <c r="J99" s="1" t="s">
        <v>1185</v>
      </c>
      <c r="K99" s="1" t="s">
        <v>26</v>
      </c>
      <c r="L99" s="1" t="s">
        <v>1186</v>
      </c>
      <c r="M99" s="1" t="s">
        <v>26</v>
      </c>
      <c r="N99" s="1" t="s">
        <v>694</v>
      </c>
      <c r="O99" s="1" t="s">
        <v>681</v>
      </c>
      <c r="Q99" s="1" t="s">
        <v>695</v>
      </c>
      <c r="R99" s="1" t="s">
        <v>690</v>
      </c>
      <c r="S99" s="1" t="s">
        <v>158</v>
      </c>
    </row>
    <row r="100" spans="1:19" x14ac:dyDescent="0.25">
      <c r="A100" s="1" t="s">
        <v>21</v>
      </c>
      <c r="D100" s="1" t="s">
        <v>1181</v>
      </c>
      <c r="E100" s="1" t="s">
        <v>810</v>
      </c>
      <c r="F100" s="1" t="s">
        <v>896</v>
      </c>
      <c r="G100" s="1" t="s">
        <v>679</v>
      </c>
      <c r="H100" s="1" t="s">
        <v>34</v>
      </c>
      <c r="I100" s="1" t="s">
        <v>854</v>
      </c>
      <c r="J100" s="1" t="s">
        <v>1182</v>
      </c>
      <c r="K100" s="1" t="s">
        <v>26</v>
      </c>
      <c r="L100" s="1" t="s">
        <v>1183</v>
      </c>
      <c r="M100" s="1" t="s">
        <v>26</v>
      </c>
      <c r="N100" s="1" t="s">
        <v>694</v>
      </c>
      <c r="O100" s="1" t="s">
        <v>681</v>
      </c>
      <c r="Q100" s="1" t="s">
        <v>695</v>
      </c>
      <c r="R100" s="1" t="s">
        <v>692</v>
      </c>
      <c r="S100" s="1" t="s">
        <v>158</v>
      </c>
    </row>
    <row r="101" spans="1:19" x14ac:dyDescent="0.25">
      <c r="A101" s="1" t="s">
        <v>21</v>
      </c>
      <c r="D101" s="1" t="s">
        <v>1179</v>
      </c>
      <c r="E101" s="1" t="s">
        <v>810</v>
      </c>
      <c r="F101" s="1" t="s">
        <v>896</v>
      </c>
      <c r="G101" s="1" t="s">
        <v>679</v>
      </c>
      <c r="H101" s="1" t="s">
        <v>34</v>
      </c>
      <c r="I101" s="1" t="s">
        <v>192</v>
      </c>
      <c r="J101" s="1" t="s">
        <v>1180</v>
      </c>
      <c r="K101" s="1" t="s">
        <v>26</v>
      </c>
      <c r="L101" s="1" t="s">
        <v>852</v>
      </c>
      <c r="M101" s="1" t="s">
        <v>26</v>
      </c>
      <c r="N101" s="1" t="s">
        <v>694</v>
      </c>
      <c r="O101" s="1" t="s">
        <v>681</v>
      </c>
      <c r="Q101" s="1" t="s">
        <v>695</v>
      </c>
      <c r="R101" s="1" t="s">
        <v>688</v>
      </c>
      <c r="S101" s="1" t="s">
        <v>158</v>
      </c>
    </row>
    <row r="102" spans="1:19" x14ac:dyDescent="0.25">
      <c r="A102" s="1" t="s">
        <v>21</v>
      </c>
      <c r="D102" s="1" t="s">
        <v>1176</v>
      </c>
      <c r="E102" s="1" t="s">
        <v>810</v>
      </c>
      <c r="F102" s="1" t="s">
        <v>896</v>
      </c>
      <c r="G102" s="1" t="s">
        <v>679</v>
      </c>
      <c r="H102" s="1" t="s">
        <v>34</v>
      </c>
      <c r="I102" s="1" t="s">
        <v>645</v>
      </c>
      <c r="J102" s="1" t="s">
        <v>1177</v>
      </c>
      <c r="K102" s="1" t="s">
        <v>26</v>
      </c>
      <c r="L102" s="1" t="s">
        <v>1178</v>
      </c>
      <c r="M102" s="1" t="s">
        <v>26</v>
      </c>
      <c r="N102" s="1" t="s">
        <v>694</v>
      </c>
      <c r="O102" s="1" t="s">
        <v>681</v>
      </c>
      <c r="Q102" s="1" t="s">
        <v>695</v>
      </c>
      <c r="R102" s="1" t="s">
        <v>760</v>
      </c>
      <c r="S102" s="1" t="s">
        <v>158</v>
      </c>
    </row>
    <row r="103" spans="1:19" x14ac:dyDescent="0.25">
      <c r="A103" s="1" t="s">
        <v>21</v>
      </c>
      <c r="D103" s="1" t="s">
        <v>1174</v>
      </c>
      <c r="E103" s="1" t="s">
        <v>810</v>
      </c>
      <c r="F103" s="1" t="s">
        <v>896</v>
      </c>
      <c r="G103" s="1" t="s">
        <v>679</v>
      </c>
      <c r="H103" s="1" t="s">
        <v>34</v>
      </c>
      <c r="I103" s="1" t="s">
        <v>841</v>
      </c>
      <c r="J103" s="1" t="s">
        <v>1175</v>
      </c>
      <c r="K103" s="1" t="s">
        <v>26</v>
      </c>
      <c r="L103" s="1" t="s">
        <v>1168</v>
      </c>
      <c r="M103" s="1" t="s">
        <v>26</v>
      </c>
      <c r="N103" s="1" t="s">
        <v>694</v>
      </c>
      <c r="O103" s="1" t="s">
        <v>681</v>
      </c>
      <c r="Q103" s="1" t="s">
        <v>695</v>
      </c>
      <c r="R103" s="1" t="s">
        <v>809</v>
      </c>
      <c r="S103" s="1" t="s">
        <v>158</v>
      </c>
    </row>
    <row r="104" spans="1:19" x14ac:dyDescent="0.25">
      <c r="A104" s="1" t="s">
        <v>21</v>
      </c>
      <c r="D104" s="1" t="s">
        <v>1172</v>
      </c>
      <c r="E104" s="1" t="s">
        <v>810</v>
      </c>
      <c r="F104" s="1" t="s">
        <v>896</v>
      </c>
      <c r="G104" s="1" t="s">
        <v>679</v>
      </c>
      <c r="H104" s="1" t="s">
        <v>34</v>
      </c>
      <c r="I104" s="1" t="s">
        <v>841</v>
      </c>
      <c r="J104" s="1" t="s">
        <v>1173</v>
      </c>
      <c r="K104" s="1" t="s">
        <v>26</v>
      </c>
      <c r="L104" s="1" t="s">
        <v>870</v>
      </c>
      <c r="M104" s="1" t="s">
        <v>26</v>
      </c>
      <c r="N104" s="1" t="s">
        <v>694</v>
      </c>
      <c r="O104" s="1" t="s">
        <v>681</v>
      </c>
      <c r="Q104" s="1" t="s">
        <v>695</v>
      </c>
      <c r="R104" s="1" t="s">
        <v>696</v>
      </c>
      <c r="S104" s="1" t="s">
        <v>158</v>
      </c>
    </row>
    <row r="105" spans="1:19" x14ac:dyDescent="0.25">
      <c r="A105" s="1" t="s">
        <v>21</v>
      </c>
      <c r="D105" s="1" t="s">
        <v>1169</v>
      </c>
      <c r="E105" s="1" t="s">
        <v>810</v>
      </c>
      <c r="F105" s="1" t="s">
        <v>896</v>
      </c>
      <c r="G105" s="1" t="s">
        <v>679</v>
      </c>
      <c r="H105" s="1" t="s">
        <v>34</v>
      </c>
      <c r="I105" s="1" t="s">
        <v>841</v>
      </c>
      <c r="J105" s="1" t="s">
        <v>1170</v>
      </c>
      <c r="K105" s="1" t="s">
        <v>26</v>
      </c>
      <c r="L105" s="1" t="s">
        <v>1171</v>
      </c>
      <c r="M105" s="1" t="s">
        <v>26</v>
      </c>
      <c r="N105" s="1" t="s">
        <v>694</v>
      </c>
      <c r="O105" s="1" t="s">
        <v>681</v>
      </c>
      <c r="Q105" s="1" t="s">
        <v>695</v>
      </c>
      <c r="R105" s="1" t="s">
        <v>683</v>
      </c>
      <c r="S105" s="1" t="s">
        <v>158</v>
      </c>
    </row>
    <row r="106" spans="1:19" x14ac:dyDescent="0.25">
      <c r="A106" s="1" t="s">
        <v>21</v>
      </c>
      <c r="D106" s="1" t="s">
        <v>1336</v>
      </c>
      <c r="E106" s="1" t="s">
        <v>824</v>
      </c>
      <c r="F106" s="1" t="s">
        <v>878</v>
      </c>
      <c r="G106" s="1" t="s">
        <v>679</v>
      </c>
      <c r="H106" s="1" t="s">
        <v>34</v>
      </c>
      <c r="I106" s="1" t="s">
        <v>28</v>
      </c>
      <c r="J106" s="1" t="s">
        <v>1337</v>
      </c>
      <c r="K106" s="1" t="s">
        <v>26</v>
      </c>
      <c r="L106" s="1" t="s">
        <v>1338</v>
      </c>
      <c r="M106" s="1" t="s">
        <v>26</v>
      </c>
      <c r="N106" s="1" t="s">
        <v>792</v>
      </c>
      <c r="O106" s="1" t="s">
        <v>681</v>
      </c>
      <c r="Q106" s="1" t="s">
        <v>793</v>
      </c>
      <c r="R106" s="1" t="s">
        <v>787</v>
      </c>
      <c r="S106" s="1" t="s">
        <v>111</v>
      </c>
    </row>
    <row r="107" spans="1:19" x14ac:dyDescent="0.25">
      <c r="A107" s="1" t="s">
        <v>21</v>
      </c>
      <c r="D107" s="1" t="s">
        <v>1335</v>
      </c>
      <c r="E107" s="1" t="s">
        <v>824</v>
      </c>
      <c r="F107" s="1" t="s">
        <v>878</v>
      </c>
      <c r="G107" s="1" t="s">
        <v>679</v>
      </c>
      <c r="H107" s="1" t="s">
        <v>34</v>
      </c>
      <c r="I107" s="1" t="s">
        <v>27</v>
      </c>
      <c r="J107" s="1" t="s">
        <v>955</v>
      </c>
      <c r="K107" s="1" t="s">
        <v>26</v>
      </c>
      <c r="L107" s="1" t="s">
        <v>1106</v>
      </c>
      <c r="M107" s="1" t="s">
        <v>26</v>
      </c>
      <c r="N107" s="1" t="s">
        <v>792</v>
      </c>
      <c r="O107" s="1" t="s">
        <v>681</v>
      </c>
      <c r="Q107" s="1" t="s">
        <v>793</v>
      </c>
      <c r="R107" s="1" t="s">
        <v>752</v>
      </c>
      <c r="S107" s="1" t="s">
        <v>111</v>
      </c>
    </row>
    <row r="108" spans="1:19" x14ac:dyDescent="0.25">
      <c r="A108" s="1" t="s">
        <v>21</v>
      </c>
      <c r="D108" s="1" t="s">
        <v>1334</v>
      </c>
      <c r="E108" s="1" t="s">
        <v>824</v>
      </c>
      <c r="F108" s="1" t="s">
        <v>878</v>
      </c>
      <c r="G108" s="1" t="s">
        <v>679</v>
      </c>
      <c r="H108" s="1" t="s">
        <v>34</v>
      </c>
      <c r="I108" s="1" t="s">
        <v>27</v>
      </c>
      <c r="J108" s="1" t="s">
        <v>868</v>
      </c>
      <c r="K108" s="1" t="s">
        <v>26</v>
      </c>
      <c r="L108" s="1" t="s">
        <v>876</v>
      </c>
      <c r="M108" s="1" t="s">
        <v>26</v>
      </c>
      <c r="N108" s="1" t="s">
        <v>792</v>
      </c>
      <c r="O108" s="1" t="s">
        <v>681</v>
      </c>
      <c r="Q108" s="1" t="s">
        <v>793</v>
      </c>
      <c r="R108" s="1" t="s">
        <v>687</v>
      </c>
      <c r="S108" s="1" t="s">
        <v>111</v>
      </c>
    </row>
    <row r="109" spans="1:19" x14ac:dyDescent="0.25">
      <c r="A109" s="1" t="s">
        <v>21</v>
      </c>
      <c r="D109" s="1" t="s">
        <v>1331</v>
      </c>
      <c r="E109" s="1" t="s">
        <v>824</v>
      </c>
      <c r="F109" s="1" t="s">
        <v>878</v>
      </c>
      <c r="G109" s="1" t="s">
        <v>679</v>
      </c>
      <c r="H109" s="1" t="s">
        <v>34</v>
      </c>
      <c r="I109" s="1" t="s">
        <v>27</v>
      </c>
      <c r="J109" s="1" t="s">
        <v>1332</v>
      </c>
      <c r="K109" s="1" t="s">
        <v>26</v>
      </c>
      <c r="L109" s="1" t="s">
        <v>1333</v>
      </c>
      <c r="M109" s="1" t="s">
        <v>26</v>
      </c>
      <c r="N109" s="1" t="s">
        <v>792</v>
      </c>
      <c r="O109" s="1" t="s">
        <v>681</v>
      </c>
      <c r="Q109" s="1" t="s">
        <v>793</v>
      </c>
      <c r="R109" s="1" t="s">
        <v>783</v>
      </c>
      <c r="S109" s="1" t="s">
        <v>111</v>
      </c>
    </row>
    <row r="110" spans="1:19" x14ac:dyDescent="0.25">
      <c r="A110" s="1" t="s">
        <v>21</v>
      </c>
      <c r="D110" s="1" t="s">
        <v>1330</v>
      </c>
      <c r="E110" s="1" t="s">
        <v>824</v>
      </c>
      <c r="F110" s="1" t="s">
        <v>878</v>
      </c>
      <c r="G110" s="1" t="s">
        <v>679</v>
      </c>
      <c r="H110" s="1" t="s">
        <v>34</v>
      </c>
      <c r="I110" s="1" t="s">
        <v>841</v>
      </c>
      <c r="J110" s="1" t="s">
        <v>1105</v>
      </c>
      <c r="K110" s="1" t="s">
        <v>26</v>
      </c>
      <c r="L110" s="1" t="s">
        <v>1080</v>
      </c>
      <c r="M110" s="1" t="s">
        <v>26</v>
      </c>
      <c r="N110" s="1" t="s">
        <v>792</v>
      </c>
      <c r="O110" s="1" t="s">
        <v>681</v>
      </c>
      <c r="Q110" s="1" t="s">
        <v>793</v>
      </c>
      <c r="R110" s="1" t="s">
        <v>789</v>
      </c>
      <c r="S110" s="1" t="s">
        <v>111</v>
      </c>
    </row>
    <row r="111" spans="1:19" x14ac:dyDescent="0.25">
      <c r="A111" s="1" t="s">
        <v>21</v>
      </c>
      <c r="D111" s="1" t="s">
        <v>1327</v>
      </c>
      <c r="E111" s="1" t="s">
        <v>824</v>
      </c>
      <c r="F111" s="1" t="s">
        <v>878</v>
      </c>
      <c r="G111" s="1" t="s">
        <v>679</v>
      </c>
      <c r="H111" s="1" t="s">
        <v>34</v>
      </c>
      <c r="I111" s="1" t="s">
        <v>841</v>
      </c>
      <c r="J111" s="1" t="s">
        <v>1328</v>
      </c>
      <c r="K111" s="1" t="s">
        <v>26</v>
      </c>
      <c r="L111" s="1" t="s">
        <v>1329</v>
      </c>
      <c r="M111" s="1" t="s">
        <v>26</v>
      </c>
      <c r="N111" s="1" t="s">
        <v>792</v>
      </c>
      <c r="O111" s="1" t="s">
        <v>681</v>
      </c>
      <c r="Q111" s="1" t="s">
        <v>793</v>
      </c>
      <c r="R111" s="1" t="s">
        <v>751</v>
      </c>
      <c r="S111" s="1" t="s">
        <v>111</v>
      </c>
    </row>
    <row r="112" spans="1:19" x14ac:dyDescent="0.25">
      <c r="A112" s="1" t="s">
        <v>21</v>
      </c>
      <c r="D112" s="1" t="s">
        <v>1325</v>
      </c>
      <c r="E112" s="1" t="s">
        <v>824</v>
      </c>
      <c r="F112" s="1" t="s">
        <v>878</v>
      </c>
      <c r="G112" s="1" t="s">
        <v>679</v>
      </c>
      <c r="H112" s="1" t="s">
        <v>34</v>
      </c>
      <c r="I112" s="1" t="s">
        <v>841</v>
      </c>
      <c r="J112" s="1" t="s">
        <v>1326</v>
      </c>
      <c r="K112" s="1" t="s">
        <v>26</v>
      </c>
      <c r="L112" s="1" t="s">
        <v>1015</v>
      </c>
      <c r="M112" s="1" t="s">
        <v>26</v>
      </c>
      <c r="N112" s="1" t="s">
        <v>792</v>
      </c>
      <c r="O112" s="1" t="s">
        <v>681</v>
      </c>
      <c r="Q112" s="1" t="s">
        <v>793</v>
      </c>
      <c r="R112" s="1" t="s">
        <v>733</v>
      </c>
      <c r="S112" s="1" t="s">
        <v>111</v>
      </c>
    </row>
    <row r="113" spans="1:19" x14ac:dyDescent="0.25">
      <c r="A113" s="1" t="s">
        <v>21</v>
      </c>
      <c r="D113" s="1" t="s">
        <v>1324</v>
      </c>
      <c r="E113" s="1" t="s">
        <v>824</v>
      </c>
      <c r="F113" s="1" t="s">
        <v>878</v>
      </c>
      <c r="G113" s="1" t="s">
        <v>679</v>
      </c>
      <c r="H113" s="1" t="s">
        <v>34</v>
      </c>
      <c r="I113" s="1" t="s">
        <v>841</v>
      </c>
      <c r="J113" s="1" t="s">
        <v>934</v>
      </c>
      <c r="K113" s="1" t="s">
        <v>26</v>
      </c>
      <c r="L113" s="1" t="s">
        <v>935</v>
      </c>
      <c r="M113" s="1" t="s">
        <v>26</v>
      </c>
      <c r="N113" s="1" t="s">
        <v>792</v>
      </c>
      <c r="O113" s="1" t="s">
        <v>681</v>
      </c>
      <c r="Q113" s="1" t="s">
        <v>793</v>
      </c>
      <c r="R113" s="1" t="s">
        <v>693</v>
      </c>
      <c r="S113" s="1" t="s">
        <v>111</v>
      </c>
    </row>
    <row r="114" spans="1:19" x14ac:dyDescent="0.25">
      <c r="A114" s="1" t="s">
        <v>21</v>
      </c>
      <c r="D114" s="1" t="s">
        <v>1322</v>
      </c>
      <c r="E114" s="1" t="s">
        <v>824</v>
      </c>
      <c r="F114" s="1" t="s">
        <v>878</v>
      </c>
      <c r="G114" s="1" t="s">
        <v>679</v>
      </c>
      <c r="H114" s="1" t="s">
        <v>34</v>
      </c>
      <c r="I114" s="1" t="s">
        <v>890</v>
      </c>
      <c r="J114" s="1" t="s">
        <v>1323</v>
      </c>
      <c r="K114" s="1" t="s">
        <v>26</v>
      </c>
      <c r="L114" s="1" t="s">
        <v>1259</v>
      </c>
      <c r="M114" s="1" t="s">
        <v>26</v>
      </c>
      <c r="N114" s="1" t="s">
        <v>792</v>
      </c>
      <c r="O114" s="1" t="s">
        <v>681</v>
      </c>
      <c r="Q114" s="1" t="s">
        <v>793</v>
      </c>
      <c r="R114" s="1" t="s">
        <v>738</v>
      </c>
      <c r="S114" s="1" t="s">
        <v>111</v>
      </c>
    </row>
    <row r="115" spans="1:19" x14ac:dyDescent="0.25">
      <c r="A115" s="1" t="s">
        <v>21</v>
      </c>
      <c r="D115" s="1" t="s">
        <v>1321</v>
      </c>
      <c r="E115" s="1" t="s">
        <v>824</v>
      </c>
      <c r="F115" s="1" t="s">
        <v>878</v>
      </c>
      <c r="G115" s="1" t="s">
        <v>679</v>
      </c>
      <c r="H115" s="1" t="s">
        <v>34</v>
      </c>
      <c r="I115" s="1" t="s">
        <v>841</v>
      </c>
      <c r="J115" s="1" t="s">
        <v>1320</v>
      </c>
      <c r="K115" s="1" t="s">
        <v>26</v>
      </c>
      <c r="L115" s="1" t="s">
        <v>1314</v>
      </c>
      <c r="M115" s="1" t="s">
        <v>26</v>
      </c>
      <c r="N115" s="1" t="s">
        <v>792</v>
      </c>
      <c r="O115" s="1" t="s">
        <v>681</v>
      </c>
      <c r="Q115" s="1" t="s">
        <v>793</v>
      </c>
      <c r="R115" s="1" t="s">
        <v>823</v>
      </c>
      <c r="S115" s="1" t="s">
        <v>111</v>
      </c>
    </row>
    <row r="116" spans="1:19" x14ac:dyDescent="0.25">
      <c r="A116" s="1" t="s">
        <v>21</v>
      </c>
      <c r="D116" s="1" t="s">
        <v>1319</v>
      </c>
      <c r="E116" s="1" t="s">
        <v>824</v>
      </c>
      <c r="F116" s="1" t="s">
        <v>878</v>
      </c>
      <c r="G116" s="1" t="s">
        <v>679</v>
      </c>
      <c r="H116" s="1" t="s">
        <v>34</v>
      </c>
      <c r="I116" s="1" t="s">
        <v>841</v>
      </c>
      <c r="J116" s="1" t="s">
        <v>1320</v>
      </c>
      <c r="K116" s="1" t="s">
        <v>26</v>
      </c>
      <c r="L116" s="1" t="s">
        <v>1313</v>
      </c>
      <c r="M116" s="1" t="s">
        <v>26</v>
      </c>
      <c r="N116" s="1" t="s">
        <v>792</v>
      </c>
      <c r="O116" s="1" t="s">
        <v>681</v>
      </c>
      <c r="Q116" s="1" t="s">
        <v>793</v>
      </c>
      <c r="R116" s="1" t="s">
        <v>826</v>
      </c>
      <c r="S116" s="1" t="s">
        <v>111</v>
      </c>
    </row>
    <row r="117" spans="1:19" x14ac:dyDescent="0.25">
      <c r="A117" s="1" t="s">
        <v>21</v>
      </c>
      <c r="D117" s="1" t="s">
        <v>1318</v>
      </c>
      <c r="E117" s="1" t="s">
        <v>824</v>
      </c>
      <c r="F117" s="1" t="s">
        <v>878</v>
      </c>
      <c r="G117" s="1" t="s">
        <v>679</v>
      </c>
      <c r="H117" s="1" t="s">
        <v>34</v>
      </c>
      <c r="I117" s="1" t="s">
        <v>841</v>
      </c>
      <c r="J117" s="1" t="s">
        <v>1316</v>
      </c>
      <c r="K117" s="1" t="s">
        <v>26</v>
      </c>
      <c r="L117" s="1" t="s">
        <v>1312</v>
      </c>
      <c r="M117" s="1" t="s">
        <v>26</v>
      </c>
      <c r="N117" s="1" t="s">
        <v>792</v>
      </c>
      <c r="O117" s="1" t="s">
        <v>681</v>
      </c>
      <c r="Q117" s="1" t="s">
        <v>793</v>
      </c>
      <c r="R117" s="1" t="s">
        <v>821</v>
      </c>
      <c r="S117" s="1" t="s">
        <v>111</v>
      </c>
    </row>
    <row r="118" spans="1:19" x14ac:dyDescent="0.25">
      <c r="A118" s="1" t="s">
        <v>21</v>
      </c>
      <c r="D118" s="1" t="s">
        <v>1315</v>
      </c>
      <c r="E118" s="1" t="s">
        <v>824</v>
      </c>
      <c r="F118" s="1" t="s">
        <v>878</v>
      </c>
      <c r="G118" s="1" t="s">
        <v>679</v>
      </c>
      <c r="H118" s="1" t="s">
        <v>34</v>
      </c>
      <c r="I118" s="1" t="s">
        <v>841</v>
      </c>
      <c r="J118" s="1" t="s">
        <v>1316</v>
      </c>
      <c r="K118" s="1" t="s">
        <v>26</v>
      </c>
      <c r="L118" s="1" t="s">
        <v>1317</v>
      </c>
      <c r="M118" s="1" t="s">
        <v>26</v>
      </c>
      <c r="N118" s="1" t="s">
        <v>792</v>
      </c>
      <c r="O118" s="1" t="s">
        <v>681</v>
      </c>
      <c r="Q118" s="1" t="s">
        <v>793</v>
      </c>
      <c r="R118" s="1" t="s">
        <v>825</v>
      </c>
      <c r="S118" s="1" t="s">
        <v>111</v>
      </c>
    </row>
    <row r="119" spans="1:19" x14ac:dyDescent="0.25">
      <c r="A119" s="1" t="s">
        <v>21</v>
      </c>
      <c r="D119" s="1" t="s">
        <v>1098</v>
      </c>
      <c r="E119" s="1" t="s">
        <v>796</v>
      </c>
      <c r="F119" s="1" t="s">
        <v>878</v>
      </c>
      <c r="G119" s="1" t="s">
        <v>679</v>
      </c>
      <c r="H119" s="1" t="s">
        <v>34</v>
      </c>
      <c r="I119" s="1" t="s">
        <v>27</v>
      </c>
      <c r="J119" s="1" t="s">
        <v>1099</v>
      </c>
      <c r="K119" s="1" t="s">
        <v>26</v>
      </c>
      <c r="L119" s="1" t="s">
        <v>1040</v>
      </c>
      <c r="M119" s="1" t="s">
        <v>26</v>
      </c>
      <c r="N119" s="1" t="s">
        <v>797</v>
      </c>
      <c r="O119" s="1" t="s">
        <v>681</v>
      </c>
      <c r="Q119" s="1" t="s">
        <v>769</v>
      </c>
      <c r="R119" s="1" t="s">
        <v>795</v>
      </c>
      <c r="S119" s="1" t="s">
        <v>111</v>
      </c>
    </row>
    <row r="120" spans="1:19" x14ac:dyDescent="0.25">
      <c r="A120" s="1" t="s">
        <v>21</v>
      </c>
      <c r="D120" s="1" t="s">
        <v>1095</v>
      </c>
      <c r="E120" s="1" t="s">
        <v>796</v>
      </c>
      <c r="F120" s="1" t="s">
        <v>878</v>
      </c>
      <c r="G120" s="1" t="s">
        <v>679</v>
      </c>
      <c r="H120" s="1" t="s">
        <v>34</v>
      </c>
      <c r="I120" s="1" t="s">
        <v>645</v>
      </c>
      <c r="J120" s="1" t="s">
        <v>1096</v>
      </c>
      <c r="K120" s="1" t="s">
        <v>26</v>
      </c>
      <c r="L120" s="1" t="s">
        <v>1097</v>
      </c>
      <c r="M120" s="1" t="s">
        <v>26</v>
      </c>
      <c r="N120" s="1" t="s">
        <v>797</v>
      </c>
      <c r="O120" s="1" t="s">
        <v>681</v>
      </c>
      <c r="Q120" s="1" t="s">
        <v>769</v>
      </c>
      <c r="R120" s="1" t="s">
        <v>786</v>
      </c>
      <c r="S120" s="1" t="s">
        <v>111</v>
      </c>
    </row>
    <row r="121" spans="1:19" x14ac:dyDescent="0.25">
      <c r="A121" s="1" t="s">
        <v>21</v>
      </c>
      <c r="D121" s="1" t="s">
        <v>1093</v>
      </c>
      <c r="E121" s="1" t="s">
        <v>796</v>
      </c>
      <c r="F121" s="1" t="s">
        <v>878</v>
      </c>
      <c r="G121" s="1" t="s">
        <v>679</v>
      </c>
      <c r="H121" s="1" t="s">
        <v>34</v>
      </c>
      <c r="I121" s="1" t="s">
        <v>841</v>
      </c>
      <c r="J121" s="1" t="s">
        <v>1094</v>
      </c>
      <c r="K121" s="1" t="s">
        <v>26</v>
      </c>
      <c r="L121" s="1" t="s">
        <v>954</v>
      </c>
      <c r="M121" s="1" t="s">
        <v>26</v>
      </c>
      <c r="N121" s="1" t="s">
        <v>797</v>
      </c>
      <c r="O121" s="1" t="s">
        <v>681</v>
      </c>
      <c r="Q121" s="1" t="s">
        <v>769</v>
      </c>
      <c r="R121" s="1" t="s">
        <v>759</v>
      </c>
      <c r="S121" s="1" t="s">
        <v>111</v>
      </c>
    </row>
    <row r="122" spans="1:19" x14ac:dyDescent="0.25">
      <c r="A122" s="1" t="s">
        <v>21</v>
      </c>
      <c r="D122" s="1" t="s">
        <v>1090</v>
      </c>
      <c r="E122" s="1" t="s">
        <v>796</v>
      </c>
      <c r="F122" s="1" t="s">
        <v>878</v>
      </c>
      <c r="G122" s="1" t="s">
        <v>679</v>
      </c>
      <c r="H122" s="1" t="s">
        <v>34</v>
      </c>
      <c r="I122" s="1" t="s">
        <v>887</v>
      </c>
      <c r="J122" s="1" t="s">
        <v>1091</v>
      </c>
      <c r="K122" s="1" t="s">
        <v>26</v>
      </c>
      <c r="L122" s="1" t="s">
        <v>1092</v>
      </c>
      <c r="M122" s="1" t="s">
        <v>26</v>
      </c>
      <c r="N122" s="1" t="s">
        <v>797</v>
      </c>
      <c r="O122" s="1" t="s">
        <v>681</v>
      </c>
      <c r="Q122" s="1" t="s">
        <v>769</v>
      </c>
      <c r="R122" s="1" t="s">
        <v>750</v>
      </c>
      <c r="S122" s="1" t="s">
        <v>111</v>
      </c>
    </row>
    <row r="123" spans="1:19" x14ac:dyDescent="0.25">
      <c r="A123" s="1" t="s">
        <v>21</v>
      </c>
      <c r="D123" s="1" t="s">
        <v>1089</v>
      </c>
      <c r="E123" s="1" t="s">
        <v>796</v>
      </c>
      <c r="F123" s="1" t="s">
        <v>878</v>
      </c>
      <c r="G123" s="1" t="s">
        <v>679</v>
      </c>
      <c r="H123" s="1" t="s">
        <v>34</v>
      </c>
      <c r="I123" s="1" t="s">
        <v>841</v>
      </c>
      <c r="J123" s="1" t="s">
        <v>1048</v>
      </c>
      <c r="K123" s="1" t="s">
        <v>26</v>
      </c>
      <c r="L123" s="1" t="s">
        <v>666</v>
      </c>
      <c r="M123" s="1" t="s">
        <v>26</v>
      </c>
      <c r="N123" s="1" t="s">
        <v>797</v>
      </c>
      <c r="O123" s="1" t="s">
        <v>681</v>
      </c>
      <c r="Q123" s="1" t="s">
        <v>769</v>
      </c>
      <c r="R123" s="1" t="s">
        <v>736</v>
      </c>
      <c r="S123" s="1" t="s">
        <v>111</v>
      </c>
    </row>
    <row r="124" spans="1:19" x14ac:dyDescent="0.25">
      <c r="A124" s="1" t="s">
        <v>21</v>
      </c>
      <c r="D124" s="1" t="s">
        <v>1087</v>
      </c>
      <c r="E124" s="1" t="s">
        <v>796</v>
      </c>
      <c r="F124" s="1" t="s">
        <v>878</v>
      </c>
      <c r="G124" s="1" t="s">
        <v>679</v>
      </c>
      <c r="H124" s="1" t="s">
        <v>34</v>
      </c>
      <c r="I124" s="1" t="s">
        <v>645</v>
      </c>
      <c r="J124" s="1" t="s">
        <v>1088</v>
      </c>
      <c r="K124" s="1" t="s">
        <v>26</v>
      </c>
      <c r="L124" s="1" t="s">
        <v>947</v>
      </c>
      <c r="M124" s="1" t="s">
        <v>26</v>
      </c>
      <c r="N124" s="1" t="s">
        <v>797</v>
      </c>
      <c r="O124" s="1" t="s">
        <v>681</v>
      </c>
      <c r="Q124" s="1" t="s">
        <v>769</v>
      </c>
      <c r="R124" s="1" t="s">
        <v>693</v>
      </c>
      <c r="S124" s="1" t="s">
        <v>111</v>
      </c>
    </row>
    <row r="125" spans="1:19" x14ac:dyDescent="0.25">
      <c r="A125" s="1" t="s">
        <v>21</v>
      </c>
      <c r="D125" s="1" t="s">
        <v>1084</v>
      </c>
      <c r="E125" s="1" t="s">
        <v>796</v>
      </c>
      <c r="F125" s="1" t="s">
        <v>878</v>
      </c>
      <c r="G125" s="1" t="s">
        <v>679</v>
      </c>
      <c r="H125" s="1" t="s">
        <v>34</v>
      </c>
      <c r="I125" s="1" t="s">
        <v>887</v>
      </c>
      <c r="J125" s="1" t="s">
        <v>1085</v>
      </c>
      <c r="K125" s="1" t="s">
        <v>26</v>
      </c>
      <c r="L125" s="1" t="s">
        <v>1086</v>
      </c>
      <c r="M125" s="1" t="s">
        <v>26</v>
      </c>
      <c r="N125" s="1" t="s">
        <v>797</v>
      </c>
      <c r="O125" s="1" t="s">
        <v>681</v>
      </c>
      <c r="Q125" s="1" t="s">
        <v>769</v>
      </c>
      <c r="R125" s="1" t="s">
        <v>748</v>
      </c>
      <c r="S125" s="1" t="s">
        <v>111</v>
      </c>
    </row>
    <row r="126" spans="1:19" x14ac:dyDescent="0.25">
      <c r="A126" s="1" t="s">
        <v>21</v>
      </c>
      <c r="D126" s="1" t="s">
        <v>1081</v>
      </c>
      <c r="E126" s="1" t="s">
        <v>796</v>
      </c>
      <c r="F126" s="1" t="s">
        <v>878</v>
      </c>
      <c r="G126" s="1" t="s">
        <v>679</v>
      </c>
      <c r="H126" s="1" t="s">
        <v>34</v>
      </c>
      <c r="I126" s="1" t="s">
        <v>890</v>
      </c>
      <c r="J126" s="1" t="s">
        <v>1082</v>
      </c>
      <c r="K126" s="1" t="s">
        <v>26</v>
      </c>
      <c r="L126" s="1" t="s">
        <v>1083</v>
      </c>
      <c r="M126" s="1" t="s">
        <v>26</v>
      </c>
      <c r="N126" s="1" t="s">
        <v>797</v>
      </c>
      <c r="O126" s="1" t="s">
        <v>681</v>
      </c>
      <c r="Q126" s="1" t="s">
        <v>769</v>
      </c>
      <c r="R126" s="1" t="s">
        <v>785</v>
      </c>
      <c r="S126" s="1" t="s">
        <v>111</v>
      </c>
    </row>
    <row r="127" spans="1:19" x14ac:dyDescent="0.25">
      <c r="A127" s="1" t="s">
        <v>21</v>
      </c>
      <c r="D127" s="1" t="s">
        <v>1078</v>
      </c>
      <c r="E127" s="1" t="s">
        <v>796</v>
      </c>
      <c r="F127" s="1" t="s">
        <v>878</v>
      </c>
      <c r="G127" s="1" t="s">
        <v>679</v>
      </c>
      <c r="H127" s="1" t="s">
        <v>34</v>
      </c>
      <c r="I127" s="1" t="s">
        <v>841</v>
      </c>
      <c r="J127" s="1" t="s">
        <v>1079</v>
      </c>
      <c r="K127" s="1" t="s">
        <v>26</v>
      </c>
      <c r="L127" s="1" t="s">
        <v>1080</v>
      </c>
      <c r="M127" s="1" t="s">
        <v>26</v>
      </c>
      <c r="N127" s="1" t="s">
        <v>797</v>
      </c>
      <c r="O127" s="1" t="s">
        <v>681</v>
      </c>
      <c r="Q127" s="1" t="s">
        <v>769</v>
      </c>
      <c r="R127" s="1" t="s">
        <v>799</v>
      </c>
      <c r="S127" s="1" t="s">
        <v>111</v>
      </c>
    </row>
    <row r="128" spans="1:19" x14ac:dyDescent="0.25">
      <c r="A128" s="1" t="s">
        <v>21</v>
      </c>
      <c r="D128" s="1" t="s">
        <v>1076</v>
      </c>
      <c r="E128" s="1" t="s">
        <v>796</v>
      </c>
      <c r="F128" s="1" t="s">
        <v>878</v>
      </c>
      <c r="G128" s="1" t="s">
        <v>679</v>
      </c>
      <c r="H128" s="1" t="s">
        <v>34</v>
      </c>
      <c r="I128" s="1" t="s">
        <v>841</v>
      </c>
      <c r="J128" s="1" t="s">
        <v>1077</v>
      </c>
      <c r="K128" s="1" t="s">
        <v>26</v>
      </c>
      <c r="L128" s="1" t="s">
        <v>931</v>
      </c>
      <c r="M128" s="1" t="s">
        <v>26</v>
      </c>
      <c r="N128" s="1" t="s">
        <v>797</v>
      </c>
      <c r="O128" s="1" t="s">
        <v>681</v>
      </c>
      <c r="Q128" s="1" t="s">
        <v>769</v>
      </c>
      <c r="R128" s="1" t="s">
        <v>784</v>
      </c>
      <c r="S128" s="1" t="s">
        <v>111</v>
      </c>
    </row>
    <row r="129" spans="1:19" x14ac:dyDescent="0.25">
      <c r="A129" s="1" t="s">
        <v>21</v>
      </c>
      <c r="D129" s="1" t="s">
        <v>1074</v>
      </c>
      <c r="E129" s="1" t="s">
        <v>796</v>
      </c>
      <c r="F129" s="1" t="s">
        <v>878</v>
      </c>
      <c r="G129" s="1" t="s">
        <v>679</v>
      </c>
      <c r="H129" s="1" t="s">
        <v>34</v>
      </c>
      <c r="I129" s="1" t="s">
        <v>841</v>
      </c>
      <c r="J129" s="1" t="s">
        <v>1075</v>
      </c>
      <c r="K129" s="1" t="s">
        <v>26</v>
      </c>
      <c r="L129" s="1" t="s">
        <v>1030</v>
      </c>
      <c r="M129" s="1" t="s">
        <v>26</v>
      </c>
      <c r="N129" s="1" t="s">
        <v>797</v>
      </c>
      <c r="O129" s="1" t="s">
        <v>681</v>
      </c>
      <c r="Q129" s="1" t="s">
        <v>769</v>
      </c>
      <c r="R129" s="1" t="s">
        <v>756</v>
      </c>
      <c r="S129" s="1" t="s">
        <v>111</v>
      </c>
    </row>
    <row r="130" spans="1:19" x14ac:dyDescent="0.25">
      <c r="A130" s="1" t="s">
        <v>21</v>
      </c>
      <c r="D130" s="1" t="s">
        <v>1072</v>
      </c>
      <c r="E130" s="1" t="s">
        <v>796</v>
      </c>
      <c r="F130" s="1" t="s">
        <v>878</v>
      </c>
      <c r="G130" s="1" t="s">
        <v>679</v>
      </c>
      <c r="H130" s="1" t="s">
        <v>34</v>
      </c>
      <c r="I130" s="1" t="s">
        <v>841</v>
      </c>
      <c r="J130" s="1" t="s">
        <v>1073</v>
      </c>
      <c r="K130" s="1" t="s">
        <v>26</v>
      </c>
      <c r="L130" s="1" t="s">
        <v>1037</v>
      </c>
      <c r="M130" s="1" t="s">
        <v>26</v>
      </c>
      <c r="N130" s="1" t="s">
        <v>797</v>
      </c>
      <c r="O130" s="1" t="s">
        <v>681</v>
      </c>
      <c r="Q130" s="1" t="s">
        <v>769</v>
      </c>
      <c r="R130" s="1" t="s">
        <v>755</v>
      </c>
      <c r="S130" s="1" t="s">
        <v>111</v>
      </c>
    </row>
    <row r="131" spans="1:19" x14ac:dyDescent="0.25">
      <c r="A131" s="1" t="s">
        <v>21</v>
      </c>
      <c r="D131" s="1" t="s">
        <v>1069</v>
      </c>
      <c r="E131" s="1" t="s">
        <v>796</v>
      </c>
      <c r="F131" s="1" t="s">
        <v>878</v>
      </c>
      <c r="G131" s="1" t="s">
        <v>679</v>
      </c>
      <c r="H131" s="1" t="s">
        <v>34</v>
      </c>
      <c r="I131" s="1" t="s">
        <v>30</v>
      </c>
      <c r="J131" s="1" t="s">
        <v>1070</v>
      </c>
      <c r="K131" s="1" t="s">
        <v>26</v>
      </c>
      <c r="L131" s="1" t="s">
        <v>1071</v>
      </c>
      <c r="M131" s="1" t="s">
        <v>26</v>
      </c>
      <c r="N131" s="1" t="s">
        <v>797</v>
      </c>
      <c r="O131" s="1" t="s">
        <v>681</v>
      </c>
      <c r="Q131" s="1" t="s">
        <v>769</v>
      </c>
      <c r="R131" s="1" t="s">
        <v>730</v>
      </c>
      <c r="S131" s="1" t="s">
        <v>111</v>
      </c>
    </row>
    <row r="132" spans="1:19" x14ac:dyDescent="0.25">
      <c r="A132" s="1" t="s">
        <v>21</v>
      </c>
      <c r="D132" s="1" t="s">
        <v>1066</v>
      </c>
      <c r="E132" s="1" t="s">
        <v>796</v>
      </c>
      <c r="F132" s="1" t="s">
        <v>878</v>
      </c>
      <c r="G132" s="1" t="s">
        <v>679</v>
      </c>
      <c r="H132" s="1" t="s">
        <v>34</v>
      </c>
      <c r="I132" s="1" t="s">
        <v>30</v>
      </c>
      <c r="J132" s="1" t="s">
        <v>1067</v>
      </c>
      <c r="K132" s="1" t="s">
        <v>26</v>
      </c>
      <c r="L132" s="1" t="s">
        <v>1068</v>
      </c>
      <c r="M132" s="1" t="s">
        <v>26</v>
      </c>
      <c r="N132" s="1" t="s">
        <v>797</v>
      </c>
      <c r="O132" s="1" t="s">
        <v>681</v>
      </c>
      <c r="Q132" s="1" t="s">
        <v>769</v>
      </c>
      <c r="R132" s="1" t="s">
        <v>717</v>
      </c>
      <c r="S132" s="1" t="s">
        <v>111</v>
      </c>
    </row>
    <row r="133" spans="1:19" x14ac:dyDescent="0.25">
      <c r="A133" s="1" t="s">
        <v>21</v>
      </c>
      <c r="D133" s="1" t="s">
        <v>1063</v>
      </c>
      <c r="E133" s="1" t="s">
        <v>796</v>
      </c>
      <c r="F133" s="1" t="s">
        <v>878</v>
      </c>
      <c r="G133" s="1" t="s">
        <v>679</v>
      </c>
      <c r="H133" s="1" t="s">
        <v>34</v>
      </c>
      <c r="I133" s="1" t="s">
        <v>887</v>
      </c>
      <c r="J133" s="1" t="s">
        <v>1064</v>
      </c>
      <c r="K133" s="1" t="s">
        <v>26</v>
      </c>
      <c r="L133" s="1" t="s">
        <v>1065</v>
      </c>
      <c r="M133" s="1" t="s">
        <v>26</v>
      </c>
      <c r="N133" s="1" t="s">
        <v>797</v>
      </c>
      <c r="O133" s="1" t="s">
        <v>681</v>
      </c>
      <c r="Q133" s="1" t="s">
        <v>769</v>
      </c>
      <c r="R133" s="1" t="s">
        <v>724</v>
      </c>
      <c r="S133" s="1" t="s">
        <v>111</v>
      </c>
    </row>
    <row r="134" spans="1:19" x14ac:dyDescent="0.25">
      <c r="A134" s="1" t="s">
        <v>21</v>
      </c>
      <c r="D134" s="1" t="s">
        <v>1061</v>
      </c>
      <c r="E134" s="1" t="s">
        <v>796</v>
      </c>
      <c r="F134" s="1" t="s">
        <v>878</v>
      </c>
      <c r="G134" s="1" t="s">
        <v>679</v>
      </c>
      <c r="H134" s="1" t="s">
        <v>34</v>
      </c>
      <c r="I134" s="1" t="s">
        <v>841</v>
      </c>
      <c r="J134" s="1" t="s">
        <v>1062</v>
      </c>
      <c r="K134" s="1" t="s">
        <v>26</v>
      </c>
      <c r="L134" s="1" t="s">
        <v>1028</v>
      </c>
      <c r="M134" s="1" t="s">
        <v>26</v>
      </c>
      <c r="N134" s="1" t="s">
        <v>797</v>
      </c>
      <c r="O134" s="1" t="s">
        <v>681</v>
      </c>
      <c r="Q134" s="1" t="s">
        <v>769</v>
      </c>
      <c r="R134" s="1" t="s">
        <v>713</v>
      </c>
      <c r="S134" s="1" t="s">
        <v>111</v>
      </c>
    </row>
    <row r="135" spans="1:19" x14ac:dyDescent="0.25">
      <c r="A135" s="1" t="s">
        <v>21</v>
      </c>
      <c r="D135" s="1" t="s">
        <v>1058</v>
      </c>
      <c r="E135" s="1" t="s">
        <v>796</v>
      </c>
      <c r="F135" s="1" t="s">
        <v>878</v>
      </c>
      <c r="G135" s="1" t="s">
        <v>679</v>
      </c>
      <c r="H135" s="1" t="s">
        <v>34</v>
      </c>
      <c r="I135" s="1" t="s">
        <v>890</v>
      </c>
      <c r="J135" s="1" t="s">
        <v>1059</v>
      </c>
      <c r="K135" s="1" t="s">
        <v>26</v>
      </c>
      <c r="L135" s="1" t="s">
        <v>1060</v>
      </c>
      <c r="M135" s="1" t="s">
        <v>26</v>
      </c>
      <c r="N135" s="1" t="s">
        <v>797</v>
      </c>
      <c r="O135" s="1" t="s">
        <v>681</v>
      </c>
      <c r="Q135" s="1" t="s">
        <v>769</v>
      </c>
      <c r="R135" s="1" t="s">
        <v>751</v>
      </c>
      <c r="S135" s="1" t="s">
        <v>111</v>
      </c>
    </row>
    <row r="136" spans="1:19" x14ac:dyDescent="0.25">
      <c r="A136" s="1" t="s">
        <v>21</v>
      </c>
      <c r="D136" s="1" t="s">
        <v>1055</v>
      </c>
      <c r="E136" s="1" t="s">
        <v>796</v>
      </c>
      <c r="F136" s="1" t="s">
        <v>878</v>
      </c>
      <c r="G136" s="1" t="s">
        <v>679</v>
      </c>
      <c r="H136" s="1" t="s">
        <v>34</v>
      </c>
      <c r="I136" s="1" t="s">
        <v>890</v>
      </c>
      <c r="J136" s="1" t="s">
        <v>1056</v>
      </c>
      <c r="K136" s="1" t="s">
        <v>26</v>
      </c>
      <c r="L136" s="1" t="s">
        <v>1057</v>
      </c>
      <c r="M136" s="1" t="s">
        <v>26</v>
      </c>
      <c r="N136" s="1" t="s">
        <v>797</v>
      </c>
      <c r="O136" s="1" t="s">
        <v>681</v>
      </c>
      <c r="Q136" s="1" t="s">
        <v>769</v>
      </c>
      <c r="R136" s="1" t="s">
        <v>692</v>
      </c>
      <c r="S136" s="1" t="s">
        <v>111</v>
      </c>
    </row>
    <row r="137" spans="1:19" x14ac:dyDescent="0.25">
      <c r="A137" s="1" t="s">
        <v>21</v>
      </c>
      <c r="D137" s="1" t="s">
        <v>1053</v>
      </c>
      <c r="E137" s="1" t="s">
        <v>796</v>
      </c>
      <c r="F137" s="1" t="s">
        <v>878</v>
      </c>
      <c r="G137" s="1" t="s">
        <v>679</v>
      </c>
      <c r="H137" s="1" t="s">
        <v>34</v>
      </c>
      <c r="I137" s="1" t="s">
        <v>841</v>
      </c>
      <c r="J137" s="1" t="s">
        <v>1043</v>
      </c>
      <c r="K137" s="1" t="s">
        <v>26</v>
      </c>
      <c r="L137" s="1" t="s">
        <v>1054</v>
      </c>
      <c r="M137" s="1" t="s">
        <v>26</v>
      </c>
      <c r="N137" s="1" t="s">
        <v>797</v>
      </c>
      <c r="O137" s="1" t="s">
        <v>681</v>
      </c>
      <c r="Q137" s="1" t="s">
        <v>769</v>
      </c>
      <c r="R137" s="1" t="s">
        <v>798</v>
      </c>
      <c r="S137" s="1" t="s">
        <v>111</v>
      </c>
    </row>
    <row r="138" spans="1:19" x14ac:dyDescent="0.25">
      <c r="A138" s="1" t="s">
        <v>21</v>
      </c>
      <c r="D138" s="1" t="s">
        <v>1052</v>
      </c>
      <c r="E138" s="1" t="s">
        <v>796</v>
      </c>
      <c r="F138" s="1" t="s">
        <v>878</v>
      </c>
      <c r="G138" s="1" t="s">
        <v>679</v>
      </c>
      <c r="H138" s="1" t="s">
        <v>34</v>
      </c>
      <c r="I138" s="1" t="s">
        <v>841</v>
      </c>
      <c r="J138" s="1" t="s">
        <v>999</v>
      </c>
      <c r="K138" s="1" t="s">
        <v>26</v>
      </c>
      <c r="L138" s="1" t="s">
        <v>972</v>
      </c>
      <c r="M138" s="1" t="s">
        <v>26</v>
      </c>
      <c r="N138" s="1" t="s">
        <v>797</v>
      </c>
      <c r="O138" s="1" t="s">
        <v>681</v>
      </c>
      <c r="Q138" s="1" t="s">
        <v>769</v>
      </c>
      <c r="R138" s="1" t="s">
        <v>738</v>
      </c>
      <c r="S138" s="1" t="s">
        <v>111</v>
      </c>
    </row>
    <row r="139" spans="1:19" x14ac:dyDescent="0.25">
      <c r="A139" s="1" t="s">
        <v>21</v>
      </c>
      <c r="D139" s="1" t="s">
        <v>1050</v>
      </c>
      <c r="E139" s="1" t="s">
        <v>796</v>
      </c>
      <c r="F139" s="1" t="s">
        <v>878</v>
      </c>
      <c r="G139" s="1" t="s">
        <v>679</v>
      </c>
      <c r="H139" s="1" t="s">
        <v>34</v>
      </c>
      <c r="I139" s="1" t="s">
        <v>841</v>
      </c>
      <c r="J139" s="1" t="s">
        <v>1051</v>
      </c>
      <c r="K139" s="1" t="s">
        <v>26</v>
      </c>
      <c r="L139" s="1" t="s">
        <v>1027</v>
      </c>
      <c r="M139" s="1" t="s">
        <v>26</v>
      </c>
      <c r="N139" s="1" t="s">
        <v>797</v>
      </c>
      <c r="O139" s="1" t="s">
        <v>681</v>
      </c>
      <c r="Q139" s="1" t="s">
        <v>769</v>
      </c>
      <c r="R139" s="1" t="s">
        <v>791</v>
      </c>
      <c r="S139" s="1" t="s">
        <v>111</v>
      </c>
    </row>
    <row r="140" spans="1:19" x14ac:dyDescent="0.25">
      <c r="A140" s="1" t="s">
        <v>21</v>
      </c>
      <c r="D140" s="1" t="s">
        <v>1012</v>
      </c>
      <c r="E140" s="1" t="s">
        <v>776</v>
      </c>
      <c r="F140" s="1" t="s">
        <v>980</v>
      </c>
      <c r="G140" s="1" t="s">
        <v>679</v>
      </c>
      <c r="H140" s="1" t="s">
        <v>34</v>
      </c>
      <c r="I140" s="1" t="s">
        <v>27</v>
      </c>
      <c r="J140" s="1" t="s">
        <v>1013</v>
      </c>
      <c r="K140" s="1" t="s">
        <v>26</v>
      </c>
      <c r="L140" s="1" t="s">
        <v>1014</v>
      </c>
      <c r="M140" s="1" t="s">
        <v>26</v>
      </c>
      <c r="N140" s="1" t="s">
        <v>768</v>
      </c>
      <c r="O140" s="1" t="s">
        <v>681</v>
      </c>
      <c r="Q140" s="1" t="s">
        <v>769</v>
      </c>
      <c r="R140" s="1" t="s">
        <v>774</v>
      </c>
      <c r="S140" s="1" t="s">
        <v>105</v>
      </c>
    </row>
    <row r="141" spans="1:19" x14ac:dyDescent="0.25">
      <c r="A141" s="1" t="s">
        <v>21</v>
      </c>
      <c r="D141" s="1" t="s">
        <v>1009</v>
      </c>
      <c r="E141" s="1" t="s">
        <v>776</v>
      </c>
      <c r="F141" s="1" t="s">
        <v>980</v>
      </c>
      <c r="G141" s="1" t="s">
        <v>679</v>
      </c>
      <c r="H141" s="1" t="s">
        <v>34</v>
      </c>
      <c r="I141" s="1" t="s">
        <v>28</v>
      </c>
      <c r="J141" s="1" t="s">
        <v>1010</v>
      </c>
      <c r="K141" s="1" t="s">
        <v>26</v>
      </c>
      <c r="L141" s="1" t="s">
        <v>1011</v>
      </c>
      <c r="M141" s="1" t="s">
        <v>26</v>
      </c>
      <c r="N141" s="1" t="s">
        <v>768</v>
      </c>
      <c r="O141" s="1" t="s">
        <v>681</v>
      </c>
      <c r="Q141" s="1" t="s">
        <v>769</v>
      </c>
      <c r="R141" s="1" t="s">
        <v>716</v>
      </c>
      <c r="S141" s="1" t="s">
        <v>105</v>
      </c>
    </row>
    <row r="142" spans="1:19" x14ac:dyDescent="0.25">
      <c r="A142" s="1" t="s">
        <v>21</v>
      </c>
      <c r="D142" s="1" t="s">
        <v>1007</v>
      </c>
      <c r="E142" s="1" t="s">
        <v>776</v>
      </c>
      <c r="F142" s="1" t="s">
        <v>980</v>
      </c>
      <c r="G142" s="1" t="s">
        <v>679</v>
      </c>
      <c r="H142" s="1" t="s">
        <v>34</v>
      </c>
      <c r="I142" s="1" t="s">
        <v>841</v>
      </c>
      <c r="J142" s="1" t="s">
        <v>1008</v>
      </c>
      <c r="K142" s="1" t="s">
        <v>26</v>
      </c>
      <c r="L142" s="1" t="s">
        <v>894</v>
      </c>
      <c r="M142" s="1" t="s">
        <v>26</v>
      </c>
      <c r="N142" s="1" t="s">
        <v>768</v>
      </c>
      <c r="O142" s="1" t="s">
        <v>681</v>
      </c>
      <c r="Q142" s="1" t="s">
        <v>769</v>
      </c>
      <c r="R142" s="1" t="s">
        <v>717</v>
      </c>
      <c r="S142" s="1" t="s">
        <v>105</v>
      </c>
    </row>
    <row r="143" spans="1:19" x14ac:dyDescent="0.25">
      <c r="A143" s="1" t="s">
        <v>21</v>
      </c>
      <c r="D143" s="1" t="s">
        <v>1005</v>
      </c>
      <c r="E143" s="1" t="s">
        <v>776</v>
      </c>
      <c r="F143" s="1" t="s">
        <v>980</v>
      </c>
      <c r="G143" s="1" t="s">
        <v>679</v>
      </c>
      <c r="H143" s="1" t="s">
        <v>34</v>
      </c>
      <c r="I143" s="1" t="s">
        <v>841</v>
      </c>
      <c r="J143" s="1" t="s">
        <v>1006</v>
      </c>
      <c r="K143" s="1" t="s">
        <v>26</v>
      </c>
      <c r="L143" s="1" t="s">
        <v>930</v>
      </c>
      <c r="M143" s="1" t="s">
        <v>26</v>
      </c>
      <c r="N143" s="1" t="s">
        <v>768</v>
      </c>
      <c r="O143" s="1" t="s">
        <v>681</v>
      </c>
      <c r="Q143" s="1" t="s">
        <v>769</v>
      </c>
      <c r="R143" s="1" t="s">
        <v>766</v>
      </c>
      <c r="S143" s="1" t="s">
        <v>105</v>
      </c>
    </row>
    <row r="144" spans="1:19" x14ac:dyDescent="0.25">
      <c r="A144" s="1" t="s">
        <v>21</v>
      </c>
      <c r="D144" s="1" t="s">
        <v>1003</v>
      </c>
      <c r="E144" s="1" t="s">
        <v>776</v>
      </c>
      <c r="F144" s="1" t="s">
        <v>980</v>
      </c>
      <c r="G144" s="1" t="s">
        <v>679</v>
      </c>
      <c r="H144" s="1" t="s">
        <v>34</v>
      </c>
      <c r="I144" s="1" t="s">
        <v>841</v>
      </c>
      <c r="J144" s="1" t="s">
        <v>1004</v>
      </c>
      <c r="K144" s="1" t="s">
        <v>26</v>
      </c>
      <c r="L144" s="1" t="s">
        <v>892</v>
      </c>
      <c r="M144" s="1" t="s">
        <v>26</v>
      </c>
      <c r="N144" s="1" t="s">
        <v>768</v>
      </c>
      <c r="O144" s="1" t="s">
        <v>681</v>
      </c>
      <c r="Q144" s="1" t="s">
        <v>769</v>
      </c>
      <c r="R144" s="1" t="s">
        <v>715</v>
      </c>
      <c r="S144" s="1" t="s">
        <v>105</v>
      </c>
    </row>
    <row r="145" spans="1:19" x14ac:dyDescent="0.25">
      <c r="A145" s="1" t="s">
        <v>21</v>
      </c>
      <c r="D145" s="1" t="s">
        <v>1000</v>
      </c>
      <c r="E145" s="1" t="s">
        <v>776</v>
      </c>
      <c r="F145" s="1" t="s">
        <v>980</v>
      </c>
      <c r="G145" s="1" t="s">
        <v>679</v>
      </c>
      <c r="H145" s="1" t="s">
        <v>34</v>
      </c>
      <c r="I145" s="1" t="s">
        <v>841</v>
      </c>
      <c r="J145" s="1" t="s">
        <v>1001</v>
      </c>
      <c r="K145" s="1" t="s">
        <v>26</v>
      </c>
      <c r="L145" s="1" t="s">
        <v>1002</v>
      </c>
      <c r="M145" s="1" t="s">
        <v>26</v>
      </c>
      <c r="N145" s="1" t="s">
        <v>768</v>
      </c>
      <c r="O145" s="1" t="s">
        <v>681</v>
      </c>
      <c r="Q145" s="1" t="s">
        <v>769</v>
      </c>
      <c r="R145" s="1" t="s">
        <v>775</v>
      </c>
      <c r="S145" s="1" t="s">
        <v>105</v>
      </c>
    </row>
    <row r="146" spans="1:19" x14ac:dyDescent="0.25">
      <c r="A146" s="1" t="s">
        <v>21</v>
      </c>
      <c r="D146" s="1" t="s">
        <v>998</v>
      </c>
      <c r="E146" s="1" t="s">
        <v>776</v>
      </c>
      <c r="F146" s="1" t="s">
        <v>980</v>
      </c>
      <c r="G146" s="1" t="s">
        <v>679</v>
      </c>
      <c r="H146" s="1" t="s">
        <v>34</v>
      </c>
      <c r="I146" s="1" t="s">
        <v>841</v>
      </c>
      <c r="J146" s="1" t="s">
        <v>999</v>
      </c>
      <c r="K146" s="1" t="s">
        <v>26</v>
      </c>
      <c r="L146" s="1" t="s">
        <v>972</v>
      </c>
      <c r="M146" s="1" t="s">
        <v>26</v>
      </c>
      <c r="N146" s="1" t="s">
        <v>768</v>
      </c>
      <c r="O146" s="1" t="s">
        <v>681</v>
      </c>
      <c r="Q146" s="1" t="s">
        <v>769</v>
      </c>
      <c r="R146" s="1" t="s">
        <v>738</v>
      </c>
      <c r="S146" s="1" t="s">
        <v>105</v>
      </c>
    </row>
    <row r="147" spans="1:19" x14ac:dyDescent="0.25">
      <c r="A147" s="1" t="s">
        <v>21</v>
      </c>
      <c r="D147" s="1" t="s">
        <v>995</v>
      </c>
      <c r="E147" s="1" t="s">
        <v>776</v>
      </c>
      <c r="F147" s="1" t="s">
        <v>980</v>
      </c>
      <c r="G147" s="1" t="s">
        <v>679</v>
      </c>
      <c r="H147" s="1" t="s">
        <v>34</v>
      </c>
      <c r="I147" s="1" t="s">
        <v>841</v>
      </c>
      <c r="J147" s="1" t="s">
        <v>996</v>
      </c>
      <c r="K147" s="1" t="s">
        <v>26</v>
      </c>
      <c r="L147" s="1" t="s">
        <v>997</v>
      </c>
      <c r="M147" s="1" t="s">
        <v>26</v>
      </c>
      <c r="N147" s="1" t="s">
        <v>768</v>
      </c>
      <c r="O147" s="1" t="s">
        <v>681</v>
      </c>
      <c r="Q147" s="1" t="s">
        <v>769</v>
      </c>
      <c r="R147" s="1" t="s">
        <v>778</v>
      </c>
      <c r="S147" s="1" t="s">
        <v>105</v>
      </c>
    </row>
    <row r="148" spans="1:19" x14ac:dyDescent="0.25">
      <c r="A148" s="1" t="s">
        <v>21</v>
      </c>
      <c r="D148" s="1" t="s">
        <v>993</v>
      </c>
      <c r="E148" s="1" t="s">
        <v>776</v>
      </c>
      <c r="F148" s="1" t="s">
        <v>980</v>
      </c>
      <c r="G148" s="1" t="s">
        <v>679</v>
      </c>
      <c r="H148" s="1" t="s">
        <v>34</v>
      </c>
      <c r="I148" s="1" t="s">
        <v>841</v>
      </c>
      <c r="J148" s="1" t="s">
        <v>994</v>
      </c>
      <c r="K148" s="1" t="s">
        <v>26</v>
      </c>
      <c r="L148" s="1" t="s">
        <v>920</v>
      </c>
      <c r="M148" s="1" t="s">
        <v>26</v>
      </c>
      <c r="N148" s="1" t="s">
        <v>768</v>
      </c>
      <c r="O148" s="1" t="s">
        <v>681</v>
      </c>
      <c r="Q148" s="1" t="s">
        <v>769</v>
      </c>
      <c r="R148" s="1" t="s">
        <v>735</v>
      </c>
      <c r="S148" s="1" t="s">
        <v>105</v>
      </c>
    </row>
    <row r="149" spans="1:19" x14ac:dyDescent="0.25">
      <c r="A149" s="1" t="s">
        <v>21</v>
      </c>
      <c r="D149" s="1" t="s">
        <v>991</v>
      </c>
      <c r="E149" s="1" t="s">
        <v>776</v>
      </c>
      <c r="F149" s="1" t="s">
        <v>980</v>
      </c>
      <c r="G149" s="1" t="s">
        <v>679</v>
      </c>
      <c r="H149" s="1" t="s">
        <v>34</v>
      </c>
      <c r="I149" s="1" t="s">
        <v>841</v>
      </c>
      <c r="J149" s="1" t="s">
        <v>992</v>
      </c>
      <c r="K149" s="1" t="s">
        <v>26</v>
      </c>
      <c r="L149" s="1" t="s">
        <v>977</v>
      </c>
      <c r="M149" s="1" t="s">
        <v>26</v>
      </c>
      <c r="N149" s="1" t="s">
        <v>768</v>
      </c>
      <c r="O149" s="1" t="s">
        <v>681</v>
      </c>
      <c r="Q149" s="1" t="s">
        <v>769</v>
      </c>
      <c r="R149" s="1" t="s">
        <v>737</v>
      </c>
      <c r="S149" s="1" t="s">
        <v>105</v>
      </c>
    </row>
    <row r="150" spans="1:19" x14ac:dyDescent="0.25">
      <c r="A150" s="1" t="s">
        <v>21</v>
      </c>
      <c r="D150" s="1" t="s">
        <v>988</v>
      </c>
      <c r="E150" s="1" t="s">
        <v>776</v>
      </c>
      <c r="F150" s="1" t="s">
        <v>980</v>
      </c>
      <c r="G150" s="1" t="s">
        <v>679</v>
      </c>
      <c r="H150" s="1" t="s">
        <v>34</v>
      </c>
      <c r="I150" s="1" t="s">
        <v>841</v>
      </c>
      <c r="J150" s="1" t="s">
        <v>989</v>
      </c>
      <c r="K150" s="1" t="s">
        <v>26</v>
      </c>
      <c r="L150" s="1" t="s">
        <v>990</v>
      </c>
      <c r="M150" s="1" t="s">
        <v>26</v>
      </c>
      <c r="N150" s="1" t="s">
        <v>768</v>
      </c>
      <c r="O150" s="1" t="s">
        <v>681</v>
      </c>
      <c r="Q150" s="1" t="s">
        <v>769</v>
      </c>
      <c r="R150" s="1" t="s">
        <v>777</v>
      </c>
      <c r="S150" s="1" t="s">
        <v>105</v>
      </c>
    </row>
    <row r="151" spans="1:19" x14ac:dyDescent="0.25">
      <c r="A151" s="1" t="s">
        <v>21</v>
      </c>
      <c r="D151" s="1" t="s">
        <v>985</v>
      </c>
      <c r="E151" s="1" t="s">
        <v>776</v>
      </c>
      <c r="F151" s="1" t="s">
        <v>980</v>
      </c>
      <c r="G151" s="1" t="s">
        <v>679</v>
      </c>
      <c r="H151" s="1" t="s">
        <v>34</v>
      </c>
      <c r="I151" s="1" t="s">
        <v>887</v>
      </c>
      <c r="J151" s="1" t="s">
        <v>986</v>
      </c>
      <c r="K151" s="1" t="s">
        <v>26</v>
      </c>
      <c r="L151" s="1" t="s">
        <v>987</v>
      </c>
      <c r="M151" s="1" t="s">
        <v>26</v>
      </c>
      <c r="N151" s="1" t="s">
        <v>768</v>
      </c>
      <c r="O151" s="1" t="s">
        <v>681</v>
      </c>
      <c r="Q151" s="1" t="s">
        <v>769</v>
      </c>
      <c r="R151" s="1" t="s">
        <v>773</v>
      </c>
      <c r="S151" s="1" t="s">
        <v>105</v>
      </c>
    </row>
    <row r="152" spans="1:19" x14ac:dyDescent="0.25">
      <c r="A152" s="1" t="s">
        <v>21</v>
      </c>
      <c r="D152" s="1" t="s">
        <v>983</v>
      </c>
      <c r="E152" s="1" t="s">
        <v>776</v>
      </c>
      <c r="F152" s="1" t="s">
        <v>980</v>
      </c>
      <c r="G152" s="1" t="s">
        <v>679</v>
      </c>
      <c r="H152" s="1" t="s">
        <v>34</v>
      </c>
      <c r="I152" s="1" t="s">
        <v>841</v>
      </c>
      <c r="J152" s="1" t="s">
        <v>984</v>
      </c>
      <c r="K152" s="1" t="s">
        <v>26</v>
      </c>
      <c r="L152" s="1" t="s">
        <v>919</v>
      </c>
      <c r="M152" s="1" t="s">
        <v>26</v>
      </c>
      <c r="N152" s="1" t="s">
        <v>768</v>
      </c>
      <c r="O152" s="1" t="s">
        <v>681</v>
      </c>
      <c r="Q152" s="1" t="s">
        <v>769</v>
      </c>
      <c r="R152" s="1" t="s">
        <v>709</v>
      </c>
      <c r="S152" s="1" t="s">
        <v>105</v>
      </c>
    </row>
    <row r="153" spans="1:19" x14ac:dyDescent="0.25">
      <c r="A153" s="1" t="s">
        <v>21</v>
      </c>
      <c r="D153" s="1" t="s">
        <v>979</v>
      </c>
      <c r="E153" s="1" t="s">
        <v>776</v>
      </c>
      <c r="F153" s="1" t="s">
        <v>980</v>
      </c>
      <c r="G153" s="1" t="s">
        <v>679</v>
      </c>
      <c r="H153" s="1" t="s">
        <v>34</v>
      </c>
      <c r="I153" s="1" t="s">
        <v>645</v>
      </c>
      <c r="J153" s="1" t="s">
        <v>981</v>
      </c>
      <c r="K153" s="1" t="s">
        <v>26</v>
      </c>
      <c r="L153" s="1" t="s">
        <v>982</v>
      </c>
      <c r="M153" s="1" t="s">
        <v>26</v>
      </c>
      <c r="N153" s="1" t="s">
        <v>768</v>
      </c>
      <c r="O153" s="1" t="s">
        <v>681</v>
      </c>
      <c r="Q153" s="1" t="s">
        <v>769</v>
      </c>
      <c r="R153" s="1" t="s">
        <v>761</v>
      </c>
      <c r="S153" s="1" t="s">
        <v>105</v>
      </c>
    </row>
    <row r="154" spans="1:19" x14ac:dyDescent="0.25">
      <c r="A154" s="1" t="s">
        <v>21</v>
      </c>
      <c r="D154" s="1" t="s">
        <v>867</v>
      </c>
      <c r="E154" s="1" t="s">
        <v>678</v>
      </c>
      <c r="F154" s="1" t="s">
        <v>834</v>
      </c>
      <c r="G154" s="1" t="s">
        <v>679</v>
      </c>
      <c r="H154" s="1" t="s">
        <v>34</v>
      </c>
      <c r="I154" s="1" t="s">
        <v>27</v>
      </c>
      <c r="J154" s="1" t="s">
        <v>868</v>
      </c>
      <c r="K154" s="1" t="s">
        <v>26</v>
      </c>
      <c r="L154" s="1" t="s">
        <v>869</v>
      </c>
      <c r="M154" s="1" t="s">
        <v>26</v>
      </c>
      <c r="N154" s="1" t="s">
        <v>680</v>
      </c>
      <c r="O154" s="1" t="s">
        <v>681</v>
      </c>
      <c r="Q154" s="1" t="s">
        <v>682</v>
      </c>
      <c r="R154" s="1" t="s">
        <v>693</v>
      </c>
      <c r="S154" s="1" t="s">
        <v>158</v>
      </c>
    </row>
    <row r="155" spans="1:19" x14ac:dyDescent="0.25">
      <c r="A155" s="1" t="s">
        <v>21</v>
      </c>
      <c r="D155" s="1" t="s">
        <v>864</v>
      </c>
      <c r="E155" s="1" t="s">
        <v>678</v>
      </c>
      <c r="F155" s="1" t="s">
        <v>834</v>
      </c>
      <c r="G155" s="1" t="s">
        <v>679</v>
      </c>
      <c r="H155" s="1" t="s">
        <v>34</v>
      </c>
      <c r="I155" s="1" t="s">
        <v>29</v>
      </c>
      <c r="J155" s="1" t="s">
        <v>865</v>
      </c>
      <c r="K155" s="1" t="s">
        <v>26</v>
      </c>
      <c r="L155" s="1" t="s">
        <v>866</v>
      </c>
      <c r="M155" s="1" t="s">
        <v>26</v>
      </c>
      <c r="N155" s="1" t="s">
        <v>680</v>
      </c>
      <c r="O155" s="1" t="s">
        <v>681</v>
      </c>
      <c r="Q155" s="1" t="s">
        <v>682</v>
      </c>
      <c r="R155" s="1" t="s">
        <v>692</v>
      </c>
      <c r="S155" s="1" t="s">
        <v>158</v>
      </c>
    </row>
    <row r="156" spans="1:19" x14ac:dyDescent="0.25">
      <c r="A156" s="1" t="s">
        <v>21</v>
      </c>
      <c r="D156" s="1" t="s">
        <v>861</v>
      </c>
      <c r="E156" s="1" t="s">
        <v>678</v>
      </c>
      <c r="F156" s="1" t="s">
        <v>834</v>
      </c>
      <c r="G156" s="1" t="s">
        <v>679</v>
      </c>
      <c r="H156" s="1" t="s">
        <v>34</v>
      </c>
      <c r="I156" s="1" t="s">
        <v>841</v>
      </c>
      <c r="J156" s="1" t="s">
        <v>862</v>
      </c>
      <c r="K156" s="1" t="s">
        <v>26</v>
      </c>
      <c r="L156" s="1" t="s">
        <v>863</v>
      </c>
      <c r="M156" s="1" t="s">
        <v>26</v>
      </c>
      <c r="N156" s="1" t="s">
        <v>680</v>
      </c>
      <c r="O156" s="1" t="s">
        <v>681</v>
      </c>
      <c r="Q156" s="1" t="s">
        <v>682</v>
      </c>
      <c r="R156" s="1" t="s">
        <v>691</v>
      </c>
      <c r="S156" s="1" t="s">
        <v>158</v>
      </c>
    </row>
    <row r="157" spans="1:19" x14ac:dyDescent="0.25">
      <c r="A157" s="1" t="s">
        <v>21</v>
      </c>
      <c r="D157" s="1" t="s">
        <v>857</v>
      </c>
      <c r="E157" s="1" t="s">
        <v>678</v>
      </c>
      <c r="F157" s="1" t="s">
        <v>834</v>
      </c>
      <c r="G157" s="1" t="s">
        <v>679</v>
      </c>
      <c r="H157" s="1" t="s">
        <v>34</v>
      </c>
      <c r="I157" s="1" t="s">
        <v>858</v>
      </c>
      <c r="J157" s="1" t="s">
        <v>859</v>
      </c>
      <c r="K157" s="1" t="s">
        <v>26</v>
      </c>
      <c r="L157" s="1" t="s">
        <v>860</v>
      </c>
      <c r="M157" s="1" t="s">
        <v>26</v>
      </c>
      <c r="N157" s="1" t="s">
        <v>680</v>
      </c>
      <c r="O157" s="1" t="s">
        <v>681</v>
      </c>
      <c r="Q157" s="1" t="s">
        <v>682</v>
      </c>
      <c r="R157" s="1" t="s">
        <v>690</v>
      </c>
      <c r="S157" s="1" t="s">
        <v>158</v>
      </c>
    </row>
    <row r="158" spans="1:19" x14ac:dyDescent="0.25">
      <c r="A158" s="1" t="s">
        <v>21</v>
      </c>
      <c r="D158" s="1" t="s">
        <v>853</v>
      </c>
      <c r="E158" s="1" t="s">
        <v>678</v>
      </c>
      <c r="F158" s="1" t="s">
        <v>834</v>
      </c>
      <c r="G158" s="1" t="s">
        <v>679</v>
      </c>
      <c r="H158" s="1" t="s">
        <v>34</v>
      </c>
      <c r="I158" s="1" t="s">
        <v>854</v>
      </c>
      <c r="J158" s="1" t="s">
        <v>855</v>
      </c>
      <c r="K158" s="1" t="s">
        <v>26</v>
      </c>
      <c r="L158" s="1" t="s">
        <v>856</v>
      </c>
      <c r="M158" s="1" t="s">
        <v>26</v>
      </c>
      <c r="N158" s="1" t="s">
        <v>680</v>
      </c>
      <c r="O158" s="1" t="s">
        <v>681</v>
      </c>
      <c r="Q158" s="1" t="s">
        <v>682</v>
      </c>
      <c r="R158" s="1" t="s">
        <v>689</v>
      </c>
      <c r="S158" s="1" t="s">
        <v>158</v>
      </c>
    </row>
    <row r="159" spans="1:19" x14ac:dyDescent="0.25">
      <c r="A159" s="1" t="s">
        <v>21</v>
      </c>
      <c r="D159" s="1" t="s">
        <v>850</v>
      </c>
      <c r="E159" s="1" t="s">
        <v>678</v>
      </c>
      <c r="F159" s="1" t="s">
        <v>834</v>
      </c>
      <c r="G159" s="1" t="s">
        <v>679</v>
      </c>
      <c r="H159" s="1" t="s">
        <v>34</v>
      </c>
      <c r="I159" s="1" t="s">
        <v>192</v>
      </c>
      <c r="J159" s="1" t="s">
        <v>851</v>
      </c>
      <c r="K159" s="1" t="s">
        <v>26</v>
      </c>
      <c r="L159" s="1" t="s">
        <v>852</v>
      </c>
      <c r="M159" s="1" t="s">
        <v>26</v>
      </c>
      <c r="N159" s="1" t="s">
        <v>680</v>
      </c>
      <c r="O159" s="1" t="s">
        <v>681</v>
      </c>
      <c r="Q159" s="1" t="s">
        <v>682</v>
      </c>
      <c r="R159" s="1" t="s">
        <v>688</v>
      </c>
      <c r="S159" s="1" t="s">
        <v>158</v>
      </c>
    </row>
    <row r="160" spans="1:19" x14ac:dyDescent="0.25">
      <c r="A160" s="1" t="s">
        <v>21</v>
      </c>
      <c r="D160" s="1" t="s">
        <v>847</v>
      </c>
      <c r="E160" s="1" t="s">
        <v>678</v>
      </c>
      <c r="F160" s="1" t="s">
        <v>834</v>
      </c>
      <c r="G160" s="1" t="s">
        <v>679</v>
      </c>
      <c r="H160" s="1" t="s">
        <v>34</v>
      </c>
      <c r="I160" s="1" t="s">
        <v>841</v>
      </c>
      <c r="J160" s="1" t="s">
        <v>848</v>
      </c>
      <c r="K160" s="1" t="s">
        <v>26</v>
      </c>
      <c r="L160" s="1" t="s">
        <v>849</v>
      </c>
      <c r="M160" s="1" t="s">
        <v>26</v>
      </c>
      <c r="N160" s="1" t="s">
        <v>680</v>
      </c>
      <c r="O160" s="1" t="s">
        <v>681</v>
      </c>
      <c r="Q160" s="1" t="s">
        <v>682</v>
      </c>
      <c r="R160" s="1" t="s">
        <v>687</v>
      </c>
      <c r="S160" s="1" t="s">
        <v>158</v>
      </c>
    </row>
    <row r="161" spans="1:19" x14ac:dyDescent="0.25">
      <c r="A161" s="1" t="s">
        <v>21</v>
      </c>
      <c r="D161" s="1" t="s">
        <v>844</v>
      </c>
      <c r="E161" s="1" t="s">
        <v>678</v>
      </c>
      <c r="F161" s="1" t="s">
        <v>834</v>
      </c>
      <c r="G161" s="1" t="s">
        <v>679</v>
      </c>
      <c r="H161" s="1" t="s">
        <v>34</v>
      </c>
      <c r="I161" s="1" t="s">
        <v>645</v>
      </c>
      <c r="J161" s="1" t="s">
        <v>845</v>
      </c>
      <c r="K161" s="1" t="s">
        <v>26</v>
      </c>
      <c r="L161" s="1" t="s">
        <v>846</v>
      </c>
      <c r="M161" s="1" t="s">
        <v>26</v>
      </c>
      <c r="N161" s="1" t="s">
        <v>680</v>
      </c>
      <c r="O161" s="1" t="s">
        <v>681</v>
      </c>
      <c r="Q161" s="1" t="s">
        <v>682</v>
      </c>
      <c r="R161" s="1" t="s">
        <v>686</v>
      </c>
      <c r="S161" s="1" t="s">
        <v>158</v>
      </c>
    </row>
    <row r="162" spans="1:19" x14ac:dyDescent="0.25">
      <c r="A162" s="1" t="s">
        <v>21</v>
      </c>
      <c r="D162" s="1" t="s">
        <v>840</v>
      </c>
      <c r="E162" s="1" t="s">
        <v>678</v>
      </c>
      <c r="F162" s="1" t="s">
        <v>834</v>
      </c>
      <c r="G162" s="1" t="s">
        <v>679</v>
      </c>
      <c r="H162" s="1" t="s">
        <v>34</v>
      </c>
      <c r="I162" s="1" t="s">
        <v>841</v>
      </c>
      <c r="J162" s="1" t="s">
        <v>842</v>
      </c>
      <c r="K162" s="1" t="s">
        <v>26</v>
      </c>
      <c r="L162" s="1" t="s">
        <v>843</v>
      </c>
      <c r="M162" s="1" t="s">
        <v>26</v>
      </c>
      <c r="N162" s="1" t="s">
        <v>680</v>
      </c>
      <c r="O162" s="1" t="s">
        <v>681</v>
      </c>
      <c r="Q162" s="1" t="s">
        <v>682</v>
      </c>
      <c r="R162" s="1" t="s">
        <v>685</v>
      </c>
      <c r="S162" s="1" t="s">
        <v>158</v>
      </c>
    </row>
    <row r="163" spans="1:19" x14ac:dyDescent="0.25">
      <c r="A163" s="1" t="s">
        <v>21</v>
      </c>
      <c r="D163" s="1" t="s">
        <v>837</v>
      </c>
      <c r="E163" s="1" t="s">
        <v>678</v>
      </c>
      <c r="F163" s="1" t="s">
        <v>834</v>
      </c>
      <c r="G163" s="1" t="s">
        <v>679</v>
      </c>
      <c r="H163" s="1" t="s">
        <v>34</v>
      </c>
      <c r="I163" s="1" t="s">
        <v>645</v>
      </c>
      <c r="J163" s="1" t="s">
        <v>838</v>
      </c>
      <c r="K163" s="1" t="s">
        <v>26</v>
      </c>
      <c r="L163" s="1" t="s">
        <v>839</v>
      </c>
      <c r="M163" s="1" t="s">
        <v>26</v>
      </c>
      <c r="N163" s="1" t="s">
        <v>680</v>
      </c>
      <c r="O163" s="1" t="s">
        <v>681</v>
      </c>
      <c r="Q163" s="1" t="s">
        <v>682</v>
      </c>
      <c r="R163" s="1" t="s">
        <v>684</v>
      </c>
      <c r="S163" s="1" t="s">
        <v>158</v>
      </c>
    </row>
    <row r="164" spans="1:19" x14ac:dyDescent="0.25">
      <c r="A164" s="1" t="s">
        <v>21</v>
      </c>
      <c r="D164" s="1" t="s">
        <v>833</v>
      </c>
      <c r="E164" s="1" t="s">
        <v>678</v>
      </c>
      <c r="F164" s="1" t="s">
        <v>834</v>
      </c>
      <c r="G164" s="1" t="s">
        <v>679</v>
      </c>
      <c r="H164" s="1" t="s">
        <v>34</v>
      </c>
      <c r="I164" s="1" t="s">
        <v>30</v>
      </c>
      <c r="J164" s="1" t="s">
        <v>835</v>
      </c>
      <c r="K164" s="1" t="s">
        <v>26</v>
      </c>
      <c r="L164" s="1" t="s">
        <v>836</v>
      </c>
      <c r="M164" s="1" t="s">
        <v>26</v>
      </c>
      <c r="N164" s="1" t="s">
        <v>680</v>
      </c>
      <c r="O164" s="1" t="s">
        <v>681</v>
      </c>
      <c r="Q164" s="1" t="s">
        <v>682</v>
      </c>
      <c r="R164" s="1" t="s">
        <v>683</v>
      </c>
      <c r="S164" s="1" t="s">
        <v>158</v>
      </c>
    </row>
    <row r="165" spans="1:19" x14ac:dyDescent="0.25">
      <c r="A165" s="1" t="s">
        <v>21</v>
      </c>
      <c r="D165" s="1" t="s">
        <v>1166</v>
      </c>
      <c r="E165" s="1" t="s">
        <v>808</v>
      </c>
      <c r="F165" s="1" t="s">
        <v>896</v>
      </c>
      <c r="G165" s="1" t="s">
        <v>763</v>
      </c>
      <c r="H165" s="1" t="s">
        <v>34</v>
      </c>
      <c r="I165" s="1" t="s">
        <v>27</v>
      </c>
      <c r="J165" s="1" t="s">
        <v>1167</v>
      </c>
      <c r="K165" s="1" t="s">
        <v>26</v>
      </c>
      <c r="L165" s="1" t="s">
        <v>1102</v>
      </c>
      <c r="M165" s="1" t="s">
        <v>26</v>
      </c>
      <c r="N165" s="1" t="s">
        <v>806</v>
      </c>
      <c r="O165" s="1" t="s">
        <v>307</v>
      </c>
      <c r="Q165" s="1" t="s">
        <v>803</v>
      </c>
      <c r="R165" s="1" t="s">
        <v>787</v>
      </c>
      <c r="S165" s="1" t="s">
        <v>734</v>
      </c>
    </row>
    <row r="166" spans="1:19" x14ac:dyDescent="0.25">
      <c r="A166" s="1" t="s">
        <v>21</v>
      </c>
      <c r="D166" s="1" t="s">
        <v>1163</v>
      </c>
      <c r="E166" s="1" t="s">
        <v>808</v>
      </c>
      <c r="F166" s="1" t="s">
        <v>896</v>
      </c>
      <c r="G166" s="1" t="s">
        <v>763</v>
      </c>
      <c r="H166" s="1" t="s">
        <v>34</v>
      </c>
      <c r="I166" s="1" t="s">
        <v>27</v>
      </c>
      <c r="J166" s="1" t="s">
        <v>1164</v>
      </c>
      <c r="K166" s="1" t="s">
        <v>26</v>
      </c>
      <c r="L166" s="1" t="s">
        <v>1165</v>
      </c>
      <c r="M166" s="1" t="s">
        <v>26</v>
      </c>
      <c r="N166" s="1" t="s">
        <v>806</v>
      </c>
      <c r="O166" s="1" t="s">
        <v>307</v>
      </c>
      <c r="Q166" s="1" t="s">
        <v>803</v>
      </c>
      <c r="R166" s="1" t="s">
        <v>751</v>
      </c>
      <c r="S166" s="1" t="s">
        <v>734</v>
      </c>
    </row>
    <row r="167" spans="1:19" x14ac:dyDescent="0.25">
      <c r="A167" s="1" t="s">
        <v>21</v>
      </c>
      <c r="D167" s="1" t="s">
        <v>1162</v>
      </c>
      <c r="E167" s="1" t="s">
        <v>808</v>
      </c>
      <c r="F167" s="1" t="s">
        <v>896</v>
      </c>
      <c r="G167" s="1" t="s">
        <v>763</v>
      </c>
      <c r="H167" s="1" t="s">
        <v>34</v>
      </c>
      <c r="I167" s="1" t="s">
        <v>27</v>
      </c>
      <c r="J167" s="1" t="s">
        <v>978</v>
      </c>
      <c r="K167" s="1" t="s">
        <v>26</v>
      </c>
      <c r="L167" s="1" t="s">
        <v>971</v>
      </c>
      <c r="M167" s="1" t="s">
        <v>26</v>
      </c>
      <c r="N167" s="1" t="s">
        <v>806</v>
      </c>
      <c r="O167" s="1" t="s">
        <v>307</v>
      </c>
      <c r="Q167" s="1" t="s">
        <v>803</v>
      </c>
      <c r="R167" s="1" t="s">
        <v>749</v>
      </c>
      <c r="S167" s="1" t="s">
        <v>734</v>
      </c>
    </row>
    <row r="168" spans="1:19" x14ac:dyDescent="0.25">
      <c r="A168" s="1" t="s">
        <v>21</v>
      </c>
      <c r="D168" s="1" t="s">
        <v>1160</v>
      </c>
      <c r="E168" s="1" t="s">
        <v>808</v>
      </c>
      <c r="F168" s="1" t="s">
        <v>896</v>
      </c>
      <c r="G168" s="1" t="s">
        <v>763</v>
      </c>
      <c r="H168" s="1" t="s">
        <v>34</v>
      </c>
      <c r="I168" s="1" t="s">
        <v>192</v>
      </c>
      <c r="J168" s="1" t="s">
        <v>1161</v>
      </c>
      <c r="K168" s="1" t="s">
        <v>26</v>
      </c>
      <c r="L168" s="1" t="s">
        <v>1032</v>
      </c>
      <c r="M168" s="1" t="s">
        <v>26</v>
      </c>
      <c r="N168" s="1" t="s">
        <v>806</v>
      </c>
      <c r="O168" s="1" t="s">
        <v>307</v>
      </c>
      <c r="Q168" s="1" t="s">
        <v>803</v>
      </c>
      <c r="R168" s="1" t="s">
        <v>724</v>
      </c>
      <c r="S168" s="1" t="s">
        <v>734</v>
      </c>
    </row>
    <row r="169" spans="1:19" x14ac:dyDescent="0.25">
      <c r="A169" s="1" t="s">
        <v>21</v>
      </c>
      <c r="D169" s="1" t="s">
        <v>1158</v>
      </c>
      <c r="E169" s="1" t="s">
        <v>808</v>
      </c>
      <c r="F169" s="1" t="s">
        <v>896</v>
      </c>
      <c r="G169" s="1" t="s">
        <v>763</v>
      </c>
      <c r="H169" s="1" t="s">
        <v>34</v>
      </c>
      <c r="I169" s="1" t="s">
        <v>841</v>
      </c>
      <c r="J169" s="1" t="s">
        <v>1159</v>
      </c>
      <c r="K169" s="1" t="s">
        <v>26</v>
      </c>
      <c r="L169" s="1" t="s">
        <v>954</v>
      </c>
      <c r="M169" s="1" t="s">
        <v>26</v>
      </c>
      <c r="N169" s="1" t="s">
        <v>806</v>
      </c>
      <c r="O169" s="1" t="s">
        <v>307</v>
      </c>
      <c r="Q169" s="1" t="s">
        <v>803</v>
      </c>
      <c r="R169" s="1" t="s">
        <v>759</v>
      </c>
      <c r="S169" s="1" t="s">
        <v>734</v>
      </c>
    </row>
    <row r="170" spans="1:19" x14ac:dyDescent="0.25">
      <c r="A170" s="1" t="s">
        <v>21</v>
      </c>
      <c r="D170" s="1" t="s">
        <v>1156</v>
      </c>
      <c r="E170" s="1" t="s">
        <v>808</v>
      </c>
      <c r="F170" s="1" t="s">
        <v>896</v>
      </c>
      <c r="G170" s="1" t="s">
        <v>763</v>
      </c>
      <c r="H170" s="1" t="s">
        <v>34</v>
      </c>
      <c r="I170" s="1" t="s">
        <v>841</v>
      </c>
      <c r="J170" s="1" t="s">
        <v>1157</v>
      </c>
      <c r="K170" s="1" t="s">
        <v>26</v>
      </c>
      <c r="L170" s="1" t="s">
        <v>954</v>
      </c>
      <c r="M170" s="1" t="s">
        <v>26</v>
      </c>
      <c r="N170" s="1" t="s">
        <v>806</v>
      </c>
      <c r="O170" s="1" t="s">
        <v>307</v>
      </c>
      <c r="Q170" s="1" t="s">
        <v>803</v>
      </c>
      <c r="R170" s="1" t="s">
        <v>750</v>
      </c>
      <c r="S170" s="1" t="s">
        <v>734</v>
      </c>
    </row>
    <row r="171" spans="1:19" x14ac:dyDescent="0.25">
      <c r="A171" s="1" t="s">
        <v>21</v>
      </c>
      <c r="D171" s="1" t="s">
        <v>1154</v>
      </c>
      <c r="E171" s="1" t="s">
        <v>808</v>
      </c>
      <c r="F171" s="1" t="s">
        <v>896</v>
      </c>
      <c r="G171" s="1" t="s">
        <v>763</v>
      </c>
      <c r="H171" s="1" t="s">
        <v>34</v>
      </c>
      <c r="I171" s="1" t="s">
        <v>841</v>
      </c>
      <c r="J171" s="1" t="s">
        <v>1155</v>
      </c>
      <c r="K171" s="1" t="s">
        <v>26</v>
      </c>
      <c r="L171" s="1" t="s">
        <v>1038</v>
      </c>
      <c r="M171" s="1" t="s">
        <v>26</v>
      </c>
      <c r="N171" s="1" t="s">
        <v>806</v>
      </c>
      <c r="O171" s="1" t="s">
        <v>307</v>
      </c>
      <c r="Q171" s="1" t="s">
        <v>803</v>
      </c>
      <c r="R171" s="1" t="s">
        <v>790</v>
      </c>
      <c r="S171" s="1" t="s">
        <v>734</v>
      </c>
    </row>
    <row r="172" spans="1:19" x14ac:dyDescent="0.25">
      <c r="A172" s="1" t="s">
        <v>21</v>
      </c>
      <c r="D172" s="1" t="s">
        <v>1152</v>
      </c>
      <c r="E172" s="1" t="s">
        <v>808</v>
      </c>
      <c r="F172" s="1" t="s">
        <v>896</v>
      </c>
      <c r="G172" s="1" t="s">
        <v>763</v>
      </c>
      <c r="H172" s="1" t="s">
        <v>34</v>
      </c>
      <c r="I172" s="1" t="s">
        <v>841</v>
      </c>
      <c r="J172" s="1" t="s">
        <v>1153</v>
      </c>
      <c r="K172" s="1" t="s">
        <v>26</v>
      </c>
      <c r="L172" s="1" t="s">
        <v>1031</v>
      </c>
      <c r="M172" s="1" t="s">
        <v>26</v>
      </c>
      <c r="N172" s="1" t="s">
        <v>806</v>
      </c>
      <c r="O172" s="1" t="s">
        <v>307</v>
      </c>
      <c r="Q172" s="1" t="s">
        <v>803</v>
      </c>
      <c r="R172" s="1" t="s">
        <v>785</v>
      </c>
      <c r="S172" s="1" t="s">
        <v>734</v>
      </c>
    </row>
    <row r="173" spans="1:19" x14ac:dyDescent="0.25">
      <c r="A173" s="1" t="s">
        <v>21</v>
      </c>
      <c r="D173" s="1" t="s">
        <v>1150</v>
      </c>
      <c r="E173" s="1" t="s">
        <v>808</v>
      </c>
      <c r="F173" s="1" t="s">
        <v>896</v>
      </c>
      <c r="G173" s="1" t="s">
        <v>763</v>
      </c>
      <c r="H173" s="1" t="s">
        <v>34</v>
      </c>
      <c r="I173" s="1" t="s">
        <v>887</v>
      </c>
      <c r="J173" s="1" t="s">
        <v>568</v>
      </c>
      <c r="K173" s="1" t="s">
        <v>26</v>
      </c>
      <c r="L173" s="1" t="s">
        <v>1151</v>
      </c>
      <c r="M173" s="1" t="s">
        <v>26</v>
      </c>
      <c r="N173" s="1" t="s">
        <v>806</v>
      </c>
      <c r="O173" s="1" t="s">
        <v>307</v>
      </c>
      <c r="Q173" s="1" t="s">
        <v>803</v>
      </c>
      <c r="R173" s="1" t="s">
        <v>691</v>
      </c>
      <c r="S173" s="1" t="s">
        <v>734</v>
      </c>
    </row>
    <row r="174" spans="1:19" x14ac:dyDescent="0.25">
      <c r="A174" s="1" t="s">
        <v>21</v>
      </c>
      <c r="D174" s="1" t="s">
        <v>1147</v>
      </c>
      <c r="E174" s="1" t="s">
        <v>808</v>
      </c>
      <c r="F174" s="1" t="s">
        <v>896</v>
      </c>
      <c r="G174" s="1" t="s">
        <v>763</v>
      </c>
      <c r="H174" s="1" t="s">
        <v>34</v>
      </c>
      <c r="I174" s="1" t="s">
        <v>645</v>
      </c>
      <c r="J174" s="1" t="s">
        <v>1148</v>
      </c>
      <c r="K174" s="1" t="s">
        <v>26</v>
      </c>
      <c r="L174" s="1" t="s">
        <v>1149</v>
      </c>
      <c r="M174" s="1" t="s">
        <v>26</v>
      </c>
      <c r="N174" s="1" t="s">
        <v>806</v>
      </c>
      <c r="O174" s="1" t="s">
        <v>307</v>
      </c>
      <c r="Q174" s="1" t="s">
        <v>803</v>
      </c>
      <c r="R174" s="1" t="s">
        <v>782</v>
      </c>
      <c r="S174" s="1" t="s">
        <v>734</v>
      </c>
    </row>
    <row r="175" spans="1:19" x14ac:dyDescent="0.25">
      <c r="A175" s="1" t="s">
        <v>21</v>
      </c>
      <c r="D175" s="1" t="s">
        <v>1145</v>
      </c>
      <c r="E175" s="1" t="s">
        <v>808</v>
      </c>
      <c r="F175" s="1" t="s">
        <v>896</v>
      </c>
      <c r="G175" s="1" t="s">
        <v>763</v>
      </c>
      <c r="H175" s="1" t="s">
        <v>34</v>
      </c>
      <c r="I175" s="1" t="s">
        <v>841</v>
      </c>
      <c r="J175" s="1" t="s">
        <v>1146</v>
      </c>
      <c r="K175" s="1" t="s">
        <v>26</v>
      </c>
      <c r="L175" s="1" t="s">
        <v>1080</v>
      </c>
      <c r="M175" s="1" t="s">
        <v>26</v>
      </c>
      <c r="N175" s="1" t="s">
        <v>806</v>
      </c>
      <c r="O175" s="1" t="s">
        <v>307</v>
      </c>
      <c r="Q175" s="1" t="s">
        <v>803</v>
      </c>
      <c r="R175" s="1" t="s">
        <v>789</v>
      </c>
      <c r="S175" s="1" t="s">
        <v>734</v>
      </c>
    </row>
    <row r="176" spans="1:19" x14ac:dyDescent="0.25">
      <c r="A176" s="1" t="s">
        <v>21</v>
      </c>
      <c r="D176" s="1" t="s">
        <v>1143</v>
      </c>
      <c r="E176" s="1" t="s">
        <v>808</v>
      </c>
      <c r="F176" s="1" t="s">
        <v>896</v>
      </c>
      <c r="G176" s="1" t="s">
        <v>763</v>
      </c>
      <c r="H176" s="1" t="s">
        <v>34</v>
      </c>
      <c r="I176" s="1" t="s">
        <v>841</v>
      </c>
      <c r="J176" s="1" t="s">
        <v>1144</v>
      </c>
      <c r="K176" s="1" t="s">
        <v>26</v>
      </c>
      <c r="L176" s="1" t="s">
        <v>1015</v>
      </c>
      <c r="M176" s="1" t="s">
        <v>26</v>
      </c>
      <c r="N176" s="1" t="s">
        <v>806</v>
      </c>
      <c r="O176" s="1" t="s">
        <v>307</v>
      </c>
      <c r="Q176" s="1" t="s">
        <v>803</v>
      </c>
      <c r="R176" s="1" t="s">
        <v>733</v>
      </c>
      <c r="S176" s="1" t="s">
        <v>734</v>
      </c>
    </row>
    <row r="177" spans="1:19" x14ac:dyDescent="0.25">
      <c r="A177" s="1" t="s">
        <v>21</v>
      </c>
      <c r="D177" s="1" t="s">
        <v>1141</v>
      </c>
      <c r="E177" s="1" t="s">
        <v>808</v>
      </c>
      <c r="F177" s="1" t="s">
        <v>896</v>
      </c>
      <c r="G177" s="1" t="s">
        <v>763</v>
      </c>
      <c r="H177" s="1" t="s">
        <v>34</v>
      </c>
      <c r="I177" s="1" t="s">
        <v>841</v>
      </c>
      <c r="J177" s="1" t="s">
        <v>1142</v>
      </c>
      <c r="K177" s="1" t="s">
        <v>26</v>
      </c>
      <c r="L177" s="1" t="s">
        <v>974</v>
      </c>
      <c r="M177" s="1" t="s">
        <v>26</v>
      </c>
      <c r="N177" s="1" t="s">
        <v>806</v>
      </c>
      <c r="O177" s="1" t="s">
        <v>307</v>
      </c>
      <c r="Q177" s="1" t="s">
        <v>803</v>
      </c>
      <c r="R177" s="1" t="s">
        <v>767</v>
      </c>
      <c r="S177" s="1" t="s">
        <v>734</v>
      </c>
    </row>
    <row r="178" spans="1:19" x14ac:dyDescent="0.25">
      <c r="A178" s="1" t="s">
        <v>21</v>
      </c>
      <c r="D178" s="1" t="s">
        <v>1139</v>
      </c>
      <c r="E178" s="1" t="s">
        <v>808</v>
      </c>
      <c r="F178" s="1" t="s">
        <v>896</v>
      </c>
      <c r="G178" s="1" t="s">
        <v>763</v>
      </c>
      <c r="H178" s="1" t="s">
        <v>34</v>
      </c>
      <c r="I178" s="1" t="s">
        <v>890</v>
      </c>
      <c r="J178" s="1" t="s">
        <v>1140</v>
      </c>
      <c r="K178" s="1" t="s">
        <v>26</v>
      </c>
      <c r="L178" s="1" t="s">
        <v>952</v>
      </c>
      <c r="M178" s="1" t="s">
        <v>26</v>
      </c>
      <c r="N178" s="1" t="s">
        <v>806</v>
      </c>
      <c r="O178" s="1" t="s">
        <v>307</v>
      </c>
      <c r="Q178" s="1" t="s">
        <v>803</v>
      </c>
      <c r="R178" s="1" t="s">
        <v>756</v>
      </c>
      <c r="S178" s="1" t="s">
        <v>734</v>
      </c>
    </row>
    <row r="179" spans="1:19" x14ac:dyDescent="0.25">
      <c r="A179" s="1" t="s">
        <v>21</v>
      </c>
      <c r="D179" s="1" t="s">
        <v>1136</v>
      </c>
      <c r="E179" s="1" t="s">
        <v>808</v>
      </c>
      <c r="F179" s="1" t="s">
        <v>896</v>
      </c>
      <c r="G179" s="1" t="s">
        <v>763</v>
      </c>
      <c r="H179" s="1" t="s">
        <v>34</v>
      </c>
      <c r="I179" s="1" t="s">
        <v>841</v>
      </c>
      <c r="J179" s="1" t="s">
        <v>1137</v>
      </c>
      <c r="K179" s="1" t="s">
        <v>26</v>
      </c>
      <c r="L179" s="1" t="s">
        <v>1138</v>
      </c>
      <c r="M179" s="1" t="s">
        <v>26</v>
      </c>
      <c r="N179" s="1" t="s">
        <v>806</v>
      </c>
      <c r="O179" s="1" t="s">
        <v>307</v>
      </c>
      <c r="Q179" s="1" t="s">
        <v>803</v>
      </c>
      <c r="R179" s="1" t="s">
        <v>800</v>
      </c>
      <c r="S179" s="1" t="s">
        <v>734</v>
      </c>
    </row>
    <row r="180" spans="1:19" x14ac:dyDescent="0.25">
      <c r="A180" s="1" t="s">
        <v>21</v>
      </c>
      <c r="D180" s="1" t="s">
        <v>1238</v>
      </c>
      <c r="E180" s="1" t="s">
        <v>814</v>
      </c>
      <c r="F180" s="1" t="s">
        <v>878</v>
      </c>
      <c r="G180" s="1" t="s">
        <v>763</v>
      </c>
      <c r="H180" s="1" t="s">
        <v>34</v>
      </c>
      <c r="I180" s="1" t="s">
        <v>27</v>
      </c>
      <c r="J180" s="1" t="s">
        <v>1239</v>
      </c>
      <c r="K180" s="1" t="s">
        <v>26</v>
      </c>
      <c r="L180" s="1" t="s">
        <v>927</v>
      </c>
      <c r="M180" s="1" t="s">
        <v>26</v>
      </c>
      <c r="N180" s="1" t="s">
        <v>764</v>
      </c>
      <c r="O180" s="1" t="s">
        <v>307</v>
      </c>
      <c r="Q180" s="1" t="s">
        <v>765</v>
      </c>
      <c r="R180" s="1" t="s">
        <v>691</v>
      </c>
      <c r="S180" s="1" t="s">
        <v>734</v>
      </c>
    </row>
    <row r="181" spans="1:19" x14ac:dyDescent="0.25">
      <c r="A181" s="1" t="s">
        <v>21</v>
      </c>
      <c r="D181" s="1" t="s">
        <v>1236</v>
      </c>
      <c r="E181" s="1" t="s">
        <v>814</v>
      </c>
      <c r="F181" s="1" t="s">
        <v>878</v>
      </c>
      <c r="G181" s="1" t="s">
        <v>763</v>
      </c>
      <c r="H181" s="1" t="s">
        <v>34</v>
      </c>
      <c r="I181" s="1" t="s">
        <v>660</v>
      </c>
      <c r="J181" s="1" t="s">
        <v>1237</v>
      </c>
      <c r="K181" s="1" t="s">
        <v>26</v>
      </c>
      <c r="L181" s="1" t="s">
        <v>661</v>
      </c>
      <c r="M181" s="1" t="s">
        <v>26</v>
      </c>
      <c r="N181" s="1" t="s">
        <v>764</v>
      </c>
      <c r="O181" s="1" t="s">
        <v>307</v>
      </c>
      <c r="Q181" s="1" t="s">
        <v>765</v>
      </c>
      <c r="R181" s="1" t="s">
        <v>692</v>
      </c>
      <c r="S181" s="1" t="s">
        <v>734</v>
      </c>
    </row>
    <row r="182" spans="1:19" x14ac:dyDescent="0.25">
      <c r="A182" s="1" t="s">
        <v>21</v>
      </c>
      <c r="D182" s="1" t="s">
        <v>1233</v>
      </c>
      <c r="E182" s="1" t="s">
        <v>814</v>
      </c>
      <c r="F182" s="1" t="s">
        <v>878</v>
      </c>
      <c r="G182" s="1" t="s">
        <v>763</v>
      </c>
      <c r="H182" s="1" t="s">
        <v>34</v>
      </c>
      <c r="I182" s="1" t="s">
        <v>192</v>
      </c>
      <c r="J182" s="1" t="s">
        <v>1234</v>
      </c>
      <c r="K182" s="1" t="s">
        <v>26</v>
      </c>
      <c r="L182" s="1" t="s">
        <v>1235</v>
      </c>
      <c r="M182" s="1" t="s">
        <v>26</v>
      </c>
      <c r="N182" s="1" t="s">
        <v>764</v>
      </c>
      <c r="O182" s="1" t="s">
        <v>307</v>
      </c>
      <c r="Q182" s="1" t="s">
        <v>765</v>
      </c>
      <c r="R182" s="1" t="s">
        <v>689</v>
      </c>
      <c r="S182" s="1" t="s">
        <v>734</v>
      </c>
    </row>
    <row r="183" spans="1:19" x14ac:dyDescent="0.25">
      <c r="A183" s="1" t="s">
        <v>21</v>
      </c>
      <c r="D183" s="1" t="s">
        <v>1231</v>
      </c>
      <c r="E183" s="1" t="s">
        <v>814</v>
      </c>
      <c r="F183" s="1" t="s">
        <v>878</v>
      </c>
      <c r="G183" s="1" t="s">
        <v>763</v>
      </c>
      <c r="H183" s="1" t="s">
        <v>34</v>
      </c>
      <c r="I183" s="1" t="s">
        <v>192</v>
      </c>
      <c r="J183" s="1" t="s">
        <v>1232</v>
      </c>
      <c r="K183" s="1" t="s">
        <v>26</v>
      </c>
      <c r="L183" s="1" t="s">
        <v>949</v>
      </c>
      <c r="M183" s="1" t="s">
        <v>26</v>
      </c>
      <c r="N183" s="1" t="s">
        <v>764</v>
      </c>
      <c r="O183" s="1" t="s">
        <v>307</v>
      </c>
      <c r="Q183" s="1" t="s">
        <v>765</v>
      </c>
      <c r="R183" s="1" t="s">
        <v>741</v>
      </c>
      <c r="S183" s="1" t="s">
        <v>734</v>
      </c>
    </row>
    <row r="184" spans="1:19" x14ac:dyDescent="0.25">
      <c r="A184" s="1" t="s">
        <v>21</v>
      </c>
      <c r="D184" s="1" t="s">
        <v>1229</v>
      </c>
      <c r="E184" s="1" t="s">
        <v>814</v>
      </c>
      <c r="F184" s="1" t="s">
        <v>878</v>
      </c>
      <c r="G184" s="1" t="s">
        <v>763</v>
      </c>
      <c r="H184" s="1" t="s">
        <v>34</v>
      </c>
      <c r="I184" s="1" t="s">
        <v>841</v>
      </c>
      <c r="J184" s="1" t="s">
        <v>1230</v>
      </c>
      <c r="K184" s="1" t="s">
        <v>26</v>
      </c>
      <c r="L184" s="1" t="s">
        <v>933</v>
      </c>
      <c r="M184" s="1" t="s">
        <v>26</v>
      </c>
      <c r="N184" s="1" t="s">
        <v>764</v>
      </c>
      <c r="O184" s="1" t="s">
        <v>307</v>
      </c>
      <c r="Q184" s="1" t="s">
        <v>765</v>
      </c>
      <c r="R184" s="1" t="s">
        <v>700</v>
      </c>
      <c r="S184" s="1" t="s">
        <v>734</v>
      </c>
    </row>
    <row r="185" spans="1:19" x14ac:dyDescent="0.25">
      <c r="A185" s="1" t="s">
        <v>21</v>
      </c>
      <c r="D185" s="1" t="s">
        <v>1227</v>
      </c>
      <c r="E185" s="1" t="s">
        <v>814</v>
      </c>
      <c r="F185" s="1" t="s">
        <v>878</v>
      </c>
      <c r="G185" s="1" t="s">
        <v>763</v>
      </c>
      <c r="H185" s="1" t="s">
        <v>34</v>
      </c>
      <c r="I185" s="1" t="s">
        <v>645</v>
      </c>
      <c r="J185" s="1" t="s">
        <v>1228</v>
      </c>
      <c r="K185" s="1" t="s">
        <v>26</v>
      </c>
      <c r="L185" s="1" t="s">
        <v>1224</v>
      </c>
      <c r="M185" s="1" t="s">
        <v>26</v>
      </c>
      <c r="N185" s="1" t="s">
        <v>764</v>
      </c>
      <c r="O185" s="1" t="s">
        <v>307</v>
      </c>
      <c r="Q185" s="1" t="s">
        <v>765</v>
      </c>
      <c r="R185" s="1" t="s">
        <v>683</v>
      </c>
      <c r="S185" s="1" t="s">
        <v>734</v>
      </c>
    </row>
    <row r="186" spans="1:19" x14ac:dyDescent="0.25">
      <c r="A186" s="1" t="s">
        <v>21</v>
      </c>
      <c r="D186" s="1" t="s">
        <v>1225</v>
      </c>
      <c r="E186" s="1" t="s">
        <v>814</v>
      </c>
      <c r="F186" s="1" t="s">
        <v>878</v>
      </c>
      <c r="G186" s="1" t="s">
        <v>763</v>
      </c>
      <c r="H186" s="1" t="s">
        <v>34</v>
      </c>
      <c r="I186" s="1" t="s">
        <v>841</v>
      </c>
      <c r="J186" s="1" t="s">
        <v>1226</v>
      </c>
      <c r="K186" s="1" t="s">
        <v>26</v>
      </c>
      <c r="L186" s="1" t="s">
        <v>919</v>
      </c>
      <c r="M186" s="1" t="s">
        <v>26</v>
      </c>
      <c r="N186" s="1" t="s">
        <v>764</v>
      </c>
      <c r="O186" s="1" t="s">
        <v>307</v>
      </c>
      <c r="Q186" s="1" t="s">
        <v>765</v>
      </c>
      <c r="R186" s="1" t="s">
        <v>709</v>
      </c>
      <c r="S186" s="1" t="s">
        <v>734</v>
      </c>
    </row>
    <row r="187" spans="1:19" x14ac:dyDescent="0.25">
      <c r="A187" s="1" t="s">
        <v>21</v>
      </c>
      <c r="D187" s="1" t="s">
        <v>1134</v>
      </c>
      <c r="E187" s="1" t="s">
        <v>805</v>
      </c>
      <c r="F187" s="1" t="s">
        <v>980</v>
      </c>
      <c r="G187" s="1" t="s">
        <v>763</v>
      </c>
      <c r="H187" s="1" t="s">
        <v>34</v>
      </c>
      <c r="I187" s="1" t="s">
        <v>27</v>
      </c>
      <c r="J187" s="1" t="s">
        <v>1135</v>
      </c>
      <c r="K187" s="1" t="s">
        <v>26</v>
      </c>
      <c r="L187" s="1" t="s">
        <v>1034</v>
      </c>
      <c r="M187" s="1" t="s">
        <v>26</v>
      </c>
      <c r="N187" s="1" t="s">
        <v>806</v>
      </c>
      <c r="O187" s="1" t="s">
        <v>307</v>
      </c>
      <c r="Q187" s="1" t="s">
        <v>803</v>
      </c>
      <c r="R187" s="1" t="s">
        <v>698</v>
      </c>
      <c r="S187" s="1" t="s">
        <v>734</v>
      </c>
    </row>
    <row r="188" spans="1:19" x14ac:dyDescent="0.25">
      <c r="A188" s="1" t="s">
        <v>21</v>
      </c>
      <c r="D188" s="1" t="s">
        <v>1131</v>
      </c>
      <c r="E188" s="1" t="s">
        <v>805</v>
      </c>
      <c r="F188" s="1" t="s">
        <v>980</v>
      </c>
      <c r="G188" s="1" t="s">
        <v>763</v>
      </c>
      <c r="H188" s="1" t="s">
        <v>34</v>
      </c>
      <c r="I188" s="1" t="s">
        <v>32</v>
      </c>
      <c r="J188" s="1" t="s">
        <v>1132</v>
      </c>
      <c r="K188" s="1" t="s">
        <v>26</v>
      </c>
      <c r="L188" s="1" t="s">
        <v>1133</v>
      </c>
      <c r="M188" s="1" t="s">
        <v>26</v>
      </c>
      <c r="N188" s="1" t="s">
        <v>806</v>
      </c>
      <c r="O188" s="1" t="s">
        <v>307</v>
      </c>
      <c r="Q188" s="1" t="s">
        <v>803</v>
      </c>
      <c r="R188" s="1" t="s">
        <v>717</v>
      </c>
      <c r="S188" s="1" t="s">
        <v>734</v>
      </c>
    </row>
    <row r="189" spans="1:19" x14ac:dyDescent="0.25">
      <c r="A189" s="1" t="s">
        <v>21</v>
      </c>
      <c r="D189" s="1" t="s">
        <v>1128</v>
      </c>
      <c r="E189" s="1" t="s">
        <v>805</v>
      </c>
      <c r="F189" s="1" t="s">
        <v>980</v>
      </c>
      <c r="G189" s="1" t="s">
        <v>763</v>
      </c>
      <c r="H189" s="1" t="s">
        <v>34</v>
      </c>
      <c r="I189" s="1" t="s">
        <v>192</v>
      </c>
      <c r="J189" s="1" t="s">
        <v>1129</v>
      </c>
      <c r="K189" s="1" t="s">
        <v>26</v>
      </c>
      <c r="L189" s="1" t="s">
        <v>1130</v>
      </c>
      <c r="M189" s="1" t="s">
        <v>26</v>
      </c>
      <c r="N189" s="1" t="s">
        <v>806</v>
      </c>
      <c r="O189" s="1" t="s">
        <v>307</v>
      </c>
      <c r="Q189" s="1" t="s">
        <v>803</v>
      </c>
      <c r="R189" s="1" t="s">
        <v>757</v>
      </c>
      <c r="S189" s="1" t="s">
        <v>734</v>
      </c>
    </row>
    <row r="190" spans="1:19" x14ac:dyDescent="0.25">
      <c r="A190" s="1" t="s">
        <v>21</v>
      </c>
      <c r="D190" s="1" t="s">
        <v>1126</v>
      </c>
      <c r="E190" s="1" t="s">
        <v>805</v>
      </c>
      <c r="F190" s="1" t="s">
        <v>980</v>
      </c>
      <c r="G190" s="1" t="s">
        <v>763</v>
      </c>
      <c r="H190" s="1" t="s">
        <v>34</v>
      </c>
      <c r="I190" s="1" t="s">
        <v>841</v>
      </c>
      <c r="J190" s="1" t="s">
        <v>1127</v>
      </c>
      <c r="K190" s="1" t="s">
        <v>26</v>
      </c>
      <c r="L190" s="1" t="s">
        <v>1038</v>
      </c>
      <c r="M190" s="1" t="s">
        <v>26</v>
      </c>
      <c r="N190" s="1" t="s">
        <v>806</v>
      </c>
      <c r="O190" s="1" t="s">
        <v>307</v>
      </c>
      <c r="Q190" s="1" t="s">
        <v>803</v>
      </c>
      <c r="R190" s="1" t="s">
        <v>790</v>
      </c>
      <c r="S190" s="1" t="s">
        <v>734</v>
      </c>
    </row>
    <row r="191" spans="1:19" x14ac:dyDescent="0.25">
      <c r="A191" s="1" t="s">
        <v>21</v>
      </c>
      <c r="D191" s="1" t="s">
        <v>1124</v>
      </c>
      <c r="E191" s="1" t="s">
        <v>805</v>
      </c>
      <c r="F191" s="1" t="s">
        <v>980</v>
      </c>
      <c r="G191" s="1" t="s">
        <v>763</v>
      </c>
      <c r="H191" s="1" t="s">
        <v>34</v>
      </c>
      <c r="I191" s="1" t="s">
        <v>200</v>
      </c>
      <c r="J191" s="1" t="s">
        <v>1125</v>
      </c>
      <c r="K191" s="1" t="s">
        <v>26</v>
      </c>
      <c r="L191" s="1" t="s">
        <v>961</v>
      </c>
      <c r="M191" s="1" t="s">
        <v>26</v>
      </c>
      <c r="N191" s="1" t="s">
        <v>806</v>
      </c>
      <c r="O191" s="1" t="s">
        <v>307</v>
      </c>
      <c r="Q191" s="1" t="s">
        <v>803</v>
      </c>
      <c r="R191" s="1" t="s">
        <v>749</v>
      </c>
      <c r="S191" s="1" t="s">
        <v>734</v>
      </c>
    </row>
    <row r="192" spans="1:19" x14ac:dyDescent="0.25">
      <c r="A192" s="1" t="s">
        <v>21</v>
      </c>
      <c r="D192" s="1" t="s">
        <v>1122</v>
      </c>
      <c r="E192" s="1" t="s">
        <v>805</v>
      </c>
      <c r="F192" s="1" t="s">
        <v>980</v>
      </c>
      <c r="G192" s="1" t="s">
        <v>763</v>
      </c>
      <c r="H192" s="1" t="s">
        <v>34</v>
      </c>
      <c r="I192" s="1" t="s">
        <v>645</v>
      </c>
      <c r="J192" s="1" t="s">
        <v>1123</v>
      </c>
      <c r="K192" s="1" t="s">
        <v>26</v>
      </c>
      <c r="L192" s="1" t="s">
        <v>950</v>
      </c>
      <c r="M192" s="1" t="s">
        <v>26</v>
      </c>
      <c r="N192" s="1" t="s">
        <v>806</v>
      </c>
      <c r="O192" s="1" t="s">
        <v>307</v>
      </c>
      <c r="Q192" s="1" t="s">
        <v>803</v>
      </c>
      <c r="R192" s="1" t="s">
        <v>728</v>
      </c>
      <c r="S192" s="1" t="s">
        <v>734</v>
      </c>
    </row>
    <row r="193" spans="1:19" x14ac:dyDescent="0.25">
      <c r="A193" s="1" t="s">
        <v>21</v>
      </c>
      <c r="D193" s="1" t="s">
        <v>1119</v>
      </c>
      <c r="E193" s="1" t="s">
        <v>805</v>
      </c>
      <c r="F193" s="1" t="s">
        <v>980</v>
      </c>
      <c r="G193" s="1" t="s">
        <v>763</v>
      </c>
      <c r="H193" s="1" t="s">
        <v>34</v>
      </c>
      <c r="I193" s="1" t="s">
        <v>645</v>
      </c>
      <c r="J193" s="1" t="s">
        <v>1120</v>
      </c>
      <c r="K193" s="1" t="s">
        <v>26</v>
      </c>
      <c r="L193" s="1" t="s">
        <v>1121</v>
      </c>
      <c r="M193" s="1" t="s">
        <v>26</v>
      </c>
      <c r="N193" s="1" t="s">
        <v>806</v>
      </c>
      <c r="O193" s="1" t="s">
        <v>307</v>
      </c>
      <c r="Q193" s="1" t="s">
        <v>803</v>
      </c>
      <c r="R193" s="1" t="s">
        <v>807</v>
      </c>
      <c r="S193" s="1" t="s">
        <v>734</v>
      </c>
    </row>
    <row r="194" spans="1:19" x14ac:dyDescent="0.25">
      <c r="A194" s="1" t="s">
        <v>21</v>
      </c>
      <c r="D194" s="1" t="s">
        <v>1117</v>
      </c>
      <c r="E194" s="1" t="s">
        <v>805</v>
      </c>
      <c r="F194" s="1" t="s">
        <v>980</v>
      </c>
      <c r="G194" s="1" t="s">
        <v>763</v>
      </c>
      <c r="H194" s="1" t="s">
        <v>34</v>
      </c>
      <c r="I194" s="1" t="s">
        <v>841</v>
      </c>
      <c r="J194" s="1" t="s">
        <v>1118</v>
      </c>
      <c r="K194" s="1" t="s">
        <v>26</v>
      </c>
      <c r="L194" s="1" t="s">
        <v>931</v>
      </c>
      <c r="M194" s="1" t="s">
        <v>26</v>
      </c>
      <c r="N194" s="1" t="s">
        <v>806</v>
      </c>
      <c r="O194" s="1" t="s">
        <v>307</v>
      </c>
      <c r="Q194" s="1" t="s">
        <v>803</v>
      </c>
      <c r="R194" s="1" t="s">
        <v>740</v>
      </c>
      <c r="S194" s="1" t="s">
        <v>734</v>
      </c>
    </row>
    <row r="195" spans="1:19" x14ac:dyDescent="0.25">
      <c r="A195" s="1" t="s">
        <v>21</v>
      </c>
      <c r="D195" s="1" t="s">
        <v>1115</v>
      </c>
      <c r="E195" s="1" t="s">
        <v>805</v>
      </c>
      <c r="F195" s="1" t="s">
        <v>980</v>
      </c>
      <c r="G195" s="1" t="s">
        <v>763</v>
      </c>
      <c r="H195" s="1" t="s">
        <v>34</v>
      </c>
      <c r="I195" s="1" t="s">
        <v>841</v>
      </c>
      <c r="J195" s="1" t="s">
        <v>1116</v>
      </c>
      <c r="K195" s="1" t="s">
        <v>26</v>
      </c>
      <c r="L195" s="1" t="s">
        <v>1045</v>
      </c>
      <c r="M195" s="1" t="s">
        <v>26</v>
      </c>
      <c r="N195" s="1" t="s">
        <v>806</v>
      </c>
      <c r="O195" s="1" t="s">
        <v>307</v>
      </c>
      <c r="Q195" s="1" t="s">
        <v>803</v>
      </c>
      <c r="R195" s="1" t="s">
        <v>754</v>
      </c>
      <c r="S195" s="1" t="s">
        <v>734</v>
      </c>
    </row>
    <row r="196" spans="1:19" x14ac:dyDescent="0.25">
      <c r="A196" s="1" t="s">
        <v>21</v>
      </c>
      <c r="D196" s="1" t="s">
        <v>1113</v>
      </c>
      <c r="E196" s="1" t="s">
        <v>805</v>
      </c>
      <c r="F196" s="1" t="s">
        <v>980</v>
      </c>
      <c r="G196" s="1" t="s">
        <v>763</v>
      </c>
      <c r="H196" s="1" t="s">
        <v>34</v>
      </c>
      <c r="I196" s="1" t="s">
        <v>841</v>
      </c>
      <c r="J196" s="1" t="s">
        <v>1114</v>
      </c>
      <c r="K196" s="1" t="s">
        <v>26</v>
      </c>
      <c r="L196" s="1" t="s">
        <v>1015</v>
      </c>
      <c r="M196" s="1" t="s">
        <v>26</v>
      </c>
      <c r="N196" s="1" t="s">
        <v>806</v>
      </c>
      <c r="O196" s="1" t="s">
        <v>307</v>
      </c>
      <c r="Q196" s="1" t="s">
        <v>803</v>
      </c>
      <c r="R196" s="1" t="s">
        <v>733</v>
      </c>
      <c r="S196" s="1" t="s">
        <v>734</v>
      </c>
    </row>
    <row r="197" spans="1:19" x14ac:dyDescent="0.25">
      <c r="A197" s="1" t="s">
        <v>21</v>
      </c>
      <c r="D197" s="1" t="s">
        <v>1111</v>
      </c>
      <c r="E197" s="1" t="s">
        <v>805</v>
      </c>
      <c r="F197" s="1" t="s">
        <v>980</v>
      </c>
      <c r="G197" s="1" t="s">
        <v>763</v>
      </c>
      <c r="H197" s="1" t="s">
        <v>34</v>
      </c>
      <c r="I197" s="1" t="s">
        <v>841</v>
      </c>
      <c r="J197" s="1" t="s">
        <v>1112</v>
      </c>
      <c r="K197" s="1" t="s">
        <v>26</v>
      </c>
      <c r="L197" s="1" t="s">
        <v>1035</v>
      </c>
      <c r="M197" s="1" t="s">
        <v>26</v>
      </c>
      <c r="N197" s="1" t="s">
        <v>806</v>
      </c>
      <c r="O197" s="1" t="s">
        <v>307</v>
      </c>
      <c r="Q197" s="1" t="s">
        <v>803</v>
      </c>
      <c r="R197" s="1" t="s">
        <v>788</v>
      </c>
      <c r="S197" s="1" t="s">
        <v>734</v>
      </c>
    </row>
    <row r="198" spans="1:19" x14ac:dyDescent="0.25">
      <c r="A198" s="1" t="s">
        <v>21</v>
      </c>
      <c r="D198" s="1" t="s">
        <v>1109</v>
      </c>
      <c r="E198" s="1" t="s">
        <v>805</v>
      </c>
      <c r="F198" s="1" t="s">
        <v>980</v>
      </c>
      <c r="G198" s="1" t="s">
        <v>763</v>
      </c>
      <c r="H198" s="1" t="s">
        <v>34</v>
      </c>
      <c r="I198" s="1" t="s">
        <v>841</v>
      </c>
      <c r="J198" s="1" t="s">
        <v>1110</v>
      </c>
      <c r="K198" s="1" t="s">
        <v>26</v>
      </c>
      <c r="L198" s="1" t="s">
        <v>1104</v>
      </c>
      <c r="M198" s="1" t="s">
        <v>26</v>
      </c>
      <c r="N198" s="1" t="s">
        <v>806</v>
      </c>
      <c r="O198" s="1" t="s">
        <v>307</v>
      </c>
      <c r="Q198" s="1" t="s">
        <v>803</v>
      </c>
      <c r="R198" s="1" t="s">
        <v>804</v>
      </c>
      <c r="S198" s="1" t="s">
        <v>734</v>
      </c>
    </row>
    <row r="199" spans="1:19" x14ac:dyDescent="0.25">
      <c r="A199" s="1" t="s">
        <v>21</v>
      </c>
      <c r="D199" s="1" t="s">
        <v>1107</v>
      </c>
      <c r="E199" s="1" t="s">
        <v>805</v>
      </c>
      <c r="F199" s="1" t="s">
        <v>980</v>
      </c>
      <c r="G199" s="1" t="s">
        <v>763</v>
      </c>
      <c r="H199" s="1" t="s">
        <v>34</v>
      </c>
      <c r="I199" s="1" t="s">
        <v>841</v>
      </c>
      <c r="J199" s="1" t="s">
        <v>1108</v>
      </c>
      <c r="K199" s="1" t="s">
        <v>26</v>
      </c>
      <c r="L199" s="1" t="s">
        <v>1054</v>
      </c>
      <c r="M199" s="1" t="s">
        <v>26</v>
      </c>
      <c r="N199" s="1" t="s">
        <v>806</v>
      </c>
      <c r="O199" s="1" t="s">
        <v>307</v>
      </c>
      <c r="Q199" s="1" t="s">
        <v>803</v>
      </c>
      <c r="R199" s="1" t="s">
        <v>798</v>
      </c>
      <c r="S199" s="1" t="s">
        <v>734</v>
      </c>
    </row>
    <row r="200" spans="1:19" x14ac:dyDescent="0.25">
      <c r="A200" s="1" t="s">
        <v>21</v>
      </c>
      <c r="D200" s="1" t="s">
        <v>917</v>
      </c>
      <c r="E200" s="1" t="s">
        <v>718</v>
      </c>
      <c r="F200" s="1" t="s">
        <v>896</v>
      </c>
      <c r="G200" s="1" t="s">
        <v>719</v>
      </c>
      <c r="H200" s="1" t="s">
        <v>34</v>
      </c>
      <c r="I200" s="1" t="s">
        <v>28</v>
      </c>
      <c r="J200" s="1" t="s">
        <v>875</v>
      </c>
      <c r="K200" s="1" t="s">
        <v>26</v>
      </c>
      <c r="L200" s="1" t="s">
        <v>918</v>
      </c>
      <c r="M200" s="1" t="s">
        <v>26</v>
      </c>
      <c r="N200" s="1" t="s">
        <v>720</v>
      </c>
      <c r="O200" s="1" t="s">
        <v>307</v>
      </c>
      <c r="Q200" s="1" t="s">
        <v>721</v>
      </c>
      <c r="R200" s="1" t="s">
        <v>725</v>
      </c>
      <c r="S200" s="1" t="s">
        <v>64</v>
      </c>
    </row>
    <row r="201" spans="1:19" x14ac:dyDescent="0.25">
      <c r="A201" s="1" t="s">
        <v>21</v>
      </c>
      <c r="D201" s="1" t="s">
        <v>914</v>
      </c>
      <c r="E201" s="1" t="s">
        <v>718</v>
      </c>
      <c r="F201" s="1" t="s">
        <v>896</v>
      </c>
      <c r="G201" s="1" t="s">
        <v>719</v>
      </c>
      <c r="H201" s="1" t="s">
        <v>34</v>
      </c>
      <c r="I201" s="1" t="s">
        <v>28</v>
      </c>
      <c r="J201" s="1" t="s">
        <v>915</v>
      </c>
      <c r="K201" s="1" t="s">
        <v>26</v>
      </c>
      <c r="L201" s="1" t="s">
        <v>916</v>
      </c>
      <c r="M201" s="1" t="s">
        <v>26</v>
      </c>
      <c r="N201" s="1" t="s">
        <v>720</v>
      </c>
      <c r="O201" s="1" t="s">
        <v>307</v>
      </c>
      <c r="Q201" s="1" t="s">
        <v>721</v>
      </c>
      <c r="R201" s="1" t="s">
        <v>724</v>
      </c>
      <c r="S201" s="1" t="s">
        <v>64</v>
      </c>
    </row>
    <row r="202" spans="1:19" x14ac:dyDescent="0.25">
      <c r="A202" s="1" t="s">
        <v>21</v>
      </c>
      <c r="D202" s="1" t="s">
        <v>911</v>
      </c>
      <c r="E202" s="1" t="s">
        <v>718</v>
      </c>
      <c r="F202" s="1" t="s">
        <v>896</v>
      </c>
      <c r="G202" s="1" t="s">
        <v>719</v>
      </c>
      <c r="H202" s="1" t="s">
        <v>34</v>
      </c>
      <c r="I202" s="1" t="s">
        <v>854</v>
      </c>
      <c r="J202" s="1" t="s">
        <v>912</v>
      </c>
      <c r="K202" s="1" t="s">
        <v>26</v>
      </c>
      <c r="L202" s="1" t="s">
        <v>913</v>
      </c>
      <c r="M202" s="1" t="s">
        <v>26</v>
      </c>
      <c r="N202" s="1" t="s">
        <v>720</v>
      </c>
      <c r="O202" s="1" t="s">
        <v>307</v>
      </c>
      <c r="Q202" s="1" t="s">
        <v>721</v>
      </c>
      <c r="R202" s="1" t="s">
        <v>716</v>
      </c>
      <c r="S202" s="1" t="s">
        <v>64</v>
      </c>
    </row>
    <row r="203" spans="1:19" x14ac:dyDescent="0.25">
      <c r="A203" s="1" t="s">
        <v>21</v>
      </c>
      <c r="D203" s="1" t="s">
        <v>908</v>
      </c>
      <c r="E203" s="1" t="s">
        <v>718</v>
      </c>
      <c r="F203" s="1" t="s">
        <v>896</v>
      </c>
      <c r="G203" s="1" t="s">
        <v>719</v>
      </c>
      <c r="H203" s="1" t="s">
        <v>34</v>
      </c>
      <c r="I203" s="1" t="s">
        <v>890</v>
      </c>
      <c r="J203" s="1" t="s">
        <v>909</v>
      </c>
      <c r="K203" s="1" t="s">
        <v>26</v>
      </c>
      <c r="L203" s="1" t="s">
        <v>910</v>
      </c>
      <c r="M203" s="1" t="s">
        <v>26</v>
      </c>
      <c r="N203" s="1" t="s">
        <v>720</v>
      </c>
      <c r="O203" s="1" t="s">
        <v>307</v>
      </c>
      <c r="Q203" s="1" t="s">
        <v>721</v>
      </c>
      <c r="R203" s="1" t="s">
        <v>717</v>
      </c>
      <c r="S203" s="1" t="s">
        <v>64</v>
      </c>
    </row>
    <row r="204" spans="1:19" x14ac:dyDescent="0.25">
      <c r="A204" s="1" t="s">
        <v>21</v>
      </c>
      <c r="D204" s="1" t="s">
        <v>905</v>
      </c>
      <c r="E204" s="1" t="s">
        <v>718</v>
      </c>
      <c r="F204" s="1" t="s">
        <v>896</v>
      </c>
      <c r="G204" s="1" t="s">
        <v>719</v>
      </c>
      <c r="H204" s="1" t="s">
        <v>34</v>
      </c>
      <c r="I204" s="1" t="s">
        <v>841</v>
      </c>
      <c r="J204" s="1" t="s">
        <v>906</v>
      </c>
      <c r="K204" s="1" t="s">
        <v>26</v>
      </c>
      <c r="L204" s="1" t="s">
        <v>907</v>
      </c>
      <c r="M204" s="1" t="s">
        <v>26</v>
      </c>
      <c r="N204" s="1" t="s">
        <v>720</v>
      </c>
      <c r="O204" s="1" t="s">
        <v>307</v>
      </c>
      <c r="Q204" s="1" t="s">
        <v>721</v>
      </c>
      <c r="R204" s="1" t="s">
        <v>723</v>
      </c>
      <c r="S204" s="1" t="s">
        <v>64</v>
      </c>
    </row>
    <row r="205" spans="1:19" x14ac:dyDescent="0.25">
      <c r="A205" s="1" t="s">
        <v>21</v>
      </c>
      <c r="D205" s="1" t="s">
        <v>903</v>
      </c>
      <c r="E205" s="1" t="s">
        <v>718</v>
      </c>
      <c r="F205" s="1" t="s">
        <v>896</v>
      </c>
      <c r="G205" s="1" t="s">
        <v>719</v>
      </c>
      <c r="H205" s="1" t="s">
        <v>34</v>
      </c>
      <c r="I205" s="1" t="s">
        <v>890</v>
      </c>
      <c r="J205" s="1" t="s">
        <v>904</v>
      </c>
      <c r="K205" s="1" t="s">
        <v>26</v>
      </c>
      <c r="L205" s="1" t="s">
        <v>891</v>
      </c>
      <c r="M205" s="1" t="s">
        <v>26</v>
      </c>
      <c r="N205" s="1" t="s">
        <v>720</v>
      </c>
      <c r="O205" s="1" t="s">
        <v>307</v>
      </c>
      <c r="Q205" s="1" t="s">
        <v>721</v>
      </c>
      <c r="R205" s="1" t="s">
        <v>713</v>
      </c>
      <c r="S205" s="1" t="s">
        <v>64</v>
      </c>
    </row>
    <row r="206" spans="1:19" x14ac:dyDescent="0.25">
      <c r="A206" s="1" t="s">
        <v>21</v>
      </c>
      <c r="D206" s="1" t="s">
        <v>902</v>
      </c>
      <c r="E206" s="1" t="s">
        <v>718</v>
      </c>
      <c r="F206" s="1" t="s">
        <v>896</v>
      </c>
      <c r="G206" s="1" t="s">
        <v>719</v>
      </c>
      <c r="H206" s="1" t="s">
        <v>34</v>
      </c>
      <c r="I206" s="1" t="s">
        <v>841</v>
      </c>
      <c r="J206" s="1" t="s">
        <v>888</v>
      </c>
      <c r="K206" s="1" t="s">
        <v>26</v>
      </c>
      <c r="L206" s="1" t="s">
        <v>889</v>
      </c>
      <c r="M206" s="1" t="s">
        <v>26</v>
      </c>
      <c r="N206" s="1" t="s">
        <v>720</v>
      </c>
      <c r="O206" s="1" t="s">
        <v>307</v>
      </c>
      <c r="Q206" s="1" t="s">
        <v>721</v>
      </c>
      <c r="R206" s="1" t="s">
        <v>712</v>
      </c>
      <c r="S206" s="1" t="s">
        <v>64</v>
      </c>
    </row>
    <row r="207" spans="1:19" x14ac:dyDescent="0.25">
      <c r="A207" s="1" t="s">
        <v>21</v>
      </c>
      <c r="D207" s="1" t="s">
        <v>899</v>
      </c>
      <c r="E207" s="1" t="s">
        <v>718</v>
      </c>
      <c r="F207" s="1" t="s">
        <v>896</v>
      </c>
      <c r="G207" s="1" t="s">
        <v>719</v>
      </c>
      <c r="H207" s="1" t="s">
        <v>34</v>
      </c>
      <c r="I207" s="1" t="s">
        <v>658</v>
      </c>
      <c r="J207" s="1" t="s">
        <v>900</v>
      </c>
      <c r="K207" s="1" t="s">
        <v>26</v>
      </c>
      <c r="L207" s="1" t="s">
        <v>901</v>
      </c>
      <c r="M207" s="1" t="s">
        <v>26</v>
      </c>
      <c r="N207" s="1" t="s">
        <v>720</v>
      </c>
      <c r="O207" s="1" t="s">
        <v>307</v>
      </c>
      <c r="Q207" s="1" t="s">
        <v>721</v>
      </c>
      <c r="R207" s="1" t="s">
        <v>708</v>
      </c>
      <c r="S207" s="1" t="s">
        <v>64</v>
      </c>
    </row>
    <row r="208" spans="1:19" x14ac:dyDescent="0.25">
      <c r="A208" s="1" t="s">
        <v>21</v>
      </c>
      <c r="D208" s="1" t="s">
        <v>895</v>
      </c>
      <c r="E208" s="1" t="s">
        <v>718</v>
      </c>
      <c r="F208" s="1" t="s">
        <v>896</v>
      </c>
      <c r="G208" s="1" t="s">
        <v>719</v>
      </c>
      <c r="H208" s="1" t="s">
        <v>34</v>
      </c>
      <c r="I208" s="1" t="s">
        <v>645</v>
      </c>
      <c r="J208" s="1" t="s">
        <v>897</v>
      </c>
      <c r="K208" s="1" t="s">
        <v>26</v>
      </c>
      <c r="L208" s="1" t="s">
        <v>898</v>
      </c>
      <c r="M208" s="1" t="s">
        <v>26</v>
      </c>
      <c r="N208" s="1" t="s">
        <v>720</v>
      </c>
      <c r="O208" s="1" t="s">
        <v>307</v>
      </c>
      <c r="Q208" s="1" t="s">
        <v>721</v>
      </c>
      <c r="R208" s="1" t="s">
        <v>722</v>
      </c>
      <c r="S208" s="1" t="s">
        <v>64</v>
      </c>
    </row>
    <row r="209" spans="1:19" x14ac:dyDescent="0.25">
      <c r="A209" s="1" t="s">
        <v>21</v>
      </c>
      <c r="D209" s="1" t="s">
        <v>967</v>
      </c>
      <c r="E209" s="1" t="s">
        <v>743</v>
      </c>
      <c r="F209" s="1" t="s">
        <v>878</v>
      </c>
      <c r="G209" s="1" t="s">
        <v>744</v>
      </c>
      <c r="H209" s="1" t="s">
        <v>34</v>
      </c>
      <c r="I209" s="1" t="s">
        <v>27</v>
      </c>
      <c r="J209" s="1" t="s">
        <v>968</v>
      </c>
      <c r="K209" s="1" t="s">
        <v>26</v>
      </c>
      <c r="L209" s="1" t="s">
        <v>869</v>
      </c>
      <c r="M209" s="1" t="s">
        <v>26</v>
      </c>
      <c r="N209" s="1" t="s">
        <v>745</v>
      </c>
      <c r="O209" s="1" t="s">
        <v>746</v>
      </c>
      <c r="Q209" s="1" t="s">
        <v>747</v>
      </c>
      <c r="R209" s="1" t="s">
        <v>693</v>
      </c>
      <c r="S209" s="1" t="s">
        <v>158</v>
      </c>
    </row>
    <row r="210" spans="1:19" x14ac:dyDescent="0.25">
      <c r="A210" s="1" t="s">
        <v>21</v>
      </c>
      <c r="D210" s="1" t="s">
        <v>965</v>
      </c>
      <c r="E210" s="1" t="s">
        <v>743</v>
      </c>
      <c r="F210" s="1" t="s">
        <v>878</v>
      </c>
      <c r="G210" s="1" t="s">
        <v>744</v>
      </c>
      <c r="H210" s="1" t="s">
        <v>34</v>
      </c>
      <c r="I210" s="1" t="s">
        <v>27</v>
      </c>
      <c r="J210" s="1" t="s">
        <v>966</v>
      </c>
      <c r="K210" s="1" t="s">
        <v>26</v>
      </c>
      <c r="L210" s="1" t="s">
        <v>932</v>
      </c>
      <c r="M210" s="1" t="s">
        <v>26</v>
      </c>
      <c r="N210" s="1" t="s">
        <v>745</v>
      </c>
      <c r="O210" s="1" t="s">
        <v>746</v>
      </c>
      <c r="Q210" s="1" t="s">
        <v>747</v>
      </c>
      <c r="R210" s="1" t="s">
        <v>742</v>
      </c>
      <c r="S210" s="1" t="s">
        <v>158</v>
      </c>
    </row>
    <row r="211" spans="1:19" x14ac:dyDescent="0.25">
      <c r="A211" s="1" t="s">
        <v>21</v>
      </c>
      <c r="D211" s="1" t="s">
        <v>962</v>
      </c>
      <c r="E211" s="1" t="s">
        <v>743</v>
      </c>
      <c r="F211" s="1" t="s">
        <v>878</v>
      </c>
      <c r="G211" s="1" t="s">
        <v>744</v>
      </c>
      <c r="H211" s="1" t="s">
        <v>34</v>
      </c>
      <c r="I211" s="1" t="s">
        <v>27</v>
      </c>
      <c r="J211" s="1" t="s">
        <v>963</v>
      </c>
      <c r="K211" s="1" t="s">
        <v>26</v>
      </c>
      <c r="L211" s="1" t="s">
        <v>964</v>
      </c>
      <c r="M211" s="1" t="s">
        <v>26</v>
      </c>
      <c r="N211" s="1" t="s">
        <v>745</v>
      </c>
      <c r="O211" s="1" t="s">
        <v>746</v>
      </c>
      <c r="Q211" s="1" t="s">
        <v>747</v>
      </c>
      <c r="R211" s="1" t="s">
        <v>701</v>
      </c>
      <c r="S211" s="1" t="s">
        <v>158</v>
      </c>
    </row>
    <row r="212" spans="1:19" x14ac:dyDescent="0.25">
      <c r="A212" s="1" t="s">
        <v>21</v>
      </c>
      <c r="D212" s="1" t="s">
        <v>959</v>
      </c>
      <c r="E212" s="1" t="s">
        <v>743</v>
      </c>
      <c r="F212" s="1" t="s">
        <v>878</v>
      </c>
      <c r="G212" s="1" t="s">
        <v>744</v>
      </c>
      <c r="H212" s="1" t="s">
        <v>34</v>
      </c>
      <c r="I212" s="1" t="s">
        <v>32</v>
      </c>
      <c r="J212" s="1" t="s">
        <v>960</v>
      </c>
      <c r="K212" s="1" t="s">
        <v>26</v>
      </c>
      <c r="L212" s="1" t="s">
        <v>961</v>
      </c>
      <c r="M212" s="1" t="s">
        <v>26</v>
      </c>
      <c r="N212" s="1" t="s">
        <v>745</v>
      </c>
      <c r="O212" s="1" t="s">
        <v>746</v>
      </c>
      <c r="Q212" s="1" t="s">
        <v>747</v>
      </c>
      <c r="R212" s="1" t="s">
        <v>760</v>
      </c>
      <c r="S212" s="1" t="s">
        <v>158</v>
      </c>
    </row>
    <row r="213" spans="1:19" x14ac:dyDescent="0.25">
      <c r="A213" s="1" t="s">
        <v>21</v>
      </c>
      <c r="D213" s="1" t="s">
        <v>957</v>
      </c>
      <c r="E213" s="1" t="s">
        <v>743</v>
      </c>
      <c r="F213" s="1" t="s">
        <v>878</v>
      </c>
      <c r="G213" s="1" t="s">
        <v>744</v>
      </c>
      <c r="H213" s="1" t="s">
        <v>34</v>
      </c>
      <c r="I213" s="1" t="s">
        <v>841</v>
      </c>
      <c r="J213" s="1" t="s">
        <v>958</v>
      </c>
      <c r="K213" s="1" t="s">
        <v>26</v>
      </c>
      <c r="L213" s="1" t="s">
        <v>871</v>
      </c>
      <c r="M213" s="1" t="s">
        <v>26</v>
      </c>
      <c r="N213" s="1" t="s">
        <v>745</v>
      </c>
      <c r="O213" s="1" t="s">
        <v>746</v>
      </c>
      <c r="Q213" s="1" t="s">
        <v>747</v>
      </c>
      <c r="R213" s="1" t="s">
        <v>697</v>
      </c>
      <c r="S213" s="1" t="s">
        <v>158</v>
      </c>
    </row>
    <row r="214" spans="1:19" x14ac:dyDescent="0.25">
      <c r="A214" s="1" t="s">
        <v>21</v>
      </c>
      <c r="D214" s="1" t="s">
        <v>945</v>
      </c>
      <c r="E214" s="1" t="s">
        <v>743</v>
      </c>
      <c r="F214" s="1" t="s">
        <v>878</v>
      </c>
      <c r="G214" s="1" t="s">
        <v>744</v>
      </c>
      <c r="H214" s="1" t="s">
        <v>34</v>
      </c>
      <c r="I214" s="1" t="s">
        <v>841</v>
      </c>
      <c r="J214" s="1" t="s">
        <v>946</v>
      </c>
      <c r="K214" s="1" t="s">
        <v>26</v>
      </c>
      <c r="L214" s="1" t="s">
        <v>843</v>
      </c>
      <c r="M214" s="1" t="s">
        <v>26</v>
      </c>
      <c r="N214" s="1" t="s">
        <v>745</v>
      </c>
      <c r="O214" s="1" t="s">
        <v>746</v>
      </c>
      <c r="Q214" s="1" t="s">
        <v>747</v>
      </c>
      <c r="R214" s="1" t="s">
        <v>685</v>
      </c>
      <c r="S214" s="1" t="s">
        <v>158</v>
      </c>
    </row>
    <row r="215" spans="1:19" x14ac:dyDescent="0.25">
      <c r="A215" s="1" t="s">
        <v>21</v>
      </c>
      <c r="D215" s="1" t="s">
        <v>942</v>
      </c>
      <c r="E215" s="1" t="s">
        <v>743</v>
      </c>
      <c r="F215" s="1" t="s">
        <v>878</v>
      </c>
      <c r="G215" s="1" t="s">
        <v>744</v>
      </c>
      <c r="H215" s="1" t="s">
        <v>34</v>
      </c>
      <c r="I215" s="1" t="s">
        <v>841</v>
      </c>
      <c r="J215" s="1" t="s">
        <v>943</v>
      </c>
      <c r="K215" s="1" t="s">
        <v>26</v>
      </c>
      <c r="L215" s="1" t="s">
        <v>944</v>
      </c>
      <c r="M215" s="1" t="s">
        <v>26</v>
      </c>
      <c r="N215" s="1" t="s">
        <v>745</v>
      </c>
      <c r="O215" s="1" t="s">
        <v>746</v>
      </c>
      <c r="Q215" s="1" t="s">
        <v>747</v>
      </c>
      <c r="R215" s="1" t="s">
        <v>699</v>
      </c>
      <c r="S215" s="1" t="s">
        <v>158</v>
      </c>
    </row>
    <row r="216" spans="1:19" x14ac:dyDescent="0.25">
      <c r="A216" s="1" t="s">
        <v>21</v>
      </c>
      <c r="D216" s="1" t="s">
        <v>939</v>
      </c>
      <c r="E216" s="1" t="s">
        <v>743</v>
      </c>
      <c r="F216" s="1" t="s">
        <v>878</v>
      </c>
      <c r="G216" s="1" t="s">
        <v>744</v>
      </c>
      <c r="H216" s="1" t="s">
        <v>34</v>
      </c>
      <c r="I216" s="1" t="s">
        <v>841</v>
      </c>
      <c r="J216" s="1" t="s">
        <v>940</v>
      </c>
      <c r="K216" s="1" t="s">
        <v>26</v>
      </c>
      <c r="L216" s="1" t="s">
        <v>941</v>
      </c>
      <c r="M216" s="1" t="s">
        <v>26</v>
      </c>
      <c r="N216" s="1" t="s">
        <v>745</v>
      </c>
      <c r="O216" s="1" t="s">
        <v>746</v>
      </c>
      <c r="Q216" s="1" t="s">
        <v>747</v>
      </c>
      <c r="R216" s="1" t="s">
        <v>741</v>
      </c>
      <c r="S216" s="1" t="s">
        <v>158</v>
      </c>
    </row>
    <row r="217" spans="1:19" x14ac:dyDescent="0.25">
      <c r="A217" s="1" t="s">
        <v>21</v>
      </c>
      <c r="D217" s="1" t="s">
        <v>936</v>
      </c>
      <c r="E217" s="1" t="s">
        <v>743</v>
      </c>
      <c r="F217" s="1" t="s">
        <v>878</v>
      </c>
      <c r="G217" s="1" t="s">
        <v>744</v>
      </c>
      <c r="H217" s="1" t="s">
        <v>34</v>
      </c>
      <c r="I217" s="1" t="s">
        <v>886</v>
      </c>
      <c r="J217" s="1" t="s">
        <v>937</v>
      </c>
      <c r="K217" s="1" t="s">
        <v>26</v>
      </c>
      <c r="L217" s="1" t="s">
        <v>938</v>
      </c>
      <c r="M217" s="1" t="s">
        <v>26</v>
      </c>
      <c r="N217" s="1" t="s">
        <v>745</v>
      </c>
      <c r="O217" s="1" t="s">
        <v>746</v>
      </c>
      <c r="Q217" s="1" t="s">
        <v>747</v>
      </c>
      <c r="R217" s="1" t="s">
        <v>709</v>
      </c>
      <c r="S217" s="1" t="s">
        <v>158</v>
      </c>
    </row>
    <row r="218" spans="1:19" x14ac:dyDescent="0.25">
      <c r="A218" s="1" t="s">
        <v>21</v>
      </c>
      <c r="D218" s="1" t="s">
        <v>885</v>
      </c>
      <c r="E218" s="1" t="s">
        <v>702</v>
      </c>
      <c r="F218" s="1" t="s">
        <v>878</v>
      </c>
      <c r="G218" s="1" t="s">
        <v>320</v>
      </c>
      <c r="H218" s="1" t="s">
        <v>34</v>
      </c>
      <c r="I218" s="1" t="s">
        <v>32</v>
      </c>
      <c r="J218" s="1" t="s">
        <v>26</v>
      </c>
      <c r="K218" s="1" t="s">
        <v>26</v>
      </c>
      <c r="L218" s="1" t="s">
        <v>26</v>
      </c>
      <c r="M218" s="1" t="s">
        <v>26</v>
      </c>
      <c r="N218" s="1" t="s">
        <v>703</v>
      </c>
      <c r="O218" s="1" t="s">
        <v>307</v>
      </c>
      <c r="Q218" s="1" t="s">
        <v>704</v>
      </c>
      <c r="R218" s="1" t="s">
        <v>706</v>
      </c>
      <c r="S218" s="1" t="s">
        <v>64</v>
      </c>
    </row>
    <row r="219" spans="1:19" x14ac:dyDescent="0.25">
      <c r="A219" s="1" t="s">
        <v>21</v>
      </c>
      <c r="D219" s="1" t="s">
        <v>884</v>
      </c>
      <c r="E219" s="1" t="s">
        <v>702</v>
      </c>
      <c r="F219" s="1" t="s">
        <v>878</v>
      </c>
      <c r="G219" s="1" t="s">
        <v>320</v>
      </c>
      <c r="H219" s="1" t="s">
        <v>34</v>
      </c>
      <c r="I219" s="1" t="s">
        <v>32</v>
      </c>
      <c r="J219" s="1" t="s">
        <v>26</v>
      </c>
      <c r="K219" s="1" t="s">
        <v>26</v>
      </c>
      <c r="L219" s="1" t="s">
        <v>26</v>
      </c>
      <c r="M219" s="1" t="s">
        <v>26</v>
      </c>
      <c r="N219" s="1" t="s">
        <v>703</v>
      </c>
      <c r="O219" s="1" t="s">
        <v>307</v>
      </c>
      <c r="Q219" s="1" t="s">
        <v>704</v>
      </c>
      <c r="R219" s="1" t="s">
        <v>688</v>
      </c>
      <c r="S219" s="1" t="s">
        <v>64</v>
      </c>
    </row>
    <row r="220" spans="1:19" x14ac:dyDescent="0.25">
      <c r="A220" s="1" t="s">
        <v>21</v>
      </c>
      <c r="D220" s="1" t="s">
        <v>883</v>
      </c>
      <c r="E220" s="1" t="s">
        <v>702</v>
      </c>
      <c r="F220" s="1" t="s">
        <v>878</v>
      </c>
      <c r="G220" s="1" t="s">
        <v>320</v>
      </c>
      <c r="H220" s="1" t="s">
        <v>34</v>
      </c>
      <c r="I220" s="1" t="s">
        <v>841</v>
      </c>
      <c r="J220" s="1" t="s">
        <v>26</v>
      </c>
      <c r="K220" s="1" t="s">
        <v>26</v>
      </c>
      <c r="L220" s="1" t="s">
        <v>26</v>
      </c>
      <c r="M220" s="1" t="s">
        <v>26</v>
      </c>
      <c r="N220" s="1" t="s">
        <v>703</v>
      </c>
      <c r="O220" s="1" t="s">
        <v>307</v>
      </c>
      <c r="Q220" s="1" t="s">
        <v>704</v>
      </c>
      <c r="R220" s="1" t="s">
        <v>690</v>
      </c>
      <c r="S220" s="1" t="s">
        <v>64</v>
      </c>
    </row>
    <row r="221" spans="1:19" x14ac:dyDescent="0.25">
      <c r="A221" s="1" t="s">
        <v>21</v>
      </c>
      <c r="D221" s="1" t="s">
        <v>882</v>
      </c>
      <c r="E221" s="1" t="s">
        <v>702</v>
      </c>
      <c r="F221" s="1" t="s">
        <v>878</v>
      </c>
      <c r="G221" s="1" t="s">
        <v>320</v>
      </c>
      <c r="H221" s="1" t="s">
        <v>34</v>
      </c>
      <c r="I221" s="1" t="s">
        <v>645</v>
      </c>
      <c r="J221" s="1" t="s">
        <v>26</v>
      </c>
      <c r="K221" s="1" t="s">
        <v>26</v>
      </c>
      <c r="L221" s="1" t="s">
        <v>26</v>
      </c>
      <c r="M221" s="1" t="s">
        <v>26</v>
      </c>
      <c r="N221" s="1" t="s">
        <v>703</v>
      </c>
      <c r="O221" s="1" t="s">
        <v>307</v>
      </c>
      <c r="Q221" s="1" t="s">
        <v>704</v>
      </c>
      <c r="R221" s="1" t="s">
        <v>697</v>
      </c>
      <c r="S221" s="1" t="s">
        <v>64</v>
      </c>
    </row>
    <row r="222" spans="1:19" x14ac:dyDescent="0.25">
      <c r="A222" s="1" t="s">
        <v>21</v>
      </c>
      <c r="D222" s="1" t="s">
        <v>880</v>
      </c>
      <c r="E222" s="1" t="s">
        <v>702</v>
      </c>
      <c r="F222" s="1" t="s">
        <v>878</v>
      </c>
      <c r="G222" s="1" t="s">
        <v>320</v>
      </c>
      <c r="H222" s="1" t="s">
        <v>34</v>
      </c>
      <c r="I222" s="1" t="s">
        <v>881</v>
      </c>
      <c r="J222" s="1" t="s">
        <v>26</v>
      </c>
      <c r="K222" s="1" t="s">
        <v>26</v>
      </c>
      <c r="L222" s="1" t="s">
        <v>26</v>
      </c>
      <c r="M222" s="1" t="s">
        <v>26</v>
      </c>
      <c r="N222" s="1" t="s">
        <v>703</v>
      </c>
      <c r="O222" s="1" t="s">
        <v>307</v>
      </c>
      <c r="Q222" s="1" t="s">
        <v>704</v>
      </c>
      <c r="R222" s="1" t="s">
        <v>692</v>
      </c>
      <c r="S222" s="1" t="s">
        <v>64</v>
      </c>
    </row>
    <row r="223" spans="1:19" x14ac:dyDescent="0.25">
      <c r="A223" s="1" t="s">
        <v>21</v>
      </c>
      <c r="D223" s="1" t="s">
        <v>879</v>
      </c>
      <c r="E223" s="1" t="s">
        <v>702</v>
      </c>
      <c r="F223" s="1" t="s">
        <v>878</v>
      </c>
      <c r="G223" s="1" t="s">
        <v>320</v>
      </c>
      <c r="H223" s="1" t="s">
        <v>34</v>
      </c>
      <c r="I223" s="1" t="s">
        <v>841</v>
      </c>
      <c r="J223" s="1" t="s">
        <v>26</v>
      </c>
      <c r="K223" s="1" t="s">
        <v>26</v>
      </c>
      <c r="L223" s="1" t="s">
        <v>26</v>
      </c>
      <c r="M223" s="1" t="s">
        <v>26</v>
      </c>
      <c r="N223" s="1" t="s">
        <v>703</v>
      </c>
      <c r="O223" s="1" t="s">
        <v>307</v>
      </c>
      <c r="Q223" s="1" t="s">
        <v>704</v>
      </c>
      <c r="R223" s="1" t="s">
        <v>696</v>
      </c>
      <c r="S223" s="1" t="s">
        <v>64</v>
      </c>
    </row>
    <row r="224" spans="1:19" x14ac:dyDescent="0.25">
      <c r="A224" s="1" t="s">
        <v>21</v>
      </c>
      <c r="D224" s="1" t="s">
        <v>877</v>
      </c>
      <c r="E224" s="1" t="s">
        <v>702</v>
      </c>
      <c r="F224" s="1" t="s">
        <v>878</v>
      </c>
      <c r="G224" s="1" t="s">
        <v>320</v>
      </c>
      <c r="H224" s="1" t="s">
        <v>34</v>
      </c>
      <c r="I224" s="1" t="s">
        <v>841</v>
      </c>
      <c r="J224" s="1" t="s">
        <v>26</v>
      </c>
      <c r="K224" s="1" t="s">
        <v>26</v>
      </c>
      <c r="L224" s="1" t="s">
        <v>26</v>
      </c>
      <c r="M224" s="1" t="s">
        <v>26</v>
      </c>
      <c r="N224" s="1" t="s">
        <v>703</v>
      </c>
      <c r="O224" s="1" t="s">
        <v>307</v>
      </c>
      <c r="Q224" s="1" t="s">
        <v>704</v>
      </c>
      <c r="R224" s="1" t="s">
        <v>705</v>
      </c>
      <c r="S224" s="1" t="s">
        <v>64</v>
      </c>
    </row>
    <row r="225" spans="1:19" x14ac:dyDescent="0.25">
      <c r="A225" s="1" t="s">
        <v>21</v>
      </c>
      <c r="D225" s="1" t="s">
        <v>646</v>
      </c>
      <c r="I225" s="1" t="s">
        <v>647</v>
      </c>
      <c r="J225" s="1" t="s">
        <v>648</v>
      </c>
      <c r="K225" s="1" t="s">
        <v>649</v>
      </c>
      <c r="L225" s="1" t="s">
        <v>650</v>
      </c>
      <c r="M225" s="1" t="s">
        <v>651</v>
      </c>
      <c r="S225" s="1" t="s">
        <v>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0"/>
  <sheetViews>
    <sheetView showGridLines="0" workbookViewId="0"/>
  </sheetViews>
  <sheetFormatPr defaultRowHeight="15" x14ac:dyDescent="0.25"/>
  <cols>
    <col min="1" max="1" width="9.140625" hidden="1" customWidth="1"/>
    <col min="2" max="2" width="14.42578125" customWidth="1"/>
    <col min="3" max="3" width="13.7109375" customWidth="1"/>
    <col min="4" max="4" width="14.140625" customWidth="1"/>
    <col min="5" max="5" width="8.42578125" customWidth="1"/>
    <col min="11" max="11" width="13.140625" bestFit="1" customWidth="1"/>
    <col min="12" max="12" width="13.7109375" bestFit="1" customWidth="1"/>
    <col min="13" max="13" width="14.42578125" customWidth="1"/>
    <col min="14" max="14" width="13.7109375" bestFit="1" customWidth="1"/>
  </cols>
  <sheetData>
    <row r="1" spans="1:13" hidden="1" x14ac:dyDescent="0.25">
      <c r="A1" t="s">
        <v>643</v>
      </c>
    </row>
    <row r="4" spans="1:13" x14ac:dyDescent="0.25">
      <c r="K4" s="2" t="s">
        <v>35</v>
      </c>
      <c r="L4" t="s">
        <v>37</v>
      </c>
      <c r="M4" t="s">
        <v>38</v>
      </c>
    </row>
    <row r="5" spans="1:13" x14ac:dyDescent="0.25">
      <c r="K5" s="3" t="s">
        <v>679</v>
      </c>
      <c r="L5" s="4">
        <v>132994.52000000005</v>
      </c>
      <c r="M5" s="4">
        <v>56033.400000000052</v>
      </c>
    </row>
    <row r="6" spans="1:13" x14ac:dyDescent="0.25">
      <c r="K6" s="3" t="s">
        <v>744</v>
      </c>
      <c r="L6" s="4">
        <v>32442.53</v>
      </c>
      <c r="M6" s="4">
        <v>15107.11</v>
      </c>
    </row>
    <row r="7" spans="1:13" x14ac:dyDescent="0.25">
      <c r="K7" s="3" t="s">
        <v>719</v>
      </c>
      <c r="L7" s="4">
        <v>14045.72</v>
      </c>
      <c r="M7" s="4">
        <v>6045.8099999999995</v>
      </c>
    </row>
    <row r="8" spans="1:13" x14ac:dyDescent="0.25">
      <c r="K8" s="3" t="s">
        <v>763</v>
      </c>
      <c r="L8" s="4">
        <v>11306.650000000001</v>
      </c>
      <c r="M8" s="4">
        <v>5117.4000000000024</v>
      </c>
    </row>
    <row r="9" spans="1:13" x14ac:dyDescent="0.25">
      <c r="K9" s="3" t="s">
        <v>320</v>
      </c>
      <c r="L9" s="4">
        <v>0</v>
      </c>
      <c r="M9" s="4">
        <v>0</v>
      </c>
    </row>
    <row r="10" spans="1:13" x14ac:dyDescent="0.25">
      <c r="K10" s="3" t="s">
        <v>36</v>
      </c>
      <c r="L10" s="4">
        <v>190789.41999999995</v>
      </c>
      <c r="M10" s="4">
        <v>82303.719999999987</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6"/>
  <sheetViews>
    <sheetView showGridLines="0" workbookViewId="0"/>
  </sheetViews>
  <sheetFormatPr defaultRowHeight="15" x14ac:dyDescent="0.25"/>
  <cols>
    <col min="1" max="1" width="9.140625" hidden="1" customWidth="1"/>
    <col min="2" max="3" width="9.140625" customWidth="1"/>
    <col min="4" max="4" width="20" bestFit="1" customWidth="1"/>
    <col min="5" max="5" width="16.28515625" customWidth="1"/>
    <col min="6" max="6" width="9" customWidth="1"/>
    <col min="7" max="7" width="11.28515625" customWidth="1"/>
    <col min="8" max="8" width="11.28515625" bestFit="1" customWidth="1"/>
    <col min="10" max="10" width="20" bestFit="1" customWidth="1"/>
    <col min="11" max="11" width="16.28515625" bestFit="1" customWidth="1"/>
    <col min="12" max="12" width="14.7109375" customWidth="1"/>
    <col min="13" max="13" width="9" bestFit="1" customWidth="1"/>
    <col min="14" max="14" width="15" customWidth="1"/>
  </cols>
  <sheetData>
    <row r="1" spans="1:14" hidden="1" x14ac:dyDescent="0.25">
      <c r="A1" t="s">
        <v>643</v>
      </c>
    </row>
    <row r="3" spans="1:14" x14ac:dyDescent="0.25">
      <c r="J3" s="2" t="s">
        <v>98</v>
      </c>
      <c r="K3" s="2" t="s">
        <v>99</v>
      </c>
    </row>
    <row r="4" spans="1:14" x14ac:dyDescent="0.25">
      <c r="J4" s="2" t="s">
        <v>35</v>
      </c>
      <c r="K4" t="s">
        <v>681</v>
      </c>
      <c r="L4" t="s">
        <v>307</v>
      </c>
      <c r="M4" t="s">
        <v>746</v>
      </c>
      <c r="N4" t="s">
        <v>36</v>
      </c>
    </row>
    <row r="5" spans="1:14" x14ac:dyDescent="0.25">
      <c r="J5" s="3"/>
      <c r="K5" s="26">
        <v>132994.52000000005</v>
      </c>
      <c r="L5" s="26">
        <v>25352.37</v>
      </c>
      <c r="M5" s="26">
        <v>32442.53</v>
      </c>
      <c r="N5" s="26">
        <v>190789.41999999995</v>
      </c>
    </row>
    <row r="6" spans="1:14" x14ac:dyDescent="0.25">
      <c r="J6" s="3" t="s">
        <v>36</v>
      </c>
      <c r="K6" s="26">
        <v>132994.52000000005</v>
      </c>
      <c r="L6" s="26">
        <v>25352.37</v>
      </c>
      <c r="M6" s="26">
        <v>32442.53</v>
      </c>
      <c r="N6" s="26">
        <v>190789.41999999995</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0"/>
  <sheetViews>
    <sheetView showGridLines="0" workbookViewId="0"/>
  </sheetViews>
  <sheetFormatPr defaultRowHeight="15" x14ac:dyDescent="0.25"/>
  <cols>
    <col min="1" max="1" width="9.140625" hidden="1" customWidth="1"/>
    <col min="2" max="2" width="13.42578125" customWidth="1"/>
    <col min="3" max="3" width="13.7109375" customWidth="1"/>
    <col min="4" max="4" width="14.140625" customWidth="1"/>
    <col min="5" max="5" width="14.7109375" bestFit="1" customWidth="1"/>
    <col min="7" max="7" width="18.42578125" bestFit="1" customWidth="1"/>
    <col min="8" max="8" width="13.7109375" bestFit="1" customWidth="1"/>
    <col min="9" max="9" width="14.140625" bestFit="1" customWidth="1"/>
    <col min="10" max="10" width="18.42578125" bestFit="1" customWidth="1"/>
    <col min="11" max="11" width="13.7109375" bestFit="1" customWidth="1"/>
    <col min="12" max="12" width="14.140625" bestFit="1" customWidth="1"/>
  </cols>
  <sheetData>
    <row r="1" spans="1:12" hidden="1" x14ac:dyDescent="0.25">
      <c r="A1" t="s">
        <v>643</v>
      </c>
    </row>
    <row r="3" spans="1:12" x14ac:dyDescent="0.25">
      <c r="J3" s="2" t="s">
        <v>35</v>
      </c>
      <c r="K3" t="s">
        <v>37</v>
      </c>
      <c r="L3" t="s">
        <v>38</v>
      </c>
    </row>
    <row r="4" spans="1:12" x14ac:dyDescent="0.25">
      <c r="J4" s="3" t="s">
        <v>158</v>
      </c>
      <c r="K4" s="26">
        <v>56002.550000000017</v>
      </c>
      <c r="L4" s="26">
        <v>26388.600000000013</v>
      </c>
    </row>
    <row r="5" spans="1:12" x14ac:dyDescent="0.25">
      <c r="J5" s="3" t="s">
        <v>64</v>
      </c>
      <c r="K5" s="26">
        <v>14045.72</v>
      </c>
      <c r="L5" s="26">
        <v>6045.8099999999995</v>
      </c>
    </row>
    <row r="6" spans="1:12" x14ac:dyDescent="0.25">
      <c r="J6" s="3" t="s">
        <v>734</v>
      </c>
      <c r="K6" s="26">
        <v>11306.650000000001</v>
      </c>
      <c r="L6" s="26">
        <v>5117.4000000000024</v>
      </c>
    </row>
    <row r="7" spans="1:12" x14ac:dyDescent="0.25">
      <c r="J7" s="3" t="s">
        <v>105</v>
      </c>
      <c r="K7" s="26">
        <v>40154.06</v>
      </c>
      <c r="L7" s="26">
        <v>17693.249999999996</v>
      </c>
    </row>
    <row r="8" spans="1:12" x14ac:dyDescent="0.25">
      <c r="J8" s="3" t="s">
        <v>779</v>
      </c>
      <c r="K8" s="26">
        <v>40367.62000000001</v>
      </c>
      <c r="L8" s="26">
        <v>17891.37000000001</v>
      </c>
    </row>
    <row r="9" spans="1:12" x14ac:dyDescent="0.25">
      <c r="J9" s="3" t="s">
        <v>111</v>
      </c>
      <c r="K9" s="26">
        <v>28912.82</v>
      </c>
      <c r="L9" s="26">
        <v>9167.2899999999972</v>
      </c>
    </row>
    <row r="10" spans="1:12" x14ac:dyDescent="0.25">
      <c r="J10" s="3" t="s">
        <v>36</v>
      </c>
      <c r="K10" s="26">
        <v>190789.42000000004</v>
      </c>
      <c r="L10" s="26">
        <v>82303.720000000088</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10"/>
  <sheetViews>
    <sheetView showGridLines="0" workbookViewId="0"/>
  </sheetViews>
  <sheetFormatPr defaultRowHeight="15" x14ac:dyDescent="0.25"/>
  <cols>
    <col min="1" max="1" width="9.140625" hidden="1" customWidth="1"/>
    <col min="3" max="3" width="14.42578125" customWidth="1"/>
    <col min="4" max="4" width="13.7109375" bestFit="1" customWidth="1"/>
    <col min="8" max="8" width="12.140625" bestFit="1" customWidth="1"/>
    <col min="9" max="9" width="13.7109375" bestFit="1" customWidth="1"/>
    <col min="11" max="11" width="12.140625" bestFit="1" customWidth="1"/>
    <col min="12" max="12" width="4.7109375" customWidth="1"/>
    <col min="13" max="13" width="12.140625" bestFit="1" customWidth="1"/>
    <col min="14" max="14" width="13.7109375" bestFit="1" customWidth="1"/>
  </cols>
  <sheetData>
    <row r="1" spans="1:14" hidden="1" x14ac:dyDescent="0.25">
      <c r="A1" t="s">
        <v>643</v>
      </c>
    </row>
    <row r="4" spans="1:14" x14ac:dyDescent="0.25">
      <c r="N4" t="s">
        <v>37</v>
      </c>
    </row>
    <row r="5" spans="1:14" x14ac:dyDescent="0.25">
      <c r="M5" s="3" t="s">
        <v>679</v>
      </c>
      <c r="N5" s="4">
        <v>132994.52000000005</v>
      </c>
    </row>
    <row r="6" spans="1:14" x14ac:dyDescent="0.25">
      <c r="M6" s="3" t="s">
        <v>744</v>
      </c>
      <c r="N6" s="4">
        <v>32442.53</v>
      </c>
    </row>
    <row r="7" spans="1:14" x14ac:dyDescent="0.25">
      <c r="M7" s="3" t="s">
        <v>719</v>
      </c>
      <c r="N7" s="4">
        <v>14045.72</v>
      </c>
    </row>
    <row r="8" spans="1:14" x14ac:dyDescent="0.25">
      <c r="M8" s="3" t="s">
        <v>763</v>
      </c>
      <c r="N8" s="4">
        <v>11306.650000000001</v>
      </c>
    </row>
    <row r="9" spans="1:14" x14ac:dyDescent="0.25">
      <c r="M9" s="3" t="s">
        <v>320</v>
      </c>
      <c r="N9" s="4">
        <v>0</v>
      </c>
    </row>
    <row r="10" spans="1:14" x14ac:dyDescent="0.25">
      <c r="M10" s="3" t="s">
        <v>36</v>
      </c>
      <c r="N10" s="4">
        <v>190789.41999999995</v>
      </c>
    </row>
  </sheetData>
  <pageMargins left="0.7" right="0.7" top="0.75" bottom="0.75" header="0.3" footer="0.3"/>
  <pageSetup orientation="portrait" horizontalDpi="300" verticalDpi="300" r:id="rId2"/>
  <drawing r:id="rId3"/>
  <extLst>
    <ext xmlns:x14="http://schemas.microsoft.com/office/spreadsheetml/2009/9/main" uri="{A8765BA9-456A-4dab-B4F3-ACF838C121DE}">
      <x14:slicerList>
        <x14:slicer r:id="rId4"/>
      </x14:slicerList>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I225"/>
  <sheetViews>
    <sheetView topLeftCell="B2" workbookViewId="0"/>
  </sheetViews>
  <sheetFormatPr defaultColWidth="9.140625" defaultRowHeight="15" customHeight="1" x14ac:dyDescent="0.25"/>
  <cols>
    <col min="1" max="1" width="9.140625" style="10" hidden="1" customWidth="1"/>
    <col min="2" max="2" width="9.140625" style="10"/>
    <col min="3" max="3" width="19.28515625" style="10" bestFit="1" customWidth="1"/>
    <col min="4" max="4" width="17.85546875" style="10" bestFit="1" customWidth="1"/>
    <col min="5" max="5" width="16.140625" style="10" bestFit="1" customWidth="1"/>
    <col min="6" max="6" width="14.42578125" style="10" bestFit="1" customWidth="1"/>
    <col min="7" max="7" width="24.5703125" style="10" bestFit="1" customWidth="1"/>
    <col min="8" max="9" width="13.5703125" style="10" bestFit="1" customWidth="1"/>
    <col min="10" max="10" width="23.140625" style="10" bestFit="1" customWidth="1"/>
    <col min="11" max="11" width="25.85546875" style="10" bestFit="1" customWidth="1"/>
    <col min="12" max="12" width="22.42578125" style="10" bestFit="1" customWidth="1"/>
    <col min="13" max="13" width="25.140625" style="10" bestFit="1" customWidth="1"/>
    <col min="14" max="14" width="27" style="10" bestFit="1" customWidth="1"/>
    <col min="15" max="15" width="24.85546875" style="10" bestFit="1" customWidth="1"/>
    <col min="16" max="16" width="26.42578125" style="10" bestFit="1" customWidth="1"/>
    <col min="17" max="17" width="13.5703125" style="10" bestFit="1" customWidth="1"/>
    <col min="18" max="18" width="43.28515625" style="10" bestFit="1" customWidth="1"/>
    <col min="19" max="19" width="31" style="10" bestFit="1" customWidth="1"/>
    <col min="20" max="16384" width="9.140625" style="10"/>
  </cols>
  <sheetData>
    <row r="1" spans="1:35" ht="15" hidden="1" customHeight="1" x14ac:dyDescent="0.25">
      <c r="A1" s="10" t="s">
        <v>657</v>
      </c>
      <c r="C1" s="10" t="s">
        <v>0</v>
      </c>
      <c r="D1" s="10" t="s">
        <v>22</v>
      </c>
      <c r="E1" s="10" t="s">
        <v>23</v>
      </c>
      <c r="F1" s="10" t="s">
        <v>23</v>
      </c>
      <c r="G1" s="10" t="s">
        <v>23</v>
      </c>
      <c r="H1" s="10" t="s">
        <v>23</v>
      </c>
      <c r="I1" s="10" t="s">
        <v>23</v>
      </c>
      <c r="J1" s="10" t="s">
        <v>23</v>
      </c>
      <c r="K1" s="10" t="s">
        <v>23</v>
      </c>
      <c r="L1" s="10" t="s">
        <v>23</v>
      </c>
      <c r="M1" s="10" t="s">
        <v>23</v>
      </c>
      <c r="N1" s="10" t="s">
        <v>23</v>
      </c>
      <c r="O1" s="10" t="s">
        <v>23</v>
      </c>
      <c r="P1" s="10" t="s">
        <v>23</v>
      </c>
      <c r="Q1" s="10" t="s">
        <v>23</v>
      </c>
      <c r="R1" s="10" t="s">
        <v>23</v>
      </c>
      <c r="S1" s="10" t="s">
        <v>23</v>
      </c>
      <c r="T1" s="10" t="s">
        <v>654</v>
      </c>
    </row>
    <row r="3" spans="1:35" ht="15" hidden="1" customHeight="1" thickBot="1" x14ac:dyDescent="0.25">
      <c r="A3" s="10" t="s">
        <v>4</v>
      </c>
      <c r="C3" s="11" t="s">
        <v>2</v>
      </c>
      <c r="D3" s="12" t="s">
        <v>3</v>
      </c>
      <c r="E3" s="22"/>
      <c r="F3" s="22"/>
      <c r="G3" s="22"/>
      <c r="H3" s="22"/>
      <c r="I3" s="22"/>
      <c r="J3" s="22"/>
      <c r="K3" s="22"/>
      <c r="L3" s="22"/>
      <c r="M3" s="22"/>
      <c r="N3" s="22"/>
      <c r="O3" s="22"/>
      <c r="P3" s="22"/>
      <c r="Q3" s="22"/>
      <c r="R3" s="22"/>
      <c r="S3" s="22"/>
    </row>
    <row r="4" spans="1:35" ht="15.75" hidden="1" customHeight="1" thickTop="1" x14ac:dyDescent="0.25">
      <c r="A4" s="10" t="s">
        <v>4</v>
      </c>
      <c r="C4" s="13" t="s">
        <v>40</v>
      </c>
      <c r="D4" s="14"/>
      <c r="E4" s="22"/>
      <c r="F4" s="22"/>
      <c r="G4" s="22"/>
      <c r="H4" s="22"/>
      <c r="I4" s="22"/>
      <c r="J4" s="22"/>
      <c r="K4" s="22"/>
      <c r="L4" s="22"/>
      <c r="M4" s="22"/>
      <c r="N4" s="22"/>
      <c r="O4" s="22"/>
      <c r="P4" s="22"/>
      <c r="Q4" s="22"/>
      <c r="R4" s="22"/>
      <c r="S4" s="22"/>
    </row>
    <row r="5" spans="1:35" ht="15" hidden="1" customHeight="1" x14ac:dyDescent="0.25">
      <c r="A5" s="10" t="s">
        <v>4</v>
      </c>
      <c r="C5" s="15" t="s">
        <v>41</v>
      </c>
      <c r="D5" s="16" t="s">
        <v>5</v>
      </c>
      <c r="E5" s="23"/>
      <c r="F5" s="23"/>
      <c r="G5" s="23"/>
      <c r="H5" s="23"/>
      <c r="I5" s="23"/>
      <c r="J5" s="23"/>
      <c r="K5" s="23"/>
      <c r="L5" s="23"/>
      <c r="M5" s="23"/>
      <c r="N5" s="23"/>
      <c r="O5" s="23"/>
      <c r="P5" s="23"/>
      <c r="Q5" s="23"/>
      <c r="R5" s="23"/>
      <c r="S5" s="23"/>
    </row>
    <row r="6" spans="1:35" ht="15" hidden="1" customHeight="1" x14ac:dyDescent="0.25">
      <c r="A6" s="10" t="s">
        <v>4</v>
      </c>
      <c r="C6" s="15" t="s">
        <v>42</v>
      </c>
      <c r="D6" s="16" t="s">
        <v>34</v>
      </c>
      <c r="E6" s="23"/>
      <c r="F6" s="23"/>
      <c r="G6" s="23"/>
      <c r="H6" s="23"/>
      <c r="I6" s="23"/>
      <c r="J6" s="23"/>
      <c r="K6" s="23"/>
      <c r="L6" s="23"/>
      <c r="M6" s="23"/>
      <c r="N6" s="23"/>
      <c r="O6" s="23"/>
      <c r="P6" s="23"/>
      <c r="Q6" s="23"/>
      <c r="R6" s="23"/>
      <c r="S6" s="23"/>
    </row>
    <row r="7" spans="1:35" ht="15" customHeight="1" x14ac:dyDescent="0.25">
      <c r="A7" s="10" t="s">
        <v>6</v>
      </c>
      <c r="C7" s="15" t="s">
        <v>7</v>
      </c>
      <c r="D7" s="17" t="str">
        <f>"1/1/2019..5/1/2019"</f>
        <v>1/1/2019..5/1/2019</v>
      </c>
      <c r="E7" s="24"/>
      <c r="F7" s="24"/>
      <c r="G7" s="24"/>
      <c r="H7" s="24"/>
      <c r="I7" s="24"/>
      <c r="J7" s="24"/>
      <c r="K7" s="24"/>
      <c r="L7" s="24"/>
      <c r="M7" s="24"/>
      <c r="N7" s="24"/>
      <c r="O7" s="24"/>
      <c r="P7" s="24"/>
      <c r="Q7" s="24"/>
      <c r="R7" s="24"/>
      <c r="S7" s="24"/>
      <c r="T7" s="10" t="s">
        <v>653</v>
      </c>
    </row>
    <row r="8" spans="1:35" ht="15" customHeight="1" x14ac:dyDescent="0.25">
      <c r="C8" s="18"/>
      <c r="D8" s="18"/>
      <c r="E8" s="25"/>
      <c r="F8" s="25"/>
      <c r="G8" s="25"/>
      <c r="H8" s="25"/>
      <c r="I8" s="25"/>
      <c r="J8" s="25"/>
      <c r="K8" s="25"/>
      <c r="L8" s="25"/>
      <c r="M8" s="25"/>
      <c r="N8" s="25"/>
      <c r="O8" s="25"/>
      <c r="P8" s="25"/>
      <c r="Q8" s="25"/>
      <c r="R8" s="25"/>
      <c r="S8" s="25"/>
    </row>
    <row r="9" spans="1:35" ht="15" hidden="1" customHeight="1" x14ac:dyDescent="0.25">
      <c r="A9" s="10" t="s">
        <v>4</v>
      </c>
      <c r="D9" s="19" t="s">
        <v>8</v>
      </c>
      <c r="E9" s="19"/>
      <c r="F9" s="19"/>
      <c r="G9" s="19"/>
      <c r="H9" s="19"/>
      <c r="I9" s="19"/>
      <c r="J9" s="19"/>
      <c r="K9" s="19"/>
      <c r="L9" s="19"/>
      <c r="M9" s="19"/>
      <c r="N9" s="19"/>
      <c r="O9" s="19"/>
      <c r="P9" s="19"/>
      <c r="Q9" s="19"/>
      <c r="R9" s="19"/>
      <c r="S9" s="19"/>
      <c r="T9" s="10" t="str">
        <f>"∞||""9 Country/Region"",""1 Code"",""=52 Country/Region Code"""</f>
        <v>∞||"9 Country/Region","1 Code","=52 Country/Region Code"</v>
      </c>
      <c r="U9" s="10" t="str">
        <f>"∞||""18 Customer"",""1 No."",""=5 Source No."",""InclusiveLink=18 Customer"",""∞||""""13 Salesperson/Purchaser"""",""""1 Code"""",""""=29 Salesperson Code"""""""</f>
        <v>∞||"18 Customer","1 No.","=5 Source No.","InclusiveLink=18 Customer","∞||""13 Salesperson/Purchaser"",""1 Code"",""=29 Salesperson Code"""</v>
      </c>
      <c r="V9" s="10" t="str">
        <f>"∞||""13 Salesperson/Purchaser"",""1 Code"",""=29 Salesperson Code"""</f>
        <v>∞||"13 Salesperson/Purchaser","1 Code","=29 Salesperson Code"</v>
      </c>
      <c r="W9" s="10" t="str">
        <f>"∞||""27 Item"",""1 No."",""=2 Item No."""</f>
        <v>∞||"27 Item","1 No.","=2 Item No."</v>
      </c>
    </row>
    <row r="10" spans="1:35" ht="15" hidden="1" customHeight="1" x14ac:dyDescent="0.25">
      <c r="A10" s="10" t="s">
        <v>4</v>
      </c>
      <c r="D10" s="19" t="s">
        <v>9</v>
      </c>
      <c r="E10" s="19"/>
      <c r="F10" s="19"/>
      <c r="G10" s="19"/>
      <c r="H10" s="19"/>
      <c r="I10" s="19"/>
      <c r="J10" s="19"/>
      <c r="K10" s="19"/>
      <c r="L10" s="19"/>
      <c r="M10" s="19"/>
      <c r="N10" s="19"/>
      <c r="O10" s="19"/>
      <c r="P10" s="19"/>
      <c r="Q10" s="19"/>
      <c r="R10" s="19"/>
      <c r="S10" s="19"/>
      <c r="T10" s="10" t="s">
        <v>11</v>
      </c>
      <c r="U10" s="10" t="s">
        <v>12</v>
      </c>
      <c r="V10" s="10" t="s">
        <v>7</v>
      </c>
      <c r="W10" s="10" t="s">
        <v>20</v>
      </c>
      <c r="X10" s="10" t="s">
        <v>33</v>
      </c>
      <c r="Y10" s="10" t="s">
        <v>13</v>
      </c>
      <c r="Z10" s="10" t="s">
        <v>14</v>
      </c>
      <c r="AA10" s="10" t="s">
        <v>15</v>
      </c>
      <c r="AB10" s="10" t="s">
        <v>16</v>
      </c>
      <c r="AC10" s="10" t="s">
        <v>17</v>
      </c>
      <c r="AD10" s="10" t="s">
        <v>18</v>
      </c>
      <c r="AE10" s="10" t="s">
        <v>87</v>
      </c>
      <c r="AF10" s="10" t="s">
        <v>90</v>
      </c>
      <c r="AG10" s="10" t="s">
        <v>91</v>
      </c>
      <c r="AH10" s="10" t="s">
        <v>19</v>
      </c>
      <c r="AI10" s="10" t="s">
        <v>44</v>
      </c>
    </row>
    <row r="11" spans="1:35" ht="15" hidden="1" customHeight="1" x14ac:dyDescent="0.25">
      <c r="A11" s="10" t="s">
        <v>4</v>
      </c>
      <c r="D11" s="19" t="s">
        <v>10</v>
      </c>
      <c r="E11" s="19"/>
      <c r="F11" s="19"/>
      <c r="G11" s="19"/>
      <c r="H11" s="19"/>
      <c r="I11" s="19"/>
      <c r="J11" s="19"/>
      <c r="K11" s="19"/>
      <c r="L11" s="19"/>
      <c r="M11" s="19"/>
      <c r="N11" s="19"/>
      <c r="O11" s="19"/>
      <c r="P11" s="19"/>
      <c r="Q11" s="19"/>
      <c r="R11" s="19"/>
      <c r="S11" s="19"/>
      <c r="T11" s="10" t="s">
        <v>45</v>
      </c>
      <c r="U11" s="10" t="s">
        <v>46</v>
      </c>
      <c r="V11" s="10" t="s">
        <v>43</v>
      </c>
      <c r="W11" s="10" t="str">
        <f>"LinkField([9 Country/Region],[2 Name])"</f>
        <v>LinkField([9 Country/Region],[2 Name])</v>
      </c>
      <c r="X11" s="10" t="s">
        <v>42</v>
      </c>
      <c r="Y11" s="10" t="s">
        <v>47</v>
      </c>
      <c r="Z11" s="10" t="str">
        <f>"FlowField([5816 Sales Amount (Actual)])"</f>
        <v>FlowField([5816 Sales Amount (Actual)])</v>
      </c>
      <c r="AA11" s="10" t="str">
        <f>"FlowField([5815 Sales Amount (Expected)])"</f>
        <v>FlowField([5815 Sales Amount (Expected)])</v>
      </c>
      <c r="AB11" s="10" t="str">
        <f>"FlowField([5804 Cost Amount (Actual)])"</f>
        <v>FlowField([5804 Cost Amount (Actual)])</v>
      </c>
      <c r="AC11" s="10" t="str">
        <f>"FlowField([5803 Cost Amount (Expected)])"</f>
        <v>FlowField([5803 Cost Amount (Expected)])</v>
      </c>
      <c r="AD11" s="10" t="str">
        <f>"LinkField([18 Customer],[2 Name])"</f>
        <v>LinkField([18 Customer],[2 Name])</v>
      </c>
      <c r="AE11" s="10" t="str">
        <f>"LinkField([18 Customer],[Customer Posting Group])"</f>
        <v>LinkField([18 Customer],[Customer Posting Group])</v>
      </c>
      <c r="AF11" s="10" t="str">
        <f>"LinkField([18 Customer],[Customer Disc. Group])"</f>
        <v>LinkField([18 Customer],[Customer Disc. Group])</v>
      </c>
      <c r="AG11" s="10" t="str">
        <f>"LinkField([18 Customer],[City])"</f>
        <v>LinkField([18 Customer],[City])</v>
      </c>
      <c r="AH11" s="10" t="str">
        <f>"LinkField([27 Item],[3 Description])"</f>
        <v>LinkField([27 Item],[3 Description])</v>
      </c>
      <c r="AI11" s="10" t="str">
        <f>"LinkField([13 Salesperson/Purchaser],[2 Name])"</f>
        <v>LinkField([13 Salesperson/Purchaser],[2 Name])</v>
      </c>
    </row>
    <row r="12" spans="1:35" ht="15" customHeight="1" x14ac:dyDescent="0.25">
      <c r="D12" t="s">
        <v>11</v>
      </c>
      <c r="E12" t="s">
        <v>12</v>
      </c>
      <c r="F12" t="s">
        <v>7</v>
      </c>
      <c r="G12" t="s">
        <v>20</v>
      </c>
      <c r="H12" t="s">
        <v>33</v>
      </c>
      <c r="I12" t="s">
        <v>13</v>
      </c>
      <c r="J12" t="s">
        <v>14</v>
      </c>
      <c r="K12" t="s">
        <v>15</v>
      </c>
      <c r="L12" t="s">
        <v>16</v>
      </c>
      <c r="M12" t="s">
        <v>17</v>
      </c>
      <c r="N12" t="s">
        <v>18</v>
      </c>
      <c r="O12" t="s">
        <v>87</v>
      </c>
      <c r="P12" t="s">
        <v>90</v>
      </c>
      <c r="Q12" t="s">
        <v>91</v>
      </c>
      <c r="R12" t="s">
        <v>19</v>
      </c>
      <c r="S12" t="s">
        <v>44</v>
      </c>
    </row>
    <row r="13" spans="1:35" ht="15" customHeight="1" x14ac:dyDescent="0.25">
      <c r="A13" s="10" t="s">
        <v>21</v>
      </c>
      <c r="D13" s="26">
        <v>153176</v>
      </c>
      <c r="E13" s="20" t="s">
        <v>827</v>
      </c>
      <c r="F13" s="21">
        <v>43470</v>
      </c>
      <c r="G13" s="20" t="s">
        <v>679</v>
      </c>
      <c r="H13" s="20" t="s">
        <v>34</v>
      </c>
      <c r="I13" s="26">
        <v>-1</v>
      </c>
      <c r="J13" s="26">
        <v>0.09</v>
      </c>
      <c r="K13" s="26">
        <v>0</v>
      </c>
      <c r="L13" s="26">
        <v>-0.04</v>
      </c>
      <c r="M13" s="26">
        <v>0</v>
      </c>
      <c r="N13" s="20" t="s">
        <v>801</v>
      </c>
      <c r="O13" s="20" t="s">
        <v>681</v>
      </c>
      <c r="P13" s="20" t="s">
        <v>644</v>
      </c>
      <c r="Q13" s="20" t="s">
        <v>802</v>
      </c>
      <c r="R13" s="20" t="s">
        <v>787</v>
      </c>
      <c r="S13" s="20" t="s">
        <v>111</v>
      </c>
    </row>
    <row r="14" spans="1:35" ht="15" customHeight="1" x14ac:dyDescent="0.25">
      <c r="A14" s="10" t="s">
        <v>21</v>
      </c>
      <c r="D14" s="26">
        <v>153175</v>
      </c>
      <c r="E14" s="20" t="s">
        <v>827</v>
      </c>
      <c r="F14" s="21">
        <v>43470</v>
      </c>
      <c r="G14" s="20" t="s">
        <v>679</v>
      </c>
      <c r="H14" s="20" t="s">
        <v>34</v>
      </c>
      <c r="I14" s="26">
        <v>-1</v>
      </c>
      <c r="J14" s="26">
        <v>3.46</v>
      </c>
      <c r="K14" s="26">
        <v>0</v>
      </c>
      <c r="L14" s="26">
        <v>-2.1</v>
      </c>
      <c r="M14" s="26">
        <v>0</v>
      </c>
      <c r="N14" s="20" t="s">
        <v>801</v>
      </c>
      <c r="O14" s="20" t="s">
        <v>681</v>
      </c>
      <c r="P14" s="20" t="s">
        <v>644</v>
      </c>
      <c r="Q14" s="20" t="s">
        <v>802</v>
      </c>
      <c r="R14" s="20" t="s">
        <v>749</v>
      </c>
      <c r="S14" s="20" t="s">
        <v>111</v>
      </c>
    </row>
    <row r="15" spans="1:35" ht="15" customHeight="1" x14ac:dyDescent="0.25">
      <c r="A15" s="10" t="s">
        <v>21</v>
      </c>
      <c r="D15" s="26">
        <v>153174</v>
      </c>
      <c r="E15" s="20" t="s">
        <v>827</v>
      </c>
      <c r="F15" s="21">
        <v>43470</v>
      </c>
      <c r="G15" s="20" t="s">
        <v>679</v>
      </c>
      <c r="H15" s="20" t="s">
        <v>34</v>
      </c>
      <c r="I15" s="26">
        <v>-1</v>
      </c>
      <c r="J15" s="26">
        <v>14.7</v>
      </c>
      <c r="K15" s="26">
        <v>0</v>
      </c>
      <c r="L15" s="26">
        <v>-10.75</v>
      </c>
      <c r="M15" s="26">
        <v>0</v>
      </c>
      <c r="N15" s="20" t="s">
        <v>801</v>
      </c>
      <c r="O15" s="20" t="s">
        <v>681</v>
      </c>
      <c r="P15" s="20" t="s">
        <v>644</v>
      </c>
      <c r="Q15" s="20" t="s">
        <v>802</v>
      </c>
      <c r="R15" s="20" t="s">
        <v>830</v>
      </c>
      <c r="S15" s="20" t="s">
        <v>111</v>
      </c>
    </row>
    <row r="16" spans="1:35" ht="15" customHeight="1" x14ac:dyDescent="0.25">
      <c r="A16" s="10" t="s">
        <v>21</v>
      </c>
      <c r="D16" s="26">
        <v>153173</v>
      </c>
      <c r="E16" s="20" t="s">
        <v>827</v>
      </c>
      <c r="F16" s="21">
        <v>43470</v>
      </c>
      <c r="G16" s="20" t="s">
        <v>679</v>
      </c>
      <c r="H16" s="20" t="s">
        <v>34</v>
      </c>
      <c r="I16" s="26">
        <v>-144</v>
      </c>
      <c r="J16" s="26">
        <v>32.46</v>
      </c>
      <c r="K16" s="26">
        <v>0</v>
      </c>
      <c r="L16" s="26">
        <v>-17.29</v>
      </c>
      <c r="M16" s="26">
        <v>0</v>
      </c>
      <c r="N16" s="20" t="s">
        <v>801</v>
      </c>
      <c r="O16" s="20" t="s">
        <v>681</v>
      </c>
      <c r="P16" s="20" t="s">
        <v>644</v>
      </c>
      <c r="Q16" s="20" t="s">
        <v>802</v>
      </c>
      <c r="R16" s="20" t="s">
        <v>752</v>
      </c>
      <c r="S16" s="20" t="s">
        <v>111</v>
      </c>
    </row>
    <row r="17" spans="1:19" ht="15" customHeight="1" x14ac:dyDescent="0.25">
      <c r="A17" s="10" t="s">
        <v>21</v>
      </c>
      <c r="D17" s="26">
        <v>153172</v>
      </c>
      <c r="E17" s="20" t="s">
        <v>827</v>
      </c>
      <c r="F17" s="21">
        <v>43470</v>
      </c>
      <c r="G17" s="20" t="s">
        <v>679</v>
      </c>
      <c r="H17" s="20" t="s">
        <v>34</v>
      </c>
      <c r="I17" s="26">
        <v>-48</v>
      </c>
      <c r="J17" s="26">
        <v>77.150000000000006</v>
      </c>
      <c r="K17" s="26">
        <v>0</v>
      </c>
      <c r="L17" s="26">
        <v>-48.93</v>
      </c>
      <c r="M17" s="26">
        <v>0</v>
      </c>
      <c r="N17" s="20" t="s">
        <v>801</v>
      </c>
      <c r="O17" s="20" t="s">
        <v>681</v>
      </c>
      <c r="P17" s="20" t="s">
        <v>644</v>
      </c>
      <c r="Q17" s="20" t="s">
        <v>802</v>
      </c>
      <c r="R17" s="20" t="s">
        <v>794</v>
      </c>
      <c r="S17" s="20" t="s">
        <v>111</v>
      </c>
    </row>
    <row r="18" spans="1:19" ht="15" customHeight="1" x14ac:dyDescent="0.25">
      <c r="A18" s="10" t="s">
        <v>21</v>
      </c>
      <c r="D18" s="26">
        <v>153171</v>
      </c>
      <c r="E18" s="20" t="s">
        <v>827</v>
      </c>
      <c r="F18" s="21">
        <v>43470</v>
      </c>
      <c r="G18" s="20" t="s">
        <v>679</v>
      </c>
      <c r="H18" s="20" t="s">
        <v>34</v>
      </c>
      <c r="I18" s="26">
        <v>-24</v>
      </c>
      <c r="J18" s="26">
        <v>113.84</v>
      </c>
      <c r="K18" s="26">
        <v>0</v>
      </c>
      <c r="L18" s="26">
        <v>-69.12</v>
      </c>
      <c r="M18" s="26">
        <v>0</v>
      </c>
      <c r="N18" s="20" t="s">
        <v>801</v>
      </c>
      <c r="O18" s="20" t="s">
        <v>681</v>
      </c>
      <c r="P18" s="20" t="s">
        <v>644</v>
      </c>
      <c r="Q18" s="20" t="s">
        <v>802</v>
      </c>
      <c r="R18" s="20" t="s">
        <v>710</v>
      </c>
      <c r="S18" s="20" t="s">
        <v>111</v>
      </c>
    </row>
    <row r="19" spans="1:19" ht="15" customHeight="1" x14ac:dyDescent="0.25">
      <c r="A19" s="10" t="s">
        <v>21</v>
      </c>
      <c r="D19" s="26">
        <v>153170</v>
      </c>
      <c r="E19" s="20" t="s">
        <v>827</v>
      </c>
      <c r="F19" s="21">
        <v>43470</v>
      </c>
      <c r="G19" s="20" t="s">
        <v>679</v>
      </c>
      <c r="H19" s="20" t="s">
        <v>34</v>
      </c>
      <c r="I19" s="26">
        <v>-48</v>
      </c>
      <c r="J19" s="26">
        <v>215.91</v>
      </c>
      <c r="K19" s="26">
        <v>0</v>
      </c>
      <c r="L19" s="26">
        <v>-116.64</v>
      </c>
      <c r="M19" s="26">
        <v>0</v>
      </c>
      <c r="N19" s="20" t="s">
        <v>801</v>
      </c>
      <c r="O19" s="20" t="s">
        <v>681</v>
      </c>
      <c r="P19" s="20" t="s">
        <v>644</v>
      </c>
      <c r="Q19" s="20" t="s">
        <v>802</v>
      </c>
      <c r="R19" s="20" t="s">
        <v>753</v>
      </c>
      <c r="S19" s="20" t="s">
        <v>111</v>
      </c>
    </row>
    <row r="20" spans="1:19" ht="15" customHeight="1" x14ac:dyDescent="0.25">
      <c r="A20" s="10" t="s">
        <v>21</v>
      </c>
      <c r="D20" s="26">
        <v>153169</v>
      </c>
      <c r="E20" s="20" t="s">
        <v>827</v>
      </c>
      <c r="F20" s="21">
        <v>43470</v>
      </c>
      <c r="G20" s="20" t="s">
        <v>679</v>
      </c>
      <c r="H20" s="20" t="s">
        <v>34</v>
      </c>
      <c r="I20" s="26">
        <v>-144</v>
      </c>
      <c r="J20" s="26">
        <v>220.14999999999998</v>
      </c>
      <c r="K20" s="26">
        <v>0</v>
      </c>
      <c r="L20" s="26">
        <v>-126.72</v>
      </c>
      <c r="M20" s="26">
        <v>0</v>
      </c>
      <c r="N20" s="20" t="s">
        <v>801</v>
      </c>
      <c r="O20" s="20" t="s">
        <v>681</v>
      </c>
      <c r="P20" s="20" t="s">
        <v>644</v>
      </c>
      <c r="Q20" s="20" t="s">
        <v>802</v>
      </c>
      <c r="R20" s="20" t="s">
        <v>762</v>
      </c>
      <c r="S20" s="20" t="s">
        <v>111</v>
      </c>
    </row>
    <row r="21" spans="1:19" ht="15" customHeight="1" x14ac:dyDescent="0.25">
      <c r="A21" s="10" t="s">
        <v>21</v>
      </c>
      <c r="D21" s="26">
        <v>153168</v>
      </c>
      <c r="E21" s="20" t="s">
        <v>827</v>
      </c>
      <c r="F21" s="21">
        <v>43470</v>
      </c>
      <c r="G21" s="20" t="s">
        <v>679</v>
      </c>
      <c r="H21" s="20" t="s">
        <v>34</v>
      </c>
      <c r="I21" s="26">
        <v>-144</v>
      </c>
      <c r="J21" s="26">
        <v>364.09</v>
      </c>
      <c r="K21" s="26">
        <v>0</v>
      </c>
      <c r="L21" s="26">
        <v>-178.56</v>
      </c>
      <c r="M21" s="26">
        <v>0</v>
      </c>
      <c r="N21" s="20" t="s">
        <v>801</v>
      </c>
      <c r="O21" s="20" t="s">
        <v>681</v>
      </c>
      <c r="P21" s="20" t="s">
        <v>644</v>
      </c>
      <c r="Q21" s="20" t="s">
        <v>802</v>
      </c>
      <c r="R21" s="20" t="s">
        <v>758</v>
      </c>
      <c r="S21" s="20" t="s">
        <v>111</v>
      </c>
    </row>
    <row r="22" spans="1:19" ht="15" customHeight="1" x14ac:dyDescent="0.25">
      <c r="A22" s="10" t="s">
        <v>21</v>
      </c>
      <c r="D22" s="26">
        <v>153167</v>
      </c>
      <c r="E22" s="20" t="s">
        <v>827</v>
      </c>
      <c r="F22" s="21">
        <v>43470</v>
      </c>
      <c r="G22" s="20" t="s">
        <v>679</v>
      </c>
      <c r="H22" s="20" t="s">
        <v>34</v>
      </c>
      <c r="I22" s="26">
        <v>-144</v>
      </c>
      <c r="J22" s="26">
        <v>406.42999999999995</v>
      </c>
      <c r="K22" s="26">
        <v>0</v>
      </c>
      <c r="L22" s="26">
        <v>-207.35</v>
      </c>
      <c r="M22" s="26">
        <v>0</v>
      </c>
      <c r="N22" s="20" t="s">
        <v>801</v>
      </c>
      <c r="O22" s="20" t="s">
        <v>681</v>
      </c>
      <c r="P22" s="20" t="s">
        <v>644</v>
      </c>
      <c r="Q22" s="20" t="s">
        <v>802</v>
      </c>
      <c r="R22" s="20" t="s">
        <v>693</v>
      </c>
      <c r="S22" s="20" t="s">
        <v>111</v>
      </c>
    </row>
    <row r="23" spans="1:19" ht="15" customHeight="1" x14ac:dyDescent="0.25">
      <c r="A23" s="10" t="s">
        <v>21</v>
      </c>
      <c r="D23" s="26">
        <v>153166</v>
      </c>
      <c r="E23" s="20" t="s">
        <v>827</v>
      </c>
      <c r="F23" s="21">
        <v>43470</v>
      </c>
      <c r="G23" s="20" t="s">
        <v>679</v>
      </c>
      <c r="H23" s="20" t="s">
        <v>34</v>
      </c>
      <c r="I23" s="26">
        <v>-144</v>
      </c>
      <c r="J23" s="26">
        <v>414.89</v>
      </c>
      <c r="K23" s="26">
        <v>0</v>
      </c>
      <c r="L23" s="26">
        <v>-282.24</v>
      </c>
      <c r="M23" s="26">
        <v>0</v>
      </c>
      <c r="N23" s="20" t="s">
        <v>801</v>
      </c>
      <c r="O23" s="20" t="s">
        <v>681</v>
      </c>
      <c r="P23" s="20" t="s">
        <v>644</v>
      </c>
      <c r="Q23" s="20" t="s">
        <v>802</v>
      </c>
      <c r="R23" s="20" t="s">
        <v>687</v>
      </c>
      <c r="S23" s="20" t="s">
        <v>111</v>
      </c>
    </row>
    <row r="24" spans="1:19" ht="15" customHeight="1" x14ac:dyDescent="0.25">
      <c r="A24" s="10" t="s">
        <v>21</v>
      </c>
      <c r="D24" s="26">
        <v>153200</v>
      </c>
      <c r="E24" s="20" t="s">
        <v>831</v>
      </c>
      <c r="F24" s="21">
        <v>43469</v>
      </c>
      <c r="G24" s="20" t="s">
        <v>679</v>
      </c>
      <c r="H24" s="20" t="s">
        <v>34</v>
      </c>
      <c r="I24" s="26">
        <v>-1</v>
      </c>
      <c r="J24" s="26">
        <v>0.09</v>
      </c>
      <c r="K24" s="26">
        <v>0</v>
      </c>
      <c r="L24" s="26">
        <v>-0.04</v>
      </c>
      <c r="M24" s="26">
        <v>0</v>
      </c>
      <c r="N24" s="20" t="s">
        <v>801</v>
      </c>
      <c r="O24" s="20" t="s">
        <v>681</v>
      </c>
      <c r="P24" s="20" t="s">
        <v>644</v>
      </c>
      <c r="Q24" s="20" t="s">
        <v>802</v>
      </c>
      <c r="R24" s="20" t="s">
        <v>787</v>
      </c>
      <c r="S24" s="20" t="s">
        <v>111</v>
      </c>
    </row>
    <row r="25" spans="1:19" ht="15" customHeight="1" x14ac:dyDescent="0.25">
      <c r="A25" s="10" t="s">
        <v>21</v>
      </c>
      <c r="D25" s="26">
        <v>153199</v>
      </c>
      <c r="E25" s="20" t="s">
        <v>831</v>
      </c>
      <c r="F25" s="21">
        <v>43469</v>
      </c>
      <c r="G25" s="20" t="s">
        <v>679</v>
      </c>
      <c r="H25" s="20" t="s">
        <v>34</v>
      </c>
      <c r="I25" s="26">
        <v>-1</v>
      </c>
      <c r="J25" s="26">
        <v>1.61</v>
      </c>
      <c r="K25" s="26">
        <v>0</v>
      </c>
      <c r="L25" s="26">
        <v>-1.02</v>
      </c>
      <c r="M25" s="26">
        <v>0</v>
      </c>
      <c r="N25" s="20" t="s">
        <v>801</v>
      </c>
      <c r="O25" s="20" t="s">
        <v>681</v>
      </c>
      <c r="P25" s="20" t="s">
        <v>644</v>
      </c>
      <c r="Q25" s="20" t="s">
        <v>802</v>
      </c>
      <c r="R25" s="20" t="s">
        <v>794</v>
      </c>
      <c r="S25" s="20" t="s">
        <v>111</v>
      </c>
    </row>
    <row r="26" spans="1:19" ht="15" customHeight="1" x14ac:dyDescent="0.25">
      <c r="A26" s="10" t="s">
        <v>21</v>
      </c>
      <c r="D26" s="26">
        <v>153198</v>
      </c>
      <c r="E26" s="20" t="s">
        <v>831</v>
      </c>
      <c r="F26" s="21">
        <v>43469</v>
      </c>
      <c r="G26" s="20" t="s">
        <v>679</v>
      </c>
      <c r="H26" s="20" t="s">
        <v>34</v>
      </c>
      <c r="I26" s="26">
        <v>-1</v>
      </c>
      <c r="J26" s="26">
        <v>2.5299999999999998</v>
      </c>
      <c r="K26" s="26">
        <v>0</v>
      </c>
      <c r="L26" s="26">
        <v>-1.24</v>
      </c>
      <c r="M26" s="26">
        <v>0</v>
      </c>
      <c r="N26" s="20" t="s">
        <v>801</v>
      </c>
      <c r="O26" s="20" t="s">
        <v>681</v>
      </c>
      <c r="P26" s="20" t="s">
        <v>644</v>
      </c>
      <c r="Q26" s="20" t="s">
        <v>802</v>
      </c>
      <c r="R26" s="20" t="s">
        <v>758</v>
      </c>
      <c r="S26" s="20" t="s">
        <v>111</v>
      </c>
    </row>
    <row r="27" spans="1:19" ht="15" customHeight="1" x14ac:dyDescent="0.25">
      <c r="A27" s="10" t="s">
        <v>21</v>
      </c>
      <c r="D27" s="26">
        <v>153197</v>
      </c>
      <c r="E27" s="20" t="s">
        <v>831</v>
      </c>
      <c r="F27" s="21">
        <v>43469</v>
      </c>
      <c r="G27" s="20" t="s">
        <v>679</v>
      </c>
      <c r="H27" s="20" t="s">
        <v>34</v>
      </c>
      <c r="I27" s="26">
        <v>-6</v>
      </c>
      <c r="J27" s="26">
        <v>17.29</v>
      </c>
      <c r="K27" s="26">
        <v>0</v>
      </c>
      <c r="L27" s="26">
        <v>-11.76</v>
      </c>
      <c r="M27" s="26">
        <v>0</v>
      </c>
      <c r="N27" s="20" t="s">
        <v>801</v>
      </c>
      <c r="O27" s="20" t="s">
        <v>681</v>
      </c>
      <c r="P27" s="20" t="s">
        <v>644</v>
      </c>
      <c r="Q27" s="20" t="s">
        <v>802</v>
      </c>
      <c r="R27" s="20" t="s">
        <v>687</v>
      </c>
      <c r="S27" s="20" t="s">
        <v>111</v>
      </c>
    </row>
    <row r="28" spans="1:19" ht="15" customHeight="1" x14ac:dyDescent="0.25">
      <c r="A28" s="10" t="s">
        <v>21</v>
      </c>
      <c r="D28" s="26">
        <v>153196</v>
      </c>
      <c r="E28" s="20" t="s">
        <v>831</v>
      </c>
      <c r="F28" s="21">
        <v>43469</v>
      </c>
      <c r="G28" s="20" t="s">
        <v>679</v>
      </c>
      <c r="H28" s="20" t="s">
        <v>34</v>
      </c>
      <c r="I28" s="26">
        <v>-12</v>
      </c>
      <c r="J28" s="26">
        <v>25.87</v>
      </c>
      <c r="K28" s="26">
        <v>0</v>
      </c>
      <c r="L28" s="26">
        <v>-14.4</v>
      </c>
      <c r="M28" s="26">
        <v>0</v>
      </c>
      <c r="N28" s="20" t="s">
        <v>801</v>
      </c>
      <c r="O28" s="20" t="s">
        <v>681</v>
      </c>
      <c r="P28" s="20" t="s">
        <v>644</v>
      </c>
      <c r="Q28" s="20" t="s">
        <v>802</v>
      </c>
      <c r="R28" s="20" t="s">
        <v>689</v>
      </c>
      <c r="S28" s="20" t="s">
        <v>111</v>
      </c>
    </row>
    <row r="29" spans="1:19" ht="15" customHeight="1" x14ac:dyDescent="0.25">
      <c r="A29" s="10" t="s">
        <v>21</v>
      </c>
      <c r="D29" s="26">
        <v>153195</v>
      </c>
      <c r="E29" s="20" t="s">
        <v>831</v>
      </c>
      <c r="F29" s="21">
        <v>43469</v>
      </c>
      <c r="G29" s="20" t="s">
        <v>679</v>
      </c>
      <c r="H29" s="20" t="s">
        <v>34</v>
      </c>
      <c r="I29" s="26">
        <v>-48</v>
      </c>
      <c r="J29" s="26">
        <v>154.29000000000002</v>
      </c>
      <c r="K29" s="26">
        <v>0</v>
      </c>
      <c r="L29" s="26">
        <v>-74.87</v>
      </c>
      <c r="M29" s="26">
        <v>0</v>
      </c>
      <c r="N29" s="20" t="s">
        <v>801</v>
      </c>
      <c r="O29" s="20" t="s">
        <v>681</v>
      </c>
      <c r="P29" s="20" t="s">
        <v>644</v>
      </c>
      <c r="Q29" s="20" t="s">
        <v>802</v>
      </c>
      <c r="R29" s="20" t="s">
        <v>757</v>
      </c>
      <c r="S29" s="20" t="s">
        <v>111</v>
      </c>
    </row>
    <row r="30" spans="1:19" ht="15" customHeight="1" x14ac:dyDescent="0.25">
      <c r="A30" s="10" t="s">
        <v>21</v>
      </c>
      <c r="D30" s="26">
        <v>153194</v>
      </c>
      <c r="E30" s="20" t="s">
        <v>831</v>
      </c>
      <c r="F30" s="21">
        <v>43469</v>
      </c>
      <c r="G30" s="20" t="s">
        <v>679</v>
      </c>
      <c r="H30" s="20" t="s">
        <v>34</v>
      </c>
      <c r="I30" s="26">
        <v>-144</v>
      </c>
      <c r="J30" s="26">
        <v>254.02</v>
      </c>
      <c r="K30" s="26">
        <v>0</v>
      </c>
      <c r="L30" s="26">
        <v>-151.19999999999999</v>
      </c>
      <c r="M30" s="26">
        <v>0</v>
      </c>
      <c r="N30" s="20" t="s">
        <v>801</v>
      </c>
      <c r="O30" s="20" t="s">
        <v>681</v>
      </c>
      <c r="P30" s="20" t="s">
        <v>644</v>
      </c>
      <c r="Q30" s="20" t="s">
        <v>802</v>
      </c>
      <c r="R30" s="20" t="s">
        <v>739</v>
      </c>
      <c r="S30" s="20" t="s">
        <v>111</v>
      </c>
    </row>
    <row r="31" spans="1:19" ht="15" customHeight="1" x14ac:dyDescent="0.25">
      <c r="A31" s="10" t="s">
        <v>21</v>
      </c>
      <c r="D31" s="26">
        <v>153193</v>
      </c>
      <c r="E31" s="20" t="s">
        <v>831</v>
      </c>
      <c r="F31" s="21">
        <v>43469</v>
      </c>
      <c r="G31" s="20" t="s">
        <v>679</v>
      </c>
      <c r="H31" s="20" t="s">
        <v>34</v>
      </c>
      <c r="I31" s="26">
        <v>-144</v>
      </c>
      <c r="J31" s="26">
        <v>255.43</v>
      </c>
      <c r="K31" s="26">
        <v>0</v>
      </c>
      <c r="L31" s="26">
        <v>-125.28</v>
      </c>
      <c r="M31" s="26">
        <v>0</v>
      </c>
      <c r="N31" s="20" t="s">
        <v>801</v>
      </c>
      <c r="O31" s="20" t="s">
        <v>681</v>
      </c>
      <c r="P31" s="20" t="s">
        <v>644</v>
      </c>
      <c r="Q31" s="20" t="s">
        <v>802</v>
      </c>
      <c r="R31" s="20" t="s">
        <v>730</v>
      </c>
      <c r="S31" s="20" t="s">
        <v>111</v>
      </c>
    </row>
    <row r="32" spans="1:19" ht="15" customHeight="1" x14ac:dyDescent="0.25">
      <c r="A32" s="10" t="s">
        <v>21</v>
      </c>
      <c r="D32" s="26">
        <v>153192</v>
      </c>
      <c r="E32" s="20" t="s">
        <v>831</v>
      </c>
      <c r="F32" s="21">
        <v>43469</v>
      </c>
      <c r="G32" s="20" t="s">
        <v>679</v>
      </c>
      <c r="H32" s="20" t="s">
        <v>34</v>
      </c>
      <c r="I32" s="26">
        <v>-144</v>
      </c>
      <c r="J32" s="26">
        <v>341.51</v>
      </c>
      <c r="K32" s="26">
        <v>0</v>
      </c>
      <c r="L32" s="26">
        <v>-184.35</v>
      </c>
      <c r="M32" s="26">
        <v>0</v>
      </c>
      <c r="N32" s="20" t="s">
        <v>801</v>
      </c>
      <c r="O32" s="20" t="s">
        <v>681</v>
      </c>
      <c r="P32" s="20" t="s">
        <v>644</v>
      </c>
      <c r="Q32" s="20" t="s">
        <v>802</v>
      </c>
      <c r="R32" s="20" t="s">
        <v>754</v>
      </c>
      <c r="S32" s="20" t="s">
        <v>111</v>
      </c>
    </row>
    <row r="33" spans="1:19" ht="15" customHeight="1" x14ac:dyDescent="0.25">
      <c r="A33" s="10" t="s">
        <v>21</v>
      </c>
      <c r="D33" s="26">
        <v>153191</v>
      </c>
      <c r="E33" s="20" t="s">
        <v>831</v>
      </c>
      <c r="F33" s="21">
        <v>43469</v>
      </c>
      <c r="G33" s="20" t="s">
        <v>679</v>
      </c>
      <c r="H33" s="20" t="s">
        <v>34</v>
      </c>
      <c r="I33" s="26">
        <v>-48</v>
      </c>
      <c r="J33" s="26">
        <v>705.6</v>
      </c>
      <c r="K33" s="26">
        <v>0</v>
      </c>
      <c r="L33" s="26">
        <v>-519.83999999999992</v>
      </c>
      <c r="M33" s="26">
        <v>0</v>
      </c>
      <c r="N33" s="20" t="s">
        <v>801</v>
      </c>
      <c r="O33" s="20" t="s">
        <v>681</v>
      </c>
      <c r="P33" s="20" t="s">
        <v>644</v>
      </c>
      <c r="Q33" s="20" t="s">
        <v>802</v>
      </c>
      <c r="R33" s="20" t="s">
        <v>821</v>
      </c>
      <c r="S33" s="20" t="s">
        <v>111</v>
      </c>
    </row>
    <row r="34" spans="1:19" ht="15" customHeight="1" x14ac:dyDescent="0.25">
      <c r="A34" s="10" t="s">
        <v>21</v>
      </c>
      <c r="D34" s="26">
        <v>153190</v>
      </c>
      <c r="E34" s="20" t="s">
        <v>831</v>
      </c>
      <c r="F34" s="21">
        <v>43469</v>
      </c>
      <c r="G34" s="20" t="s">
        <v>679</v>
      </c>
      <c r="H34" s="20" t="s">
        <v>34</v>
      </c>
      <c r="I34" s="26">
        <v>-192</v>
      </c>
      <c r="J34" s="26">
        <v>1021.71</v>
      </c>
      <c r="K34" s="26">
        <v>0</v>
      </c>
      <c r="L34" s="26">
        <v>-510.77</v>
      </c>
      <c r="M34" s="26">
        <v>0</v>
      </c>
      <c r="N34" s="20" t="s">
        <v>801</v>
      </c>
      <c r="O34" s="20" t="s">
        <v>681</v>
      </c>
      <c r="P34" s="20" t="s">
        <v>644</v>
      </c>
      <c r="Q34" s="20" t="s">
        <v>802</v>
      </c>
      <c r="R34" s="20" t="s">
        <v>800</v>
      </c>
      <c r="S34" s="20" t="s">
        <v>111</v>
      </c>
    </row>
    <row r="35" spans="1:19" ht="15" customHeight="1" x14ac:dyDescent="0.25">
      <c r="A35" s="10" t="s">
        <v>21</v>
      </c>
      <c r="D35" s="26">
        <v>153189</v>
      </c>
      <c r="E35" s="20" t="s">
        <v>831</v>
      </c>
      <c r="F35" s="21">
        <v>43469</v>
      </c>
      <c r="G35" s="20" t="s">
        <v>679</v>
      </c>
      <c r="H35" s="20" t="s">
        <v>34</v>
      </c>
      <c r="I35" s="26">
        <v>-144</v>
      </c>
      <c r="J35" s="26">
        <v>1764</v>
      </c>
      <c r="K35" s="26">
        <v>0</v>
      </c>
      <c r="L35" s="26">
        <v>-1429.9199999999998</v>
      </c>
      <c r="M35" s="26">
        <v>0</v>
      </c>
      <c r="N35" s="20" t="s">
        <v>801</v>
      </c>
      <c r="O35" s="20" t="s">
        <v>681</v>
      </c>
      <c r="P35" s="20" t="s">
        <v>644</v>
      </c>
      <c r="Q35" s="20" t="s">
        <v>802</v>
      </c>
      <c r="R35" s="20" t="s">
        <v>822</v>
      </c>
      <c r="S35" s="20" t="s">
        <v>111</v>
      </c>
    </row>
    <row r="36" spans="1:19" ht="15" customHeight="1" x14ac:dyDescent="0.25">
      <c r="A36" s="10" t="s">
        <v>21</v>
      </c>
      <c r="D36" s="26">
        <v>153188</v>
      </c>
      <c r="E36" s="20" t="s">
        <v>831</v>
      </c>
      <c r="F36" s="21">
        <v>43469</v>
      </c>
      <c r="G36" s="20" t="s">
        <v>679</v>
      </c>
      <c r="H36" s="20" t="s">
        <v>34</v>
      </c>
      <c r="I36" s="26">
        <v>-144</v>
      </c>
      <c r="J36" s="26">
        <v>1764</v>
      </c>
      <c r="K36" s="26">
        <v>0</v>
      </c>
      <c r="L36" s="26">
        <v>-1480.32</v>
      </c>
      <c r="M36" s="26">
        <v>0</v>
      </c>
      <c r="N36" s="20" t="s">
        <v>801</v>
      </c>
      <c r="O36" s="20" t="s">
        <v>681</v>
      </c>
      <c r="P36" s="20" t="s">
        <v>644</v>
      </c>
      <c r="Q36" s="20" t="s">
        <v>802</v>
      </c>
      <c r="R36" s="20" t="s">
        <v>832</v>
      </c>
      <c r="S36" s="20" t="s">
        <v>111</v>
      </c>
    </row>
    <row r="37" spans="1:19" ht="15" customHeight="1" x14ac:dyDescent="0.25">
      <c r="A37" s="10" t="s">
        <v>21</v>
      </c>
      <c r="D37" s="26">
        <v>132507</v>
      </c>
      <c r="E37" s="20" t="s">
        <v>817</v>
      </c>
      <c r="F37" s="21">
        <v>43466</v>
      </c>
      <c r="G37" s="20" t="s">
        <v>679</v>
      </c>
      <c r="H37" s="20" t="s">
        <v>34</v>
      </c>
      <c r="I37" s="26">
        <v>-1</v>
      </c>
      <c r="J37" s="26">
        <v>3.14</v>
      </c>
      <c r="K37" s="26">
        <v>0</v>
      </c>
      <c r="L37" s="26">
        <v>-1.61</v>
      </c>
      <c r="M37" s="26">
        <v>0</v>
      </c>
      <c r="N37" s="20" t="s">
        <v>818</v>
      </c>
      <c r="O37" s="20" t="s">
        <v>681</v>
      </c>
      <c r="P37" s="20" t="s">
        <v>644</v>
      </c>
      <c r="Q37" s="20" t="s">
        <v>780</v>
      </c>
      <c r="R37" s="20" t="s">
        <v>731</v>
      </c>
      <c r="S37" s="20" t="s">
        <v>779</v>
      </c>
    </row>
    <row r="38" spans="1:19" ht="15" customHeight="1" x14ac:dyDescent="0.25">
      <c r="A38" s="10" t="s">
        <v>21</v>
      </c>
      <c r="D38" s="26">
        <v>132506</v>
      </c>
      <c r="E38" s="20" t="s">
        <v>817</v>
      </c>
      <c r="F38" s="21">
        <v>43466</v>
      </c>
      <c r="G38" s="20" t="s">
        <v>679</v>
      </c>
      <c r="H38" s="20" t="s">
        <v>34</v>
      </c>
      <c r="I38" s="26">
        <v>-1</v>
      </c>
      <c r="J38" s="26">
        <v>6.47</v>
      </c>
      <c r="K38" s="26">
        <v>0</v>
      </c>
      <c r="L38" s="26">
        <v>-3.44</v>
      </c>
      <c r="M38" s="26">
        <v>0</v>
      </c>
      <c r="N38" s="20" t="s">
        <v>818</v>
      </c>
      <c r="O38" s="20" t="s">
        <v>681</v>
      </c>
      <c r="P38" s="20" t="s">
        <v>644</v>
      </c>
      <c r="Q38" s="20" t="s">
        <v>780</v>
      </c>
      <c r="R38" s="20" t="s">
        <v>714</v>
      </c>
      <c r="S38" s="20" t="s">
        <v>779</v>
      </c>
    </row>
    <row r="39" spans="1:19" ht="15" customHeight="1" x14ac:dyDescent="0.25">
      <c r="A39" s="10" t="s">
        <v>21</v>
      </c>
      <c r="D39" s="26">
        <v>132505</v>
      </c>
      <c r="E39" s="20" t="s">
        <v>817</v>
      </c>
      <c r="F39" s="21">
        <v>43466</v>
      </c>
      <c r="G39" s="20" t="s">
        <v>679</v>
      </c>
      <c r="H39" s="20" t="s">
        <v>34</v>
      </c>
      <c r="I39" s="26">
        <v>-12</v>
      </c>
      <c r="J39" s="26">
        <v>25.64</v>
      </c>
      <c r="K39" s="26">
        <v>0</v>
      </c>
      <c r="L39" s="26">
        <v>-12.6</v>
      </c>
      <c r="M39" s="26">
        <v>0</v>
      </c>
      <c r="N39" s="20" t="s">
        <v>818</v>
      </c>
      <c r="O39" s="20" t="s">
        <v>681</v>
      </c>
      <c r="P39" s="20" t="s">
        <v>644</v>
      </c>
      <c r="Q39" s="20" t="s">
        <v>780</v>
      </c>
      <c r="R39" s="20" t="s">
        <v>766</v>
      </c>
      <c r="S39" s="20" t="s">
        <v>779</v>
      </c>
    </row>
    <row r="40" spans="1:19" ht="15" customHeight="1" x14ac:dyDescent="0.25">
      <c r="A40" s="10" t="s">
        <v>21</v>
      </c>
      <c r="D40" s="26">
        <v>132504</v>
      </c>
      <c r="E40" s="20" t="s">
        <v>817</v>
      </c>
      <c r="F40" s="21">
        <v>43466</v>
      </c>
      <c r="G40" s="20" t="s">
        <v>679</v>
      </c>
      <c r="H40" s="20" t="s">
        <v>34</v>
      </c>
      <c r="I40" s="26">
        <v>-12</v>
      </c>
      <c r="J40" s="26">
        <v>115.25000000000001</v>
      </c>
      <c r="K40" s="26">
        <v>0</v>
      </c>
      <c r="L40" s="26">
        <v>-61.92</v>
      </c>
      <c r="M40" s="26">
        <v>0</v>
      </c>
      <c r="N40" s="20" t="s">
        <v>818</v>
      </c>
      <c r="O40" s="20" t="s">
        <v>681</v>
      </c>
      <c r="P40" s="20" t="s">
        <v>644</v>
      </c>
      <c r="Q40" s="20" t="s">
        <v>780</v>
      </c>
      <c r="R40" s="20" t="s">
        <v>737</v>
      </c>
      <c r="S40" s="20" t="s">
        <v>779</v>
      </c>
    </row>
    <row r="41" spans="1:19" ht="15" customHeight="1" x14ac:dyDescent="0.25">
      <c r="A41" s="10" t="s">
        <v>21</v>
      </c>
      <c r="D41" s="26">
        <v>132503</v>
      </c>
      <c r="E41" s="20" t="s">
        <v>817</v>
      </c>
      <c r="F41" s="21">
        <v>43466</v>
      </c>
      <c r="G41" s="20" t="s">
        <v>679</v>
      </c>
      <c r="H41" s="20" t="s">
        <v>34</v>
      </c>
      <c r="I41" s="26">
        <v>-145</v>
      </c>
      <c r="J41" s="26">
        <v>213.15</v>
      </c>
      <c r="K41" s="26">
        <v>0</v>
      </c>
      <c r="L41" s="26">
        <v>-130.5</v>
      </c>
      <c r="M41" s="26">
        <v>0</v>
      </c>
      <c r="N41" s="20" t="s">
        <v>818</v>
      </c>
      <c r="O41" s="20" t="s">
        <v>681</v>
      </c>
      <c r="P41" s="20" t="s">
        <v>644</v>
      </c>
      <c r="Q41" s="20" t="s">
        <v>780</v>
      </c>
      <c r="R41" s="20" t="s">
        <v>725</v>
      </c>
      <c r="S41" s="20" t="s">
        <v>779</v>
      </c>
    </row>
    <row r="42" spans="1:19" ht="15" customHeight="1" x14ac:dyDescent="0.25">
      <c r="A42" s="10" t="s">
        <v>21</v>
      </c>
      <c r="D42" s="26">
        <v>132502</v>
      </c>
      <c r="E42" s="20" t="s">
        <v>817</v>
      </c>
      <c r="F42" s="21">
        <v>43466</v>
      </c>
      <c r="G42" s="20" t="s">
        <v>679</v>
      </c>
      <c r="H42" s="20" t="s">
        <v>34</v>
      </c>
      <c r="I42" s="26">
        <v>-12</v>
      </c>
      <c r="J42" s="26">
        <v>222.03</v>
      </c>
      <c r="K42" s="26">
        <v>0</v>
      </c>
      <c r="L42" s="26">
        <v>-102.96</v>
      </c>
      <c r="M42" s="26">
        <v>0</v>
      </c>
      <c r="N42" s="20" t="s">
        <v>818</v>
      </c>
      <c r="O42" s="20" t="s">
        <v>681</v>
      </c>
      <c r="P42" s="20" t="s">
        <v>644</v>
      </c>
      <c r="Q42" s="20" t="s">
        <v>780</v>
      </c>
      <c r="R42" s="20" t="s">
        <v>709</v>
      </c>
      <c r="S42" s="20" t="s">
        <v>779</v>
      </c>
    </row>
    <row r="43" spans="1:19" ht="15" customHeight="1" x14ac:dyDescent="0.25">
      <c r="A43" s="10" t="s">
        <v>21</v>
      </c>
      <c r="D43" s="26">
        <v>132501</v>
      </c>
      <c r="E43" s="20" t="s">
        <v>817</v>
      </c>
      <c r="F43" s="21">
        <v>43466</v>
      </c>
      <c r="G43" s="20" t="s">
        <v>679</v>
      </c>
      <c r="H43" s="20" t="s">
        <v>34</v>
      </c>
      <c r="I43" s="26">
        <v>-48</v>
      </c>
      <c r="J43" s="26">
        <v>348.1</v>
      </c>
      <c r="K43" s="26">
        <v>0</v>
      </c>
      <c r="L43" s="26">
        <v>-176.64</v>
      </c>
      <c r="M43" s="26">
        <v>0</v>
      </c>
      <c r="N43" s="20" t="s">
        <v>818</v>
      </c>
      <c r="O43" s="20" t="s">
        <v>681</v>
      </c>
      <c r="P43" s="20" t="s">
        <v>644</v>
      </c>
      <c r="Q43" s="20" t="s">
        <v>780</v>
      </c>
      <c r="R43" s="20" t="s">
        <v>735</v>
      </c>
      <c r="S43" s="20" t="s">
        <v>779</v>
      </c>
    </row>
    <row r="44" spans="1:19" ht="15" customHeight="1" x14ac:dyDescent="0.25">
      <c r="A44" s="10" t="s">
        <v>21</v>
      </c>
      <c r="D44" s="26">
        <v>132500</v>
      </c>
      <c r="E44" s="20" t="s">
        <v>817</v>
      </c>
      <c r="F44" s="21">
        <v>43466</v>
      </c>
      <c r="G44" s="20" t="s">
        <v>679</v>
      </c>
      <c r="H44" s="20" t="s">
        <v>34</v>
      </c>
      <c r="I44" s="26">
        <v>-144</v>
      </c>
      <c r="J44" s="26">
        <v>378.2</v>
      </c>
      <c r="K44" s="26">
        <v>0</v>
      </c>
      <c r="L44" s="26">
        <v>-181.43</v>
      </c>
      <c r="M44" s="26">
        <v>0</v>
      </c>
      <c r="N44" s="20" t="s">
        <v>818</v>
      </c>
      <c r="O44" s="20" t="s">
        <v>681</v>
      </c>
      <c r="P44" s="20" t="s">
        <v>644</v>
      </c>
      <c r="Q44" s="20" t="s">
        <v>780</v>
      </c>
      <c r="R44" s="20" t="s">
        <v>716</v>
      </c>
      <c r="S44" s="20" t="s">
        <v>779</v>
      </c>
    </row>
    <row r="45" spans="1:19" ht="15" customHeight="1" x14ac:dyDescent="0.25">
      <c r="A45" s="10" t="s">
        <v>21</v>
      </c>
      <c r="D45" s="26">
        <v>132499</v>
      </c>
      <c r="E45" s="20" t="s">
        <v>817</v>
      </c>
      <c r="F45" s="21">
        <v>43466</v>
      </c>
      <c r="G45" s="20" t="s">
        <v>679</v>
      </c>
      <c r="H45" s="20" t="s">
        <v>34</v>
      </c>
      <c r="I45" s="26">
        <v>-144</v>
      </c>
      <c r="J45" s="26">
        <v>429.00000000000006</v>
      </c>
      <c r="K45" s="26">
        <v>0</v>
      </c>
      <c r="L45" s="26">
        <v>-198.73000000000002</v>
      </c>
      <c r="M45" s="26">
        <v>0</v>
      </c>
      <c r="N45" s="20" t="s">
        <v>818</v>
      </c>
      <c r="O45" s="20" t="s">
        <v>681</v>
      </c>
      <c r="P45" s="20" t="s">
        <v>644</v>
      </c>
      <c r="Q45" s="20" t="s">
        <v>780</v>
      </c>
      <c r="R45" s="20" t="s">
        <v>767</v>
      </c>
      <c r="S45" s="20" t="s">
        <v>779</v>
      </c>
    </row>
    <row r="46" spans="1:19" ht="15" customHeight="1" x14ac:dyDescent="0.25">
      <c r="A46" s="10" t="s">
        <v>21</v>
      </c>
      <c r="D46" s="26">
        <v>132498</v>
      </c>
      <c r="E46" s="20" t="s">
        <v>817</v>
      </c>
      <c r="F46" s="21">
        <v>43466</v>
      </c>
      <c r="G46" s="20" t="s">
        <v>679</v>
      </c>
      <c r="H46" s="20" t="s">
        <v>34</v>
      </c>
      <c r="I46" s="26">
        <v>-144</v>
      </c>
      <c r="J46" s="26">
        <v>440.29</v>
      </c>
      <c r="K46" s="26">
        <v>0</v>
      </c>
      <c r="L46" s="26">
        <v>-287.99</v>
      </c>
      <c r="M46" s="26">
        <v>0</v>
      </c>
      <c r="N46" s="20" t="s">
        <v>818</v>
      </c>
      <c r="O46" s="20" t="s">
        <v>681</v>
      </c>
      <c r="P46" s="20" t="s">
        <v>644</v>
      </c>
      <c r="Q46" s="20" t="s">
        <v>780</v>
      </c>
      <c r="R46" s="20" t="s">
        <v>715</v>
      </c>
      <c r="S46" s="20" t="s">
        <v>779</v>
      </c>
    </row>
    <row r="47" spans="1:19" ht="15" customHeight="1" x14ac:dyDescent="0.25">
      <c r="A47" s="10" t="s">
        <v>21</v>
      </c>
      <c r="D47" s="26">
        <v>132497</v>
      </c>
      <c r="E47" s="20" t="s">
        <v>817</v>
      </c>
      <c r="F47" s="21">
        <v>43466</v>
      </c>
      <c r="G47" s="20" t="s">
        <v>679</v>
      </c>
      <c r="H47" s="20" t="s">
        <v>34</v>
      </c>
      <c r="I47" s="26">
        <v>-144</v>
      </c>
      <c r="J47" s="26">
        <v>482.62999999999994</v>
      </c>
      <c r="K47" s="26">
        <v>0</v>
      </c>
      <c r="L47" s="26">
        <v>-298.09000000000003</v>
      </c>
      <c r="M47" s="26">
        <v>0</v>
      </c>
      <c r="N47" s="20" t="s">
        <v>818</v>
      </c>
      <c r="O47" s="20" t="s">
        <v>681</v>
      </c>
      <c r="P47" s="20" t="s">
        <v>644</v>
      </c>
      <c r="Q47" s="20" t="s">
        <v>780</v>
      </c>
      <c r="R47" s="20" t="s">
        <v>775</v>
      </c>
      <c r="S47" s="20" t="s">
        <v>779</v>
      </c>
    </row>
    <row r="48" spans="1:19" ht="15" customHeight="1" x14ac:dyDescent="0.25">
      <c r="A48" s="10" t="s">
        <v>21</v>
      </c>
      <c r="D48" s="26">
        <v>132496</v>
      </c>
      <c r="E48" s="20" t="s">
        <v>817</v>
      </c>
      <c r="F48" s="21">
        <v>43466</v>
      </c>
      <c r="G48" s="20" t="s">
        <v>679</v>
      </c>
      <c r="H48" s="20" t="s">
        <v>34</v>
      </c>
      <c r="I48" s="26">
        <v>-144</v>
      </c>
      <c r="J48" s="26">
        <v>647.74</v>
      </c>
      <c r="K48" s="26">
        <v>0</v>
      </c>
      <c r="L48" s="26">
        <v>-349.93</v>
      </c>
      <c r="M48" s="26">
        <v>0</v>
      </c>
      <c r="N48" s="20" t="s">
        <v>818</v>
      </c>
      <c r="O48" s="20" t="s">
        <v>681</v>
      </c>
      <c r="P48" s="20" t="s">
        <v>644</v>
      </c>
      <c r="Q48" s="20" t="s">
        <v>780</v>
      </c>
      <c r="R48" s="20" t="s">
        <v>753</v>
      </c>
      <c r="S48" s="20" t="s">
        <v>779</v>
      </c>
    </row>
    <row r="49" spans="1:19" ht="15" customHeight="1" x14ac:dyDescent="0.25">
      <c r="A49" s="10" t="s">
        <v>21</v>
      </c>
      <c r="D49" s="26">
        <v>132495</v>
      </c>
      <c r="E49" s="20" t="s">
        <v>817</v>
      </c>
      <c r="F49" s="21">
        <v>43466</v>
      </c>
      <c r="G49" s="20" t="s">
        <v>679</v>
      </c>
      <c r="H49" s="20" t="s">
        <v>34</v>
      </c>
      <c r="I49" s="26">
        <v>-144</v>
      </c>
      <c r="J49" s="26">
        <v>1047.1100000000001</v>
      </c>
      <c r="K49" s="26">
        <v>0</v>
      </c>
      <c r="L49" s="26">
        <v>-504</v>
      </c>
      <c r="M49" s="26">
        <v>0</v>
      </c>
      <c r="N49" s="20" t="s">
        <v>818</v>
      </c>
      <c r="O49" s="20" t="s">
        <v>681</v>
      </c>
      <c r="P49" s="20" t="s">
        <v>644</v>
      </c>
      <c r="Q49" s="20" t="s">
        <v>780</v>
      </c>
      <c r="R49" s="20" t="s">
        <v>770</v>
      </c>
      <c r="S49" s="20" t="s">
        <v>779</v>
      </c>
    </row>
    <row r="50" spans="1:19" ht="15" customHeight="1" x14ac:dyDescent="0.25">
      <c r="A50" s="10" t="s">
        <v>21</v>
      </c>
      <c r="D50" s="26">
        <v>132494</v>
      </c>
      <c r="E50" s="20" t="s">
        <v>817</v>
      </c>
      <c r="F50" s="21">
        <v>43466</v>
      </c>
      <c r="G50" s="20" t="s">
        <v>679</v>
      </c>
      <c r="H50" s="20" t="s">
        <v>34</v>
      </c>
      <c r="I50" s="26">
        <v>-144</v>
      </c>
      <c r="J50" s="26">
        <v>1456.36</v>
      </c>
      <c r="K50" s="26">
        <v>0</v>
      </c>
      <c r="L50" s="26">
        <v>-990.71</v>
      </c>
      <c r="M50" s="26">
        <v>0</v>
      </c>
      <c r="N50" s="20" t="s">
        <v>818</v>
      </c>
      <c r="O50" s="20" t="s">
        <v>681</v>
      </c>
      <c r="P50" s="20" t="s">
        <v>644</v>
      </c>
      <c r="Q50" s="20" t="s">
        <v>780</v>
      </c>
      <c r="R50" s="20" t="s">
        <v>777</v>
      </c>
      <c r="S50" s="20" t="s">
        <v>779</v>
      </c>
    </row>
    <row r="51" spans="1:19" ht="15" customHeight="1" x14ac:dyDescent="0.25">
      <c r="A51" s="10" t="s">
        <v>21</v>
      </c>
      <c r="D51" s="26">
        <v>132493</v>
      </c>
      <c r="E51" s="20" t="s">
        <v>817</v>
      </c>
      <c r="F51" s="21">
        <v>43466</v>
      </c>
      <c r="G51" s="20" t="s">
        <v>679</v>
      </c>
      <c r="H51" s="20" t="s">
        <v>34</v>
      </c>
      <c r="I51" s="26">
        <v>-192</v>
      </c>
      <c r="J51" s="26">
        <v>1936.1699999999998</v>
      </c>
      <c r="K51" s="26">
        <v>0</v>
      </c>
      <c r="L51" s="26">
        <v>-1169.3</v>
      </c>
      <c r="M51" s="26">
        <v>0</v>
      </c>
      <c r="N51" s="20" t="s">
        <v>818</v>
      </c>
      <c r="O51" s="20" t="s">
        <v>681</v>
      </c>
      <c r="P51" s="20" t="s">
        <v>644</v>
      </c>
      <c r="Q51" s="20" t="s">
        <v>780</v>
      </c>
      <c r="R51" s="20" t="s">
        <v>712</v>
      </c>
      <c r="S51" s="20" t="s">
        <v>779</v>
      </c>
    </row>
    <row r="52" spans="1:19" ht="15" customHeight="1" x14ac:dyDescent="0.25">
      <c r="A52" s="10" t="s">
        <v>21</v>
      </c>
      <c r="D52" s="26">
        <v>132492</v>
      </c>
      <c r="E52" s="20" t="s">
        <v>817</v>
      </c>
      <c r="F52" s="21">
        <v>43466</v>
      </c>
      <c r="G52" s="20" t="s">
        <v>679</v>
      </c>
      <c r="H52" s="20" t="s">
        <v>34</v>
      </c>
      <c r="I52" s="26">
        <v>-144</v>
      </c>
      <c r="J52" s="26">
        <v>2485.1200000000003</v>
      </c>
      <c r="K52" s="26">
        <v>0</v>
      </c>
      <c r="L52" s="26">
        <v>-1231.21</v>
      </c>
      <c r="M52" s="26">
        <v>0</v>
      </c>
      <c r="N52" s="20" t="s">
        <v>818</v>
      </c>
      <c r="O52" s="20" t="s">
        <v>681</v>
      </c>
      <c r="P52" s="20" t="s">
        <v>644</v>
      </c>
      <c r="Q52" s="20" t="s">
        <v>780</v>
      </c>
      <c r="R52" s="20" t="s">
        <v>772</v>
      </c>
      <c r="S52" s="20" t="s">
        <v>779</v>
      </c>
    </row>
    <row r="53" spans="1:19" ht="15" customHeight="1" x14ac:dyDescent="0.25">
      <c r="A53" s="10" t="s">
        <v>21</v>
      </c>
      <c r="D53" s="26">
        <v>132491</v>
      </c>
      <c r="E53" s="20" t="s">
        <v>817</v>
      </c>
      <c r="F53" s="21">
        <v>43466</v>
      </c>
      <c r="G53" s="20" t="s">
        <v>679</v>
      </c>
      <c r="H53" s="20" t="s">
        <v>34</v>
      </c>
      <c r="I53" s="26">
        <v>-144</v>
      </c>
      <c r="J53" s="26">
        <v>9947.5500000000011</v>
      </c>
      <c r="K53" s="26">
        <v>0</v>
      </c>
      <c r="L53" s="26">
        <v>-6151.7</v>
      </c>
      <c r="M53" s="26">
        <v>0</v>
      </c>
      <c r="N53" s="20" t="s">
        <v>818</v>
      </c>
      <c r="O53" s="20" t="s">
        <v>681</v>
      </c>
      <c r="P53" s="20" t="s">
        <v>644</v>
      </c>
      <c r="Q53" s="20" t="s">
        <v>780</v>
      </c>
      <c r="R53" s="20" t="s">
        <v>781</v>
      </c>
      <c r="S53" s="20" t="s">
        <v>779</v>
      </c>
    </row>
    <row r="54" spans="1:19" ht="15" customHeight="1" x14ac:dyDescent="0.25">
      <c r="A54" s="10" t="s">
        <v>21</v>
      </c>
      <c r="D54" s="26">
        <v>132517</v>
      </c>
      <c r="E54" s="20" t="s">
        <v>819</v>
      </c>
      <c r="F54" s="21">
        <v>43470</v>
      </c>
      <c r="G54" s="20" t="s">
        <v>744</v>
      </c>
      <c r="H54" s="20" t="s">
        <v>34</v>
      </c>
      <c r="I54" s="26">
        <v>-1</v>
      </c>
      <c r="J54" s="26">
        <v>5.8</v>
      </c>
      <c r="K54" s="26">
        <v>0</v>
      </c>
      <c r="L54" s="26">
        <v>-3.68</v>
      </c>
      <c r="M54" s="26">
        <v>0</v>
      </c>
      <c r="N54" s="20" t="s">
        <v>820</v>
      </c>
      <c r="O54" s="20" t="s">
        <v>746</v>
      </c>
      <c r="P54" s="20" t="s">
        <v>644</v>
      </c>
      <c r="Q54" s="20" t="s">
        <v>747</v>
      </c>
      <c r="R54" s="20" t="s">
        <v>727</v>
      </c>
      <c r="S54" s="20" t="s">
        <v>779</v>
      </c>
    </row>
    <row r="55" spans="1:19" ht="15" customHeight="1" x14ac:dyDescent="0.25">
      <c r="A55" s="10" t="s">
        <v>21</v>
      </c>
      <c r="D55" s="26">
        <v>132516</v>
      </c>
      <c r="E55" s="20" t="s">
        <v>819</v>
      </c>
      <c r="F55" s="21">
        <v>43470</v>
      </c>
      <c r="G55" s="20" t="s">
        <v>744</v>
      </c>
      <c r="H55" s="20" t="s">
        <v>34</v>
      </c>
      <c r="I55" s="26">
        <v>-6</v>
      </c>
      <c r="J55" s="26">
        <v>9.18</v>
      </c>
      <c r="K55" s="26">
        <v>0</v>
      </c>
      <c r="L55" s="26">
        <v>-5.28</v>
      </c>
      <c r="M55" s="26">
        <v>0</v>
      </c>
      <c r="N55" s="20" t="s">
        <v>820</v>
      </c>
      <c r="O55" s="20" t="s">
        <v>746</v>
      </c>
      <c r="P55" s="20" t="s">
        <v>644</v>
      </c>
      <c r="Q55" s="20" t="s">
        <v>747</v>
      </c>
      <c r="R55" s="20" t="s">
        <v>762</v>
      </c>
      <c r="S55" s="20" t="s">
        <v>779</v>
      </c>
    </row>
    <row r="56" spans="1:19" ht="15" customHeight="1" x14ac:dyDescent="0.25">
      <c r="A56" s="10" t="s">
        <v>21</v>
      </c>
      <c r="D56" s="26">
        <v>132515</v>
      </c>
      <c r="E56" s="20" t="s">
        <v>819</v>
      </c>
      <c r="F56" s="21">
        <v>43470</v>
      </c>
      <c r="G56" s="20" t="s">
        <v>744</v>
      </c>
      <c r="H56" s="20" t="s">
        <v>34</v>
      </c>
      <c r="I56" s="26">
        <v>-24</v>
      </c>
      <c r="J56" s="26">
        <v>242.02</v>
      </c>
      <c r="K56" s="26">
        <v>0</v>
      </c>
      <c r="L56" s="26">
        <v>-146.16</v>
      </c>
      <c r="M56" s="26">
        <v>0</v>
      </c>
      <c r="N56" s="20" t="s">
        <v>820</v>
      </c>
      <c r="O56" s="20" t="s">
        <v>746</v>
      </c>
      <c r="P56" s="20" t="s">
        <v>644</v>
      </c>
      <c r="Q56" s="20" t="s">
        <v>747</v>
      </c>
      <c r="R56" s="20" t="s">
        <v>712</v>
      </c>
      <c r="S56" s="20" t="s">
        <v>779</v>
      </c>
    </row>
    <row r="57" spans="1:19" ht="15" customHeight="1" x14ac:dyDescent="0.25">
      <c r="A57" s="10" t="s">
        <v>21</v>
      </c>
      <c r="D57" s="26">
        <v>132514</v>
      </c>
      <c r="E57" s="20" t="s">
        <v>819</v>
      </c>
      <c r="F57" s="21">
        <v>43470</v>
      </c>
      <c r="G57" s="20" t="s">
        <v>744</v>
      </c>
      <c r="H57" s="20" t="s">
        <v>34</v>
      </c>
      <c r="I57" s="26">
        <v>-145</v>
      </c>
      <c r="J57" s="26">
        <v>309.72000000000003</v>
      </c>
      <c r="K57" s="26">
        <v>0</v>
      </c>
      <c r="L57" s="26">
        <v>-152.25</v>
      </c>
      <c r="M57" s="26">
        <v>0</v>
      </c>
      <c r="N57" s="20" t="s">
        <v>820</v>
      </c>
      <c r="O57" s="20" t="s">
        <v>746</v>
      </c>
      <c r="P57" s="20" t="s">
        <v>644</v>
      </c>
      <c r="Q57" s="20" t="s">
        <v>747</v>
      </c>
      <c r="R57" s="20" t="s">
        <v>766</v>
      </c>
      <c r="S57" s="20" t="s">
        <v>779</v>
      </c>
    </row>
    <row r="58" spans="1:19" ht="15" customHeight="1" x14ac:dyDescent="0.25">
      <c r="A58" s="10" t="s">
        <v>21</v>
      </c>
      <c r="D58" s="26">
        <v>132513</v>
      </c>
      <c r="E58" s="20" t="s">
        <v>819</v>
      </c>
      <c r="F58" s="21">
        <v>43470</v>
      </c>
      <c r="G58" s="20" t="s">
        <v>744</v>
      </c>
      <c r="H58" s="20" t="s">
        <v>34</v>
      </c>
      <c r="I58" s="26">
        <v>-144</v>
      </c>
      <c r="J58" s="26">
        <v>388.08000000000004</v>
      </c>
      <c r="K58" s="26">
        <v>0</v>
      </c>
      <c r="L58" s="26">
        <v>-185.75</v>
      </c>
      <c r="M58" s="26">
        <v>0</v>
      </c>
      <c r="N58" s="20" t="s">
        <v>820</v>
      </c>
      <c r="O58" s="20" t="s">
        <v>746</v>
      </c>
      <c r="P58" s="20" t="s">
        <v>644</v>
      </c>
      <c r="Q58" s="20" t="s">
        <v>747</v>
      </c>
      <c r="R58" s="20" t="s">
        <v>733</v>
      </c>
      <c r="S58" s="20" t="s">
        <v>779</v>
      </c>
    </row>
    <row r="59" spans="1:19" ht="15" customHeight="1" x14ac:dyDescent="0.25">
      <c r="A59" s="10" t="s">
        <v>21</v>
      </c>
      <c r="D59" s="26">
        <v>132512</v>
      </c>
      <c r="E59" s="20" t="s">
        <v>819</v>
      </c>
      <c r="F59" s="21">
        <v>43470</v>
      </c>
      <c r="G59" s="20" t="s">
        <v>744</v>
      </c>
      <c r="H59" s="20" t="s">
        <v>34</v>
      </c>
      <c r="I59" s="26">
        <v>-144</v>
      </c>
      <c r="J59" s="26">
        <v>420.54</v>
      </c>
      <c r="K59" s="26">
        <v>0</v>
      </c>
      <c r="L59" s="26">
        <v>-198.72</v>
      </c>
      <c r="M59" s="26">
        <v>0</v>
      </c>
      <c r="N59" s="20" t="s">
        <v>820</v>
      </c>
      <c r="O59" s="20" t="s">
        <v>746</v>
      </c>
      <c r="P59" s="20" t="s">
        <v>644</v>
      </c>
      <c r="Q59" s="20" t="s">
        <v>747</v>
      </c>
      <c r="R59" s="20" t="s">
        <v>724</v>
      </c>
      <c r="S59" s="20" t="s">
        <v>779</v>
      </c>
    </row>
    <row r="60" spans="1:19" ht="15" customHeight="1" x14ac:dyDescent="0.25">
      <c r="A60" s="10" t="s">
        <v>21</v>
      </c>
      <c r="D60" s="26">
        <v>132511</v>
      </c>
      <c r="E60" s="20" t="s">
        <v>819</v>
      </c>
      <c r="F60" s="21">
        <v>43470</v>
      </c>
      <c r="G60" s="20" t="s">
        <v>744</v>
      </c>
      <c r="H60" s="20" t="s">
        <v>34</v>
      </c>
      <c r="I60" s="26">
        <v>-144</v>
      </c>
      <c r="J60" s="26">
        <v>440.28000000000003</v>
      </c>
      <c r="K60" s="26">
        <v>0</v>
      </c>
      <c r="L60" s="26">
        <v>-287.99</v>
      </c>
      <c r="M60" s="26">
        <v>0</v>
      </c>
      <c r="N60" s="20" t="s">
        <v>820</v>
      </c>
      <c r="O60" s="20" t="s">
        <v>746</v>
      </c>
      <c r="P60" s="20" t="s">
        <v>644</v>
      </c>
      <c r="Q60" s="20" t="s">
        <v>747</v>
      </c>
      <c r="R60" s="20" t="s">
        <v>715</v>
      </c>
      <c r="S60" s="20" t="s">
        <v>779</v>
      </c>
    </row>
    <row r="61" spans="1:19" ht="15" customHeight="1" x14ac:dyDescent="0.25">
      <c r="A61" s="10" t="s">
        <v>21</v>
      </c>
      <c r="D61" s="26">
        <v>132510</v>
      </c>
      <c r="E61" s="20" t="s">
        <v>819</v>
      </c>
      <c r="F61" s="21">
        <v>43470</v>
      </c>
      <c r="G61" s="20" t="s">
        <v>744</v>
      </c>
      <c r="H61" s="20" t="s">
        <v>34</v>
      </c>
      <c r="I61" s="26">
        <v>-144</v>
      </c>
      <c r="J61" s="26">
        <v>451.56</v>
      </c>
      <c r="K61" s="26">
        <v>0</v>
      </c>
      <c r="L61" s="26">
        <v>-231.82999999999998</v>
      </c>
      <c r="M61" s="26">
        <v>0</v>
      </c>
      <c r="N61" s="20" t="s">
        <v>820</v>
      </c>
      <c r="O61" s="20" t="s">
        <v>746</v>
      </c>
      <c r="P61" s="20" t="s">
        <v>644</v>
      </c>
      <c r="Q61" s="20" t="s">
        <v>747</v>
      </c>
      <c r="R61" s="20" t="s">
        <v>731</v>
      </c>
      <c r="S61" s="20" t="s">
        <v>779</v>
      </c>
    </row>
    <row r="62" spans="1:19" ht="15" customHeight="1" x14ac:dyDescent="0.25">
      <c r="A62" s="10" t="s">
        <v>21</v>
      </c>
      <c r="D62" s="26">
        <v>132509</v>
      </c>
      <c r="E62" s="20" t="s">
        <v>819</v>
      </c>
      <c r="F62" s="21">
        <v>43470</v>
      </c>
      <c r="G62" s="20" t="s">
        <v>744</v>
      </c>
      <c r="H62" s="20" t="s">
        <v>34</v>
      </c>
      <c r="I62" s="26">
        <v>-144</v>
      </c>
      <c r="J62" s="26">
        <v>1162.83</v>
      </c>
      <c r="K62" s="26">
        <v>0</v>
      </c>
      <c r="L62" s="26">
        <v>-599.05000000000007</v>
      </c>
      <c r="M62" s="26">
        <v>0</v>
      </c>
      <c r="N62" s="20" t="s">
        <v>820</v>
      </c>
      <c r="O62" s="20" t="s">
        <v>746</v>
      </c>
      <c r="P62" s="20" t="s">
        <v>644</v>
      </c>
      <c r="Q62" s="20" t="s">
        <v>747</v>
      </c>
      <c r="R62" s="20" t="s">
        <v>697</v>
      </c>
      <c r="S62" s="20" t="s">
        <v>779</v>
      </c>
    </row>
    <row r="63" spans="1:19" ht="15" customHeight="1" x14ac:dyDescent="0.25">
      <c r="A63" s="10" t="s">
        <v>21</v>
      </c>
      <c r="D63" s="26">
        <v>132508</v>
      </c>
      <c r="E63" s="20" t="s">
        <v>819</v>
      </c>
      <c r="F63" s="21">
        <v>43470</v>
      </c>
      <c r="G63" s="20" t="s">
        <v>744</v>
      </c>
      <c r="H63" s="20" t="s">
        <v>34</v>
      </c>
      <c r="I63" s="26">
        <v>-288</v>
      </c>
      <c r="J63" s="26">
        <v>16753.66</v>
      </c>
      <c r="K63" s="26">
        <v>0</v>
      </c>
      <c r="L63" s="26">
        <v>-8812.7799999999988</v>
      </c>
      <c r="M63" s="26">
        <v>0</v>
      </c>
      <c r="N63" s="20" t="s">
        <v>820</v>
      </c>
      <c r="O63" s="20" t="s">
        <v>746</v>
      </c>
      <c r="P63" s="20" t="s">
        <v>644</v>
      </c>
      <c r="Q63" s="20" t="s">
        <v>747</v>
      </c>
      <c r="R63" s="20" t="s">
        <v>726</v>
      </c>
      <c r="S63" s="20" t="s">
        <v>779</v>
      </c>
    </row>
    <row r="64" spans="1:19" ht="15" customHeight="1" x14ac:dyDescent="0.25">
      <c r="A64" s="10" t="s">
        <v>21</v>
      </c>
      <c r="D64" s="26">
        <v>153165</v>
      </c>
      <c r="E64" s="20" t="s">
        <v>827</v>
      </c>
      <c r="F64" s="21">
        <v>43470</v>
      </c>
      <c r="G64" s="20" t="s">
        <v>679</v>
      </c>
      <c r="H64" s="20" t="s">
        <v>34</v>
      </c>
      <c r="I64" s="26">
        <v>-144</v>
      </c>
      <c r="J64" s="26">
        <v>462.87</v>
      </c>
      <c r="K64" s="26">
        <v>0</v>
      </c>
      <c r="L64" s="26">
        <v>-224.60000000000002</v>
      </c>
      <c r="M64" s="26">
        <v>0</v>
      </c>
      <c r="N64" s="20" t="s">
        <v>801</v>
      </c>
      <c r="O64" s="20" t="s">
        <v>681</v>
      </c>
      <c r="P64" s="20" t="s">
        <v>644</v>
      </c>
      <c r="Q64" s="20" t="s">
        <v>802</v>
      </c>
      <c r="R64" s="20" t="s">
        <v>757</v>
      </c>
      <c r="S64" s="20" t="s">
        <v>111</v>
      </c>
    </row>
    <row r="65" spans="1:19" ht="15" customHeight="1" x14ac:dyDescent="0.25">
      <c r="A65" s="10" t="s">
        <v>21</v>
      </c>
      <c r="D65" s="26">
        <v>153164</v>
      </c>
      <c r="E65" s="20" t="s">
        <v>827</v>
      </c>
      <c r="F65" s="21">
        <v>43470</v>
      </c>
      <c r="G65" s="20" t="s">
        <v>679</v>
      </c>
      <c r="H65" s="20" t="s">
        <v>34</v>
      </c>
      <c r="I65" s="26">
        <v>-144</v>
      </c>
      <c r="J65" s="26">
        <v>571.54000000000008</v>
      </c>
      <c r="K65" s="26">
        <v>0</v>
      </c>
      <c r="L65" s="26">
        <v>-273.65000000000003</v>
      </c>
      <c r="M65" s="26">
        <v>0</v>
      </c>
      <c r="N65" s="20" t="s">
        <v>801</v>
      </c>
      <c r="O65" s="20" t="s">
        <v>681</v>
      </c>
      <c r="P65" s="20" t="s">
        <v>644</v>
      </c>
      <c r="Q65" s="20" t="s">
        <v>802</v>
      </c>
      <c r="R65" s="20" t="s">
        <v>782</v>
      </c>
      <c r="S65" s="20" t="s">
        <v>111</v>
      </c>
    </row>
    <row r="66" spans="1:19" ht="15" customHeight="1" x14ac:dyDescent="0.25">
      <c r="A66" s="10" t="s">
        <v>21</v>
      </c>
      <c r="D66" s="26">
        <v>153163</v>
      </c>
      <c r="E66" s="20" t="s">
        <v>827</v>
      </c>
      <c r="F66" s="21">
        <v>43470</v>
      </c>
      <c r="G66" s="20" t="s">
        <v>679</v>
      </c>
      <c r="H66" s="20" t="s">
        <v>34</v>
      </c>
      <c r="I66" s="26">
        <v>-48</v>
      </c>
      <c r="J66" s="26">
        <v>588</v>
      </c>
      <c r="K66" s="26">
        <v>0</v>
      </c>
      <c r="L66" s="26">
        <v>-503.04</v>
      </c>
      <c r="M66" s="26">
        <v>0</v>
      </c>
      <c r="N66" s="20" t="s">
        <v>801</v>
      </c>
      <c r="O66" s="20" t="s">
        <v>681</v>
      </c>
      <c r="P66" s="20" t="s">
        <v>644</v>
      </c>
      <c r="Q66" s="20" t="s">
        <v>802</v>
      </c>
      <c r="R66" s="20" t="s">
        <v>823</v>
      </c>
      <c r="S66" s="20" t="s">
        <v>111</v>
      </c>
    </row>
    <row r="67" spans="1:19" ht="15" customHeight="1" x14ac:dyDescent="0.25">
      <c r="A67" s="10" t="s">
        <v>21</v>
      </c>
      <c r="D67" s="26">
        <v>153162</v>
      </c>
      <c r="E67" s="20" t="s">
        <v>827</v>
      </c>
      <c r="F67" s="21">
        <v>43470</v>
      </c>
      <c r="G67" s="20" t="s">
        <v>679</v>
      </c>
      <c r="H67" s="20" t="s">
        <v>34</v>
      </c>
      <c r="I67" s="26">
        <v>-144</v>
      </c>
      <c r="J67" s="26">
        <v>1058.4000000000001</v>
      </c>
      <c r="K67" s="26">
        <v>0</v>
      </c>
      <c r="L67" s="26">
        <v>-944.64</v>
      </c>
      <c r="M67" s="26">
        <v>0</v>
      </c>
      <c r="N67" s="20" t="s">
        <v>801</v>
      </c>
      <c r="O67" s="20" t="s">
        <v>681</v>
      </c>
      <c r="P67" s="20" t="s">
        <v>644</v>
      </c>
      <c r="Q67" s="20" t="s">
        <v>802</v>
      </c>
      <c r="R67" s="20" t="s">
        <v>829</v>
      </c>
      <c r="S67" s="20" t="s">
        <v>111</v>
      </c>
    </row>
    <row r="68" spans="1:19" ht="15" customHeight="1" x14ac:dyDescent="0.25">
      <c r="A68" s="10" t="s">
        <v>21</v>
      </c>
      <c r="D68" s="26">
        <v>153161</v>
      </c>
      <c r="E68" s="20" t="s">
        <v>827</v>
      </c>
      <c r="F68" s="21">
        <v>43470</v>
      </c>
      <c r="G68" s="20" t="s">
        <v>679</v>
      </c>
      <c r="H68" s="20" t="s">
        <v>34</v>
      </c>
      <c r="I68" s="26">
        <v>-144</v>
      </c>
      <c r="J68" s="26">
        <v>1764</v>
      </c>
      <c r="K68" s="26">
        <v>0</v>
      </c>
      <c r="L68" s="26">
        <v>-1408.32</v>
      </c>
      <c r="M68" s="26">
        <v>0</v>
      </c>
      <c r="N68" s="20" t="s">
        <v>801</v>
      </c>
      <c r="O68" s="20" t="s">
        <v>681</v>
      </c>
      <c r="P68" s="20" t="s">
        <v>644</v>
      </c>
      <c r="Q68" s="20" t="s">
        <v>802</v>
      </c>
      <c r="R68" s="20" t="s">
        <v>828</v>
      </c>
      <c r="S68" s="20" t="s">
        <v>111</v>
      </c>
    </row>
    <row r="69" spans="1:19" ht="15" customHeight="1" x14ac:dyDescent="0.25">
      <c r="A69" s="10" t="s">
        <v>21</v>
      </c>
      <c r="D69" s="26">
        <v>124520</v>
      </c>
      <c r="E69" s="20" t="s">
        <v>815</v>
      </c>
      <c r="F69" s="21">
        <v>43470</v>
      </c>
      <c r="G69" s="20" t="s">
        <v>679</v>
      </c>
      <c r="H69" s="20" t="s">
        <v>34</v>
      </c>
      <c r="I69" s="26">
        <v>-1</v>
      </c>
      <c r="J69" s="26">
        <v>6.72</v>
      </c>
      <c r="K69" s="26">
        <v>0</v>
      </c>
      <c r="L69" s="26">
        <v>-3.64</v>
      </c>
      <c r="M69" s="26">
        <v>0</v>
      </c>
      <c r="N69" s="20" t="s">
        <v>816</v>
      </c>
      <c r="O69" s="20" t="s">
        <v>681</v>
      </c>
      <c r="P69" s="20" t="s">
        <v>644</v>
      </c>
      <c r="Q69" s="20" t="s">
        <v>780</v>
      </c>
      <c r="R69" s="20" t="s">
        <v>778</v>
      </c>
      <c r="S69" s="20" t="s">
        <v>105</v>
      </c>
    </row>
    <row r="70" spans="1:19" ht="15" customHeight="1" x14ac:dyDescent="0.25">
      <c r="A70" s="10" t="s">
        <v>21</v>
      </c>
      <c r="D70" s="26">
        <v>124519</v>
      </c>
      <c r="E70" s="20" t="s">
        <v>815</v>
      </c>
      <c r="F70" s="21">
        <v>43470</v>
      </c>
      <c r="G70" s="20" t="s">
        <v>679</v>
      </c>
      <c r="H70" s="20" t="s">
        <v>34</v>
      </c>
      <c r="I70" s="26">
        <v>-6</v>
      </c>
      <c r="J70" s="26">
        <v>17.04</v>
      </c>
      <c r="K70" s="26">
        <v>0</v>
      </c>
      <c r="L70" s="26">
        <v>-12</v>
      </c>
      <c r="M70" s="26">
        <v>0</v>
      </c>
      <c r="N70" s="20" t="s">
        <v>816</v>
      </c>
      <c r="O70" s="20" t="s">
        <v>681</v>
      </c>
      <c r="P70" s="20" t="s">
        <v>644</v>
      </c>
      <c r="Q70" s="20" t="s">
        <v>780</v>
      </c>
      <c r="R70" s="20" t="s">
        <v>715</v>
      </c>
      <c r="S70" s="20" t="s">
        <v>105</v>
      </c>
    </row>
    <row r="71" spans="1:19" ht="15" customHeight="1" x14ac:dyDescent="0.25">
      <c r="A71" s="10" t="s">
        <v>21</v>
      </c>
      <c r="D71" s="26">
        <v>124518</v>
      </c>
      <c r="E71" s="20" t="s">
        <v>815</v>
      </c>
      <c r="F71" s="21">
        <v>43470</v>
      </c>
      <c r="G71" s="20" t="s">
        <v>679</v>
      </c>
      <c r="H71" s="20" t="s">
        <v>34</v>
      </c>
      <c r="I71" s="26">
        <v>-144</v>
      </c>
      <c r="J71" s="26">
        <v>106.14</v>
      </c>
      <c r="K71" s="26">
        <v>0</v>
      </c>
      <c r="L71" s="26">
        <v>-60.470000000000006</v>
      </c>
      <c r="M71" s="26">
        <v>0</v>
      </c>
      <c r="N71" s="20" t="s">
        <v>816</v>
      </c>
      <c r="O71" s="20" t="s">
        <v>681</v>
      </c>
      <c r="P71" s="20" t="s">
        <v>644</v>
      </c>
      <c r="Q71" s="20" t="s">
        <v>780</v>
      </c>
      <c r="R71" s="20" t="s">
        <v>736</v>
      </c>
      <c r="S71" s="20" t="s">
        <v>105</v>
      </c>
    </row>
    <row r="72" spans="1:19" ht="15" customHeight="1" x14ac:dyDescent="0.25">
      <c r="A72" s="10" t="s">
        <v>21</v>
      </c>
      <c r="D72" s="26">
        <v>124517</v>
      </c>
      <c r="E72" s="20" t="s">
        <v>815</v>
      </c>
      <c r="F72" s="21">
        <v>43470</v>
      </c>
      <c r="G72" s="20" t="s">
        <v>679</v>
      </c>
      <c r="H72" s="20" t="s">
        <v>34</v>
      </c>
      <c r="I72" s="26">
        <v>-24</v>
      </c>
      <c r="J72" s="26">
        <v>225.39</v>
      </c>
      <c r="K72" s="26">
        <v>0</v>
      </c>
      <c r="L72" s="26">
        <v>-165.12</v>
      </c>
      <c r="M72" s="26">
        <v>0</v>
      </c>
      <c r="N72" s="20" t="s">
        <v>816</v>
      </c>
      <c r="O72" s="20" t="s">
        <v>681</v>
      </c>
      <c r="P72" s="20" t="s">
        <v>644</v>
      </c>
      <c r="Q72" s="20" t="s">
        <v>780</v>
      </c>
      <c r="R72" s="20" t="s">
        <v>777</v>
      </c>
      <c r="S72" s="20" t="s">
        <v>105</v>
      </c>
    </row>
    <row r="73" spans="1:19" ht="15" customHeight="1" x14ac:dyDescent="0.25">
      <c r="A73" s="10" t="s">
        <v>21</v>
      </c>
      <c r="D73" s="26">
        <v>124516</v>
      </c>
      <c r="E73" s="20" t="s">
        <v>815</v>
      </c>
      <c r="F73" s="21">
        <v>43470</v>
      </c>
      <c r="G73" s="20" t="s">
        <v>679</v>
      </c>
      <c r="H73" s="20" t="s">
        <v>34</v>
      </c>
      <c r="I73" s="26">
        <v>-144</v>
      </c>
      <c r="J73" s="26">
        <v>285.67</v>
      </c>
      <c r="K73" s="26">
        <v>0</v>
      </c>
      <c r="L73" s="26">
        <v>-151.19999999999999</v>
      </c>
      <c r="M73" s="26">
        <v>0</v>
      </c>
      <c r="N73" s="20" t="s">
        <v>816</v>
      </c>
      <c r="O73" s="20" t="s">
        <v>681</v>
      </c>
      <c r="P73" s="20" t="s">
        <v>644</v>
      </c>
      <c r="Q73" s="20" t="s">
        <v>780</v>
      </c>
      <c r="R73" s="20" t="s">
        <v>766</v>
      </c>
      <c r="S73" s="20" t="s">
        <v>105</v>
      </c>
    </row>
    <row r="74" spans="1:19" ht="15" customHeight="1" x14ac:dyDescent="0.25">
      <c r="A74" s="10" t="s">
        <v>21</v>
      </c>
      <c r="D74" s="26">
        <v>124515</v>
      </c>
      <c r="E74" s="20" t="s">
        <v>815</v>
      </c>
      <c r="F74" s="21">
        <v>43470</v>
      </c>
      <c r="G74" s="20" t="s">
        <v>679</v>
      </c>
      <c r="H74" s="20" t="s">
        <v>34</v>
      </c>
      <c r="I74" s="26">
        <v>-144</v>
      </c>
      <c r="J74" s="26">
        <v>419.33</v>
      </c>
      <c r="K74" s="26">
        <v>0</v>
      </c>
      <c r="L74" s="26">
        <v>-231.82999999999998</v>
      </c>
      <c r="M74" s="26">
        <v>0</v>
      </c>
      <c r="N74" s="20" t="s">
        <v>816</v>
      </c>
      <c r="O74" s="20" t="s">
        <v>681</v>
      </c>
      <c r="P74" s="20" t="s">
        <v>644</v>
      </c>
      <c r="Q74" s="20" t="s">
        <v>780</v>
      </c>
      <c r="R74" s="20" t="s">
        <v>731</v>
      </c>
      <c r="S74" s="20" t="s">
        <v>105</v>
      </c>
    </row>
    <row r="75" spans="1:19" ht="15" customHeight="1" x14ac:dyDescent="0.25">
      <c r="A75" s="10" t="s">
        <v>21</v>
      </c>
      <c r="D75" s="26">
        <v>124514</v>
      </c>
      <c r="E75" s="20" t="s">
        <v>815</v>
      </c>
      <c r="F75" s="21">
        <v>43470</v>
      </c>
      <c r="G75" s="20" t="s">
        <v>679</v>
      </c>
      <c r="H75" s="20" t="s">
        <v>34</v>
      </c>
      <c r="I75" s="26">
        <v>-144</v>
      </c>
      <c r="J75" s="26">
        <v>543.82000000000005</v>
      </c>
      <c r="K75" s="26">
        <v>0</v>
      </c>
      <c r="L75" s="26">
        <v>-309.58999999999997</v>
      </c>
      <c r="M75" s="26">
        <v>0</v>
      </c>
      <c r="N75" s="20" t="s">
        <v>816</v>
      </c>
      <c r="O75" s="20" t="s">
        <v>681</v>
      </c>
      <c r="P75" s="20" t="s">
        <v>644</v>
      </c>
      <c r="Q75" s="20" t="s">
        <v>780</v>
      </c>
      <c r="R75" s="20" t="s">
        <v>738</v>
      </c>
      <c r="S75" s="20" t="s">
        <v>105</v>
      </c>
    </row>
    <row r="76" spans="1:19" ht="15" customHeight="1" x14ac:dyDescent="0.25">
      <c r="A76" s="10" t="s">
        <v>21</v>
      </c>
      <c r="D76" s="26">
        <v>124513</v>
      </c>
      <c r="E76" s="20" t="s">
        <v>815</v>
      </c>
      <c r="F76" s="21">
        <v>43470</v>
      </c>
      <c r="G76" s="20" t="s">
        <v>679</v>
      </c>
      <c r="H76" s="20" t="s">
        <v>34</v>
      </c>
      <c r="I76" s="26">
        <v>-48</v>
      </c>
      <c r="J76" s="26">
        <v>604.97</v>
      </c>
      <c r="K76" s="26">
        <v>0</v>
      </c>
      <c r="L76" s="26">
        <v>-371.52</v>
      </c>
      <c r="M76" s="26">
        <v>0</v>
      </c>
      <c r="N76" s="20" t="s">
        <v>816</v>
      </c>
      <c r="O76" s="20" t="s">
        <v>681</v>
      </c>
      <c r="P76" s="20" t="s">
        <v>644</v>
      </c>
      <c r="Q76" s="20" t="s">
        <v>780</v>
      </c>
      <c r="R76" s="20" t="s">
        <v>732</v>
      </c>
      <c r="S76" s="20" t="s">
        <v>105</v>
      </c>
    </row>
    <row r="77" spans="1:19" ht="15" customHeight="1" x14ac:dyDescent="0.25">
      <c r="A77" s="10" t="s">
        <v>21</v>
      </c>
      <c r="D77" s="26">
        <v>124512</v>
      </c>
      <c r="E77" s="20" t="s">
        <v>815</v>
      </c>
      <c r="F77" s="21">
        <v>43470</v>
      </c>
      <c r="G77" s="20" t="s">
        <v>679</v>
      </c>
      <c r="H77" s="20" t="s">
        <v>34</v>
      </c>
      <c r="I77" s="26">
        <v>-144</v>
      </c>
      <c r="J77" s="26">
        <v>775.76</v>
      </c>
      <c r="K77" s="26">
        <v>0</v>
      </c>
      <c r="L77" s="26">
        <v>-529.91999999999996</v>
      </c>
      <c r="M77" s="26">
        <v>0</v>
      </c>
      <c r="N77" s="20" t="s">
        <v>816</v>
      </c>
      <c r="O77" s="20" t="s">
        <v>681</v>
      </c>
      <c r="P77" s="20" t="s">
        <v>644</v>
      </c>
      <c r="Q77" s="20" t="s">
        <v>780</v>
      </c>
      <c r="R77" s="20" t="s">
        <v>727</v>
      </c>
      <c r="S77" s="20" t="s">
        <v>105</v>
      </c>
    </row>
    <row r="78" spans="1:19" ht="15" customHeight="1" x14ac:dyDescent="0.25">
      <c r="A78" s="10" t="s">
        <v>21</v>
      </c>
      <c r="D78" s="26">
        <v>124511</v>
      </c>
      <c r="E78" s="20" t="s">
        <v>815</v>
      </c>
      <c r="F78" s="21">
        <v>43470</v>
      </c>
      <c r="G78" s="20" t="s">
        <v>679</v>
      </c>
      <c r="H78" s="20" t="s">
        <v>34</v>
      </c>
      <c r="I78" s="26">
        <v>-288</v>
      </c>
      <c r="J78" s="26">
        <v>2272.23</v>
      </c>
      <c r="K78" s="26">
        <v>0</v>
      </c>
      <c r="L78" s="26">
        <v>-1503.38</v>
      </c>
      <c r="M78" s="26">
        <v>0</v>
      </c>
      <c r="N78" s="20" t="s">
        <v>816</v>
      </c>
      <c r="O78" s="20" t="s">
        <v>681</v>
      </c>
      <c r="P78" s="20" t="s">
        <v>644</v>
      </c>
      <c r="Q78" s="20" t="s">
        <v>780</v>
      </c>
      <c r="R78" s="20" t="s">
        <v>729</v>
      </c>
      <c r="S78" s="20" t="s">
        <v>105</v>
      </c>
    </row>
    <row r="79" spans="1:19" ht="15" customHeight="1" x14ac:dyDescent="0.25">
      <c r="A79" s="10" t="s">
        <v>21</v>
      </c>
      <c r="D79" s="26">
        <v>124510</v>
      </c>
      <c r="E79" s="20" t="s">
        <v>815</v>
      </c>
      <c r="F79" s="21">
        <v>43470</v>
      </c>
      <c r="G79" s="20" t="s">
        <v>679</v>
      </c>
      <c r="H79" s="20" t="s">
        <v>34</v>
      </c>
      <c r="I79" s="26">
        <v>-288</v>
      </c>
      <c r="J79" s="26">
        <v>2987.71</v>
      </c>
      <c r="K79" s="26">
        <v>0</v>
      </c>
      <c r="L79" s="26">
        <v>-2131.1800000000003</v>
      </c>
      <c r="M79" s="26">
        <v>0</v>
      </c>
      <c r="N79" s="20" t="s">
        <v>816</v>
      </c>
      <c r="O79" s="20" t="s">
        <v>681</v>
      </c>
      <c r="P79" s="20" t="s">
        <v>644</v>
      </c>
      <c r="Q79" s="20" t="s">
        <v>780</v>
      </c>
      <c r="R79" s="20" t="s">
        <v>771</v>
      </c>
      <c r="S79" s="20" t="s">
        <v>105</v>
      </c>
    </row>
    <row r="80" spans="1:19" ht="15" customHeight="1" x14ac:dyDescent="0.25">
      <c r="A80" s="10" t="s">
        <v>21</v>
      </c>
      <c r="D80" s="26">
        <v>124509</v>
      </c>
      <c r="E80" s="20" t="s">
        <v>815</v>
      </c>
      <c r="F80" s="21">
        <v>43470</v>
      </c>
      <c r="G80" s="20" t="s">
        <v>679</v>
      </c>
      <c r="H80" s="20" t="s">
        <v>34</v>
      </c>
      <c r="I80" s="26">
        <v>-288</v>
      </c>
      <c r="J80" s="26">
        <v>5016.21</v>
      </c>
      <c r="K80" s="26">
        <v>0</v>
      </c>
      <c r="L80" s="26">
        <v>-2540.14</v>
      </c>
      <c r="M80" s="26">
        <v>0</v>
      </c>
      <c r="N80" s="20" t="s">
        <v>816</v>
      </c>
      <c r="O80" s="20" t="s">
        <v>681</v>
      </c>
      <c r="P80" s="20" t="s">
        <v>644</v>
      </c>
      <c r="Q80" s="20" t="s">
        <v>780</v>
      </c>
      <c r="R80" s="20" t="s">
        <v>711</v>
      </c>
      <c r="S80" s="20" t="s">
        <v>105</v>
      </c>
    </row>
    <row r="81" spans="1:19" ht="15" customHeight="1" x14ac:dyDescent="0.25">
      <c r="A81" s="10" t="s">
        <v>21</v>
      </c>
      <c r="D81" s="26">
        <v>124508</v>
      </c>
      <c r="E81" s="20" t="s">
        <v>815</v>
      </c>
      <c r="F81" s="21">
        <v>43470</v>
      </c>
      <c r="G81" s="20" t="s">
        <v>679</v>
      </c>
      <c r="H81" s="20" t="s">
        <v>34</v>
      </c>
      <c r="I81" s="26">
        <v>-48</v>
      </c>
      <c r="J81" s="26">
        <v>6072.3899999999994</v>
      </c>
      <c r="K81" s="26">
        <v>0</v>
      </c>
      <c r="L81" s="26">
        <v>-3404.64</v>
      </c>
      <c r="M81" s="26">
        <v>0</v>
      </c>
      <c r="N81" s="20" t="s">
        <v>816</v>
      </c>
      <c r="O81" s="20" t="s">
        <v>681</v>
      </c>
      <c r="P81" s="20" t="s">
        <v>644</v>
      </c>
      <c r="Q81" s="20" t="s">
        <v>780</v>
      </c>
      <c r="R81" s="20" t="s">
        <v>722</v>
      </c>
      <c r="S81" s="20" t="s">
        <v>105</v>
      </c>
    </row>
    <row r="82" spans="1:19" ht="15" customHeight="1" x14ac:dyDescent="0.25">
      <c r="A82" s="10" t="s">
        <v>21</v>
      </c>
      <c r="D82" s="26">
        <v>114274</v>
      </c>
      <c r="E82" s="20" t="s">
        <v>811</v>
      </c>
      <c r="F82" s="21">
        <v>43470</v>
      </c>
      <c r="G82" s="20" t="s">
        <v>679</v>
      </c>
      <c r="H82" s="20" t="s">
        <v>34</v>
      </c>
      <c r="I82" s="26">
        <v>-1</v>
      </c>
      <c r="J82" s="26">
        <v>8.84</v>
      </c>
      <c r="K82" s="26">
        <v>0</v>
      </c>
      <c r="L82" s="26">
        <v>-5.4</v>
      </c>
      <c r="M82" s="26">
        <v>0</v>
      </c>
      <c r="N82" s="20" t="s">
        <v>812</v>
      </c>
      <c r="O82" s="20" t="s">
        <v>681</v>
      </c>
      <c r="P82" s="20" t="s">
        <v>644</v>
      </c>
      <c r="Q82" s="20" t="s">
        <v>813</v>
      </c>
      <c r="R82" s="20" t="s">
        <v>685</v>
      </c>
      <c r="S82" s="20" t="s">
        <v>158</v>
      </c>
    </row>
    <row r="83" spans="1:19" ht="15" customHeight="1" x14ac:dyDescent="0.25">
      <c r="A83" s="10" t="s">
        <v>21</v>
      </c>
      <c r="D83" s="26">
        <v>114273</v>
      </c>
      <c r="E83" s="20" t="s">
        <v>811</v>
      </c>
      <c r="F83" s="21">
        <v>43470</v>
      </c>
      <c r="G83" s="20" t="s">
        <v>679</v>
      </c>
      <c r="H83" s="20" t="s">
        <v>34</v>
      </c>
      <c r="I83" s="26">
        <v>-1</v>
      </c>
      <c r="J83" s="26">
        <v>14.57</v>
      </c>
      <c r="K83" s="26">
        <v>0</v>
      </c>
      <c r="L83" s="26">
        <v>-8.4</v>
      </c>
      <c r="M83" s="26">
        <v>0</v>
      </c>
      <c r="N83" s="20" t="s">
        <v>812</v>
      </c>
      <c r="O83" s="20" t="s">
        <v>681</v>
      </c>
      <c r="P83" s="20" t="s">
        <v>644</v>
      </c>
      <c r="Q83" s="20" t="s">
        <v>813</v>
      </c>
      <c r="R83" s="20" t="s">
        <v>760</v>
      </c>
      <c r="S83" s="20" t="s">
        <v>158</v>
      </c>
    </row>
    <row r="84" spans="1:19" ht="15" customHeight="1" x14ac:dyDescent="0.25">
      <c r="A84" s="10" t="s">
        <v>21</v>
      </c>
      <c r="D84" s="26">
        <v>114272</v>
      </c>
      <c r="E84" s="20" t="s">
        <v>811</v>
      </c>
      <c r="F84" s="21">
        <v>43470</v>
      </c>
      <c r="G84" s="20" t="s">
        <v>679</v>
      </c>
      <c r="H84" s="20" t="s">
        <v>34</v>
      </c>
      <c r="I84" s="26">
        <v>-12</v>
      </c>
      <c r="J84" s="26">
        <v>56.68</v>
      </c>
      <c r="K84" s="26">
        <v>0</v>
      </c>
      <c r="L84" s="26">
        <v>-38.28</v>
      </c>
      <c r="M84" s="26">
        <v>0</v>
      </c>
      <c r="N84" s="20" t="s">
        <v>812</v>
      </c>
      <c r="O84" s="20" t="s">
        <v>681</v>
      </c>
      <c r="P84" s="20" t="s">
        <v>644</v>
      </c>
      <c r="Q84" s="20" t="s">
        <v>813</v>
      </c>
      <c r="R84" s="20" t="s">
        <v>700</v>
      </c>
      <c r="S84" s="20" t="s">
        <v>158</v>
      </c>
    </row>
    <row r="85" spans="1:19" ht="15" customHeight="1" x14ac:dyDescent="0.25">
      <c r="A85" s="10" t="s">
        <v>21</v>
      </c>
      <c r="D85" s="26">
        <v>114271</v>
      </c>
      <c r="E85" s="20" t="s">
        <v>811</v>
      </c>
      <c r="F85" s="21">
        <v>43470</v>
      </c>
      <c r="G85" s="20" t="s">
        <v>679</v>
      </c>
      <c r="H85" s="20" t="s">
        <v>34</v>
      </c>
      <c r="I85" s="26">
        <v>-1</v>
      </c>
      <c r="J85" s="26">
        <v>58.169999999999995</v>
      </c>
      <c r="K85" s="26">
        <v>0</v>
      </c>
      <c r="L85" s="26">
        <v>-30.6</v>
      </c>
      <c r="M85" s="26">
        <v>0</v>
      </c>
      <c r="N85" s="20" t="s">
        <v>812</v>
      </c>
      <c r="O85" s="20" t="s">
        <v>681</v>
      </c>
      <c r="P85" s="20" t="s">
        <v>644</v>
      </c>
      <c r="Q85" s="20" t="s">
        <v>813</v>
      </c>
      <c r="R85" s="20" t="s">
        <v>726</v>
      </c>
      <c r="S85" s="20" t="s">
        <v>158</v>
      </c>
    </row>
    <row r="86" spans="1:19" ht="15" customHeight="1" x14ac:dyDescent="0.25">
      <c r="A86" s="10" t="s">
        <v>21</v>
      </c>
      <c r="D86" s="26">
        <v>114270</v>
      </c>
      <c r="E86" s="20" t="s">
        <v>811</v>
      </c>
      <c r="F86" s="21">
        <v>43470</v>
      </c>
      <c r="G86" s="20" t="s">
        <v>679</v>
      </c>
      <c r="H86" s="20" t="s">
        <v>34</v>
      </c>
      <c r="I86" s="26">
        <v>-48</v>
      </c>
      <c r="J86" s="26">
        <v>135.48000000000002</v>
      </c>
      <c r="K86" s="26">
        <v>0</v>
      </c>
      <c r="L86" s="26">
        <v>-69.12</v>
      </c>
      <c r="M86" s="26">
        <v>0</v>
      </c>
      <c r="N86" s="20" t="s">
        <v>812</v>
      </c>
      <c r="O86" s="20" t="s">
        <v>681</v>
      </c>
      <c r="P86" s="20" t="s">
        <v>644</v>
      </c>
      <c r="Q86" s="20" t="s">
        <v>813</v>
      </c>
      <c r="R86" s="20" t="s">
        <v>693</v>
      </c>
      <c r="S86" s="20" t="s">
        <v>158</v>
      </c>
    </row>
    <row r="87" spans="1:19" ht="15" customHeight="1" x14ac:dyDescent="0.25">
      <c r="A87" s="10" t="s">
        <v>21</v>
      </c>
      <c r="D87" s="26">
        <v>114269</v>
      </c>
      <c r="E87" s="20" t="s">
        <v>811</v>
      </c>
      <c r="F87" s="21">
        <v>43470</v>
      </c>
      <c r="G87" s="20" t="s">
        <v>679</v>
      </c>
      <c r="H87" s="20" t="s">
        <v>34</v>
      </c>
      <c r="I87" s="26">
        <v>-144</v>
      </c>
      <c r="J87" s="26">
        <v>478.4</v>
      </c>
      <c r="K87" s="26">
        <v>0</v>
      </c>
      <c r="L87" s="26">
        <v>-233.26999999999998</v>
      </c>
      <c r="M87" s="26">
        <v>0</v>
      </c>
      <c r="N87" s="20" t="s">
        <v>812</v>
      </c>
      <c r="O87" s="20" t="s">
        <v>681</v>
      </c>
      <c r="P87" s="20" t="s">
        <v>644</v>
      </c>
      <c r="Q87" s="20" t="s">
        <v>813</v>
      </c>
      <c r="R87" s="20" t="s">
        <v>698</v>
      </c>
      <c r="S87" s="20" t="s">
        <v>158</v>
      </c>
    </row>
    <row r="88" spans="1:19" ht="15" customHeight="1" x14ac:dyDescent="0.25">
      <c r="A88" s="10" t="s">
        <v>21</v>
      </c>
      <c r="D88" s="26">
        <v>114268</v>
      </c>
      <c r="E88" s="20" t="s">
        <v>811</v>
      </c>
      <c r="F88" s="21">
        <v>43470</v>
      </c>
      <c r="G88" s="20" t="s">
        <v>679</v>
      </c>
      <c r="H88" s="20" t="s">
        <v>34</v>
      </c>
      <c r="I88" s="26">
        <v>-24</v>
      </c>
      <c r="J88" s="26">
        <v>986.90000000000009</v>
      </c>
      <c r="K88" s="26">
        <v>0</v>
      </c>
      <c r="L88" s="26">
        <v>-498.48</v>
      </c>
      <c r="M88" s="26">
        <v>0</v>
      </c>
      <c r="N88" s="20" t="s">
        <v>812</v>
      </c>
      <c r="O88" s="20" t="s">
        <v>681</v>
      </c>
      <c r="P88" s="20" t="s">
        <v>644</v>
      </c>
      <c r="Q88" s="20" t="s">
        <v>813</v>
      </c>
      <c r="R88" s="20" t="s">
        <v>683</v>
      </c>
      <c r="S88" s="20" t="s">
        <v>158</v>
      </c>
    </row>
    <row r="89" spans="1:19" ht="15" customHeight="1" x14ac:dyDescent="0.25">
      <c r="A89" s="10" t="s">
        <v>21</v>
      </c>
      <c r="D89" s="26">
        <v>114267</v>
      </c>
      <c r="E89" s="20" t="s">
        <v>811</v>
      </c>
      <c r="F89" s="21">
        <v>43470</v>
      </c>
      <c r="G89" s="20" t="s">
        <v>679</v>
      </c>
      <c r="H89" s="20" t="s">
        <v>34</v>
      </c>
      <c r="I89" s="26">
        <v>-54</v>
      </c>
      <c r="J89" s="26">
        <v>1116.6100000000001</v>
      </c>
      <c r="K89" s="26">
        <v>0</v>
      </c>
      <c r="L89" s="26">
        <v>-725.75</v>
      </c>
      <c r="M89" s="26">
        <v>0</v>
      </c>
      <c r="N89" s="20" t="s">
        <v>812</v>
      </c>
      <c r="O89" s="20" t="s">
        <v>681</v>
      </c>
      <c r="P89" s="20" t="s">
        <v>644</v>
      </c>
      <c r="Q89" s="20" t="s">
        <v>813</v>
      </c>
      <c r="R89" s="20" t="s">
        <v>707</v>
      </c>
      <c r="S89" s="20" t="s">
        <v>158</v>
      </c>
    </row>
    <row r="90" spans="1:19" ht="15" customHeight="1" x14ac:dyDescent="0.25">
      <c r="A90" s="10" t="s">
        <v>21</v>
      </c>
      <c r="D90" s="26">
        <v>114266</v>
      </c>
      <c r="E90" s="20" t="s">
        <v>811</v>
      </c>
      <c r="F90" s="21">
        <v>43470</v>
      </c>
      <c r="G90" s="20" t="s">
        <v>679</v>
      </c>
      <c r="H90" s="20" t="s">
        <v>34</v>
      </c>
      <c r="I90" s="26">
        <v>-288</v>
      </c>
      <c r="J90" s="26">
        <v>2554.27</v>
      </c>
      <c r="K90" s="26">
        <v>0</v>
      </c>
      <c r="L90" s="26">
        <v>-1223.98</v>
      </c>
      <c r="M90" s="26">
        <v>0</v>
      </c>
      <c r="N90" s="20" t="s">
        <v>812</v>
      </c>
      <c r="O90" s="20" t="s">
        <v>681</v>
      </c>
      <c r="P90" s="20" t="s">
        <v>644</v>
      </c>
      <c r="Q90" s="20" t="s">
        <v>813</v>
      </c>
      <c r="R90" s="20" t="s">
        <v>742</v>
      </c>
      <c r="S90" s="20" t="s">
        <v>158</v>
      </c>
    </row>
    <row r="91" spans="1:19" ht="15" customHeight="1" x14ac:dyDescent="0.25">
      <c r="A91" s="10" t="s">
        <v>21</v>
      </c>
      <c r="D91" s="26">
        <v>114265</v>
      </c>
      <c r="E91" s="20" t="s">
        <v>811</v>
      </c>
      <c r="F91" s="21">
        <v>43470</v>
      </c>
      <c r="G91" s="20" t="s">
        <v>679</v>
      </c>
      <c r="H91" s="20" t="s">
        <v>34</v>
      </c>
      <c r="I91" s="26">
        <v>-144</v>
      </c>
      <c r="J91" s="26">
        <v>7103.9800000000005</v>
      </c>
      <c r="K91" s="26">
        <v>0</v>
      </c>
      <c r="L91" s="26">
        <v>-3502.1299999999997</v>
      </c>
      <c r="M91" s="26">
        <v>0</v>
      </c>
      <c r="N91" s="20" t="s">
        <v>812</v>
      </c>
      <c r="O91" s="20" t="s">
        <v>681</v>
      </c>
      <c r="P91" s="20" t="s">
        <v>644</v>
      </c>
      <c r="Q91" s="20" t="s">
        <v>813</v>
      </c>
      <c r="R91" s="20" t="s">
        <v>705</v>
      </c>
      <c r="S91" s="20" t="s">
        <v>158</v>
      </c>
    </row>
    <row r="92" spans="1:19" ht="15" customHeight="1" x14ac:dyDescent="0.25">
      <c r="A92" s="10" t="s">
        <v>21</v>
      </c>
      <c r="D92" s="26">
        <v>111300</v>
      </c>
      <c r="E92" s="20" t="s">
        <v>810</v>
      </c>
      <c r="F92" s="21">
        <v>43470</v>
      </c>
      <c r="G92" s="20" t="s">
        <v>679</v>
      </c>
      <c r="H92" s="20" t="s">
        <v>34</v>
      </c>
      <c r="I92" s="26">
        <v>-1</v>
      </c>
      <c r="J92" s="26">
        <v>2.13</v>
      </c>
      <c r="K92" s="26">
        <v>0</v>
      </c>
      <c r="L92" s="26">
        <v>-1.2</v>
      </c>
      <c r="M92" s="26">
        <v>0</v>
      </c>
      <c r="N92" s="20" t="s">
        <v>694</v>
      </c>
      <c r="O92" s="20" t="s">
        <v>681</v>
      </c>
      <c r="P92" s="20" t="s">
        <v>644</v>
      </c>
      <c r="Q92" s="20" t="s">
        <v>695</v>
      </c>
      <c r="R92" s="20" t="s">
        <v>689</v>
      </c>
      <c r="S92" s="20" t="s">
        <v>158</v>
      </c>
    </row>
    <row r="93" spans="1:19" ht="15" customHeight="1" x14ac:dyDescent="0.25">
      <c r="A93" s="10" t="s">
        <v>21</v>
      </c>
      <c r="D93" s="26">
        <v>111299</v>
      </c>
      <c r="E93" s="20" t="s">
        <v>810</v>
      </c>
      <c r="F93" s="21">
        <v>43470</v>
      </c>
      <c r="G93" s="20" t="s">
        <v>679</v>
      </c>
      <c r="H93" s="20" t="s">
        <v>34</v>
      </c>
      <c r="I93" s="26">
        <v>-1</v>
      </c>
      <c r="J93" s="26">
        <v>2.85</v>
      </c>
      <c r="K93" s="26">
        <v>0</v>
      </c>
      <c r="L93" s="26">
        <v>-1.96</v>
      </c>
      <c r="M93" s="26">
        <v>0</v>
      </c>
      <c r="N93" s="20" t="s">
        <v>694</v>
      </c>
      <c r="O93" s="20" t="s">
        <v>681</v>
      </c>
      <c r="P93" s="20" t="s">
        <v>644</v>
      </c>
      <c r="Q93" s="20" t="s">
        <v>695</v>
      </c>
      <c r="R93" s="20" t="s">
        <v>687</v>
      </c>
      <c r="S93" s="20" t="s">
        <v>158</v>
      </c>
    </row>
    <row r="94" spans="1:19" ht="15" customHeight="1" x14ac:dyDescent="0.25">
      <c r="A94" s="10" t="s">
        <v>21</v>
      </c>
      <c r="D94" s="26">
        <v>111298</v>
      </c>
      <c r="E94" s="20" t="s">
        <v>810</v>
      </c>
      <c r="F94" s="21">
        <v>43470</v>
      </c>
      <c r="G94" s="20" t="s">
        <v>679</v>
      </c>
      <c r="H94" s="20" t="s">
        <v>34</v>
      </c>
      <c r="I94" s="26">
        <v>-1</v>
      </c>
      <c r="J94" s="26">
        <v>3.29</v>
      </c>
      <c r="K94" s="26">
        <v>0</v>
      </c>
      <c r="L94" s="26">
        <v>-1.62</v>
      </c>
      <c r="M94" s="26">
        <v>0</v>
      </c>
      <c r="N94" s="20" t="s">
        <v>694</v>
      </c>
      <c r="O94" s="20" t="s">
        <v>681</v>
      </c>
      <c r="P94" s="20" t="s">
        <v>644</v>
      </c>
      <c r="Q94" s="20" t="s">
        <v>695</v>
      </c>
      <c r="R94" s="20" t="s">
        <v>698</v>
      </c>
      <c r="S94" s="20" t="s">
        <v>158</v>
      </c>
    </row>
    <row r="95" spans="1:19" ht="15" customHeight="1" x14ac:dyDescent="0.25">
      <c r="A95" s="10" t="s">
        <v>21</v>
      </c>
      <c r="D95" s="26">
        <v>111297</v>
      </c>
      <c r="E95" s="20" t="s">
        <v>810</v>
      </c>
      <c r="F95" s="21">
        <v>43470</v>
      </c>
      <c r="G95" s="20" t="s">
        <v>679</v>
      </c>
      <c r="H95" s="20" t="s">
        <v>34</v>
      </c>
      <c r="I95" s="26">
        <v>-1</v>
      </c>
      <c r="J95" s="26">
        <v>4.68</v>
      </c>
      <c r="K95" s="26">
        <v>0</v>
      </c>
      <c r="L95" s="26">
        <v>-3.19</v>
      </c>
      <c r="M95" s="26">
        <v>0</v>
      </c>
      <c r="N95" s="20" t="s">
        <v>694</v>
      </c>
      <c r="O95" s="20" t="s">
        <v>681</v>
      </c>
      <c r="P95" s="20" t="s">
        <v>644</v>
      </c>
      <c r="Q95" s="20" t="s">
        <v>695</v>
      </c>
      <c r="R95" s="20" t="s">
        <v>700</v>
      </c>
      <c r="S95" s="20" t="s">
        <v>158</v>
      </c>
    </row>
    <row r="96" spans="1:19" ht="15" customHeight="1" x14ac:dyDescent="0.25">
      <c r="A96" s="10" t="s">
        <v>21</v>
      </c>
      <c r="D96" s="26">
        <v>111296</v>
      </c>
      <c r="E96" s="20" t="s">
        <v>810</v>
      </c>
      <c r="F96" s="21">
        <v>43470</v>
      </c>
      <c r="G96" s="20" t="s">
        <v>679</v>
      </c>
      <c r="H96" s="20" t="s">
        <v>34</v>
      </c>
      <c r="I96" s="26">
        <v>-1</v>
      </c>
      <c r="J96" s="26">
        <v>7.99</v>
      </c>
      <c r="K96" s="26">
        <v>0</v>
      </c>
      <c r="L96" s="26">
        <v>-4.16</v>
      </c>
      <c r="M96" s="26">
        <v>0</v>
      </c>
      <c r="N96" s="20" t="s">
        <v>694</v>
      </c>
      <c r="O96" s="20" t="s">
        <v>681</v>
      </c>
      <c r="P96" s="20" t="s">
        <v>644</v>
      </c>
      <c r="Q96" s="20" t="s">
        <v>695</v>
      </c>
      <c r="R96" s="20" t="s">
        <v>697</v>
      </c>
      <c r="S96" s="20" t="s">
        <v>158</v>
      </c>
    </row>
    <row r="97" spans="1:19" ht="15" customHeight="1" x14ac:dyDescent="0.25">
      <c r="A97" s="10" t="s">
        <v>21</v>
      </c>
      <c r="D97" s="26">
        <v>111295</v>
      </c>
      <c r="E97" s="20" t="s">
        <v>810</v>
      </c>
      <c r="F97" s="21">
        <v>43470</v>
      </c>
      <c r="G97" s="20" t="s">
        <v>679</v>
      </c>
      <c r="H97" s="20" t="s">
        <v>34</v>
      </c>
      <c r="I97" s="26">
        <v>-1</v>
      </c>
      <c r="J97" s="26">
        <v>12.25</v>
      </c>
      <c r="K97" s="26">
        <v>0</v>
      </c>
      <c r="L97" s="26">
        <v>-7.7</v>
      </c>
      <c r="M97" s="26">
        <v>0</v>
      </c>
      <c r="N97" s="20" t="s">
        <v>694</v>
      </c>
      <c r="O97" s="20" t="s">
        <v>681</v>
      </c>
      <c r="P97" s="20" t="s">
        <v>644</v>
      </c>
      <c r="Q97" s="20" t="s">
        <v>695</v>
      </c>
      <c r="R97" s="20" t="s">
        <v>699</v>
      </c>
      <c r="S97" s="20" t="s">
        <v>158</v>
      </c>
    </row>
    <row r="98" spans="1:19" ht="15" customHeight="1" x14ac:dyDescent="0.25">
      <c r="A98" s="10" t="s">
        <v>21</v>
      </c>
      <c r="D98" s="26">
        <v>111294</v>
      </c>
      <c r="E98" s="20" t="s">
        <v>810</v>
      </c>
      <c r="F98" s="21">
        <v>43470</v>
      </c>
      <c r="G98" s="20" t="s">
        <v>679</v>
      </c>
      <c r="H98" s="20" t="s">
        <v>34</v>
      </c>
      <c r="I98" s="26">
        <v>-144</v>
      </c>
      <c r="J98" s="26">
        <v>157.84</v>
      </c>
      <c r="K98" s="26">
        <v>0</v>
      </c>
      <c r="L98" s="26">
        <v>-86.39</v>
      </c>
      <c r="M98" s="26">
        <v>0</v>
      </c>
      <c r="N98" s="20" t="s">
        <v>694</v>
      </c>
      <c r="O98" s="20" t="s">
        <v>681</v>
      </c>
      <c r="P98" s="20" t="s">
        <v>644</v>
      </c>
      <c r="Q98" s="20" t="s">
        <v>695</v>
      </c>
      <c r="R98" s="20" t="s">
        <v>691</v>
      </c>
      <c r="S98" s="20" t="s">
        <v>158</v>
      </c>
    </row>
    <row r="99" spans="1:19" ht="15" customHeight="1" x14ac:dyDescent="0.25">
      <c r="A99" s="10" t="s">
        <v>21</v>
      </c>
      <c r="D99" s="26">
        <v>111293</v>
      </c>
      <c r="E99" s="20" t="s">
        <v>810</v>
      </c>
      <c r="F99" s="21">
        <v>43470</v>
      </c>
      <c r="G99" s="20" t="s">
        <v>679</v>
      </c>
      <c r="H99" s="20" t="s">
        <v>34</v>
      </c>
      <c r="I99" s="26">
        <v>-144</v>
      </c>
      <c r="J99" s="26">
        <v>237.46</v>
      </c>
      <c r="K99" s="26">
        <v>0</v>
      </c>
      <c r="L99" s="26">
        <v>-146.88999999999999</v>
      </c>
      <c r="M99" s="26">
        <v>0</v>
      </c>
      <c r="N99" s="20" t="s">
        <v>694</v>
      </c>
      <c r="O99" s="20" t="s">
        <v>681</v>
      </c>
      <c r="P99" s="20" t="s">
        <v>644</v>
      </c>
      <c r="Q99" s="20" t="s">
        <v>695</v>
      </c>
      <c r="R99" s="20" t="s">
        <v>690</v>
      </c>
      <c r="S99" s="20" t="s">
        <v>158</v>
      </c>
    </row>
    <row r="100" spans="1:19" ht="15" customHeight="1" x14ac:dyDescent="0.25">
      <c r="A100" s="10" t="s">
        <v>21</v>
      </c>
      <c r="D100" s="26">
        <v>111292</v>
      </c>
      <c r="E100" s="20" t="s">
        <v>810</v>
      </c>
      <c r="F100" s="21">
        <v>43470</v>
      </c>
      <c r="G100" s="20" t="s">
        <v>679</v>
      </c>
      <c r="H100" s="20" t="s">
        <v>34</v>
      </c>
      <c r="I100" s="26">
        <v>-168</v>
      </c>
      <c r="J100" s="26">
        <v>314.51</v>
      </c>
      <c r="K100" s="26">
        <v>0</v>
      </c>
      <c r="L100" s="26">
        <v>-215.02</v>
      </c>
      <c r="M100" s="26">
        <v>0</v>
      </c>
      <c r="N100" s="20" t="s">
        <v>694</v>
      </c>
      <c r="O100" s="20" t="s">
        <v>681</v>
      </c>
      <c r="P100" s="20" t="s">
        <v>644</v>
      </c>
      <c r="Q100" s="20" t="s">
        <v>695</v>
      </c>
      <c r="R100" s="20" t="s">
        <v>692</v>
      </c>
      <c r="S100" s="20" t="s">
        <v>158</v>
      </c>
    </row>
    <row r="101" spans="1:19" ht="15" customHeight="1" x14ac:dyDescent="0.25">
      <c r="A101" s="10" t="s">
        <v>21</v>
      </c>
      <c r="D101" s="26">
        <v>111291</v>
      </c>
      <c r="E101" s="20" t="s">
        <v>810</v>
      </c>
      <c r="F101" s="21">
        <v>43470</v>
      </c>
      <c r="G101" s="20" t="s">
        <v>679</v>
      </c>
      <c r="H101" s="20" t="s">
        <v>34</v>
      </c>
      <c r="I101" s="26">
        <v>-12</v>
      </c>
      <c r="J101" s="26">
        <v>380.63</v>
      </c>
      <c r="K101" s="26">
        <v>0</v>
      </c>
      <c r="L101" s="26">
        <v>-180.01</v>
      </c>
      <c r="M101" s="26">
        <v>0</v>
      </c>
      <c r="N101" s="20" t="s">
        <v>694</v>
      </c>
      <c r="O101" s="20" t="s">
        <v>681</v>
      </c>
      <c r="P101" s="20" t="s">
        <v>644</v>
      </c>
      <c r="Q101" s="20" t="s">
        <v>695</v>
      </c>
      <c r="R101" s="20" t="s">
        <v>688</v>
      </c>
      <c r="S101" s="20" t="s">
        <v>158</v>
      </c>
    </row>
    <row r="102" spans="1:19" ht="15" customHeight="1" x14ac:dyDescent="0.25">
      <c r="A102" s="10" t="s">
        <v>21</v>
      </c>
      <c r="D102" s="26">
        <v>111290</v>
      </c>
      <c r="E102" s="20" t="s">
        <v>810</v>
      </c>
      <c r="F102" s="21">
        <v>43470</v>
      </c>
      <c r="G102" s="20" t="s">
        <v>679</v>
      </c>
      <c r="H102" s="20" t="s">
        <v>34</v>
      </c>
      <c r="I102" s="26">
        <v>-48</v>
      </c>
      <c r="J102" s="26">
        <v>692.35</v>
      </c>
      <c r="K102" s="26">
        <v>0</v>
      </c>
      <c r="L102" s="26">
        <v>-403.2</v>
      </c>
      <c r="M102" s="26">
        <v>0</v>
      </c>
      <c r="N102" s="20" t="s">
        <v>694</v>
      </c>
      <c r="O102" s="20" t="s">
        <v>681</v>
      </c>
      <c r="P102" s="20" t="s">
        <v>644</v>
      </c>
      <c r="Q102" s="20" t="s">
        <v>695</v>
      </c>
      <c r="R102" s="20" t="s">
        <v>760</v>
      </c>
      <c r="S102" s="20" t="s">
        <v>158</v>
      </c>
    </row>
    <row r="103" spans="1:19" ht="15" customHeight="1" x14ac:dyDescent="0.25">
      <c r="A103" s="10" t="s">
        <v>21</v>
      </c>
      <c r="D103" s="26">
        <v>111289</v>
      </c>
      <c r="E103" s="20" t="s">
        <v>810</v>
      </c>
      <c r="F103" s="21">
        <v>43470</v>
      </c>
      <c r="G103" s="20" t="s">
        <v>679</v>
      </c>
      <c r="H103" s="20" t="s">
        <v>34</v>
      </c>
      <c r="I103" s="26">
        <v>-144</v>
      </c>
      <c r="J103" s="26">
        <v>2219.52</v>
      </c>
      <c r="K103" s="26">
        <v>0</v>
      </c>
      <c r="L103" s="26">
        <v>-1353.51</v>
      </c>
      <c r="M103" s="26">
        <v>0</v>
      </c>
      <c r="N103" s="20" t="s">
        <v>694</v>
      </c>
      <c r="O103" s="20" t="s">
        <v>681</v>
      </c>
      <c r="P103" s="20" t="s">
        <v>644</v>
      </c>
      <c r="Q103" s="20" t="s">
        <v>695</v>
      </c>
      <c r="R103" s="20" t="s">
        <v>809</v>
      </c>
      <c r="S103" s="20" t="s">
        <v>158</v>
      </c>
    </row>
    <row r="104" spans="1:19" ht="15" customHeight="1" x14ac:dyDescent="0.25">
      <c r="A104" s="10" t="s">
        <v>21</v>
      </c>
      <c r="D104" s="26">
        <v>111288</v>
      </c>
      <c r="E104" s="20" t="s">
        <v>810</v>
      </c>
      <c r="F104" s="21">
        <v>43470</v>
      </c>
      <c r="G104" s="20" t="s">
        <v>679</v>
      </c>
      <c r="H104" s="20" t="s">
        <v>34</v>
      </c>
      <c r="I104" s="26">
        <v>-144</v>
      </c>
      <c r="J104" s="26">
        <v>5638.88</v>
      </c>
      <c r="K104" s="26">
        <v>0</v>
      </c>
      <c r="L104" s="26">
        <v>-2980.89</v>
      </c>
      <c r="M104" s="26">
        <v>0</v>
      </c>
      <c r="N104" s="20" t="s">
        <v>694</v>
      </c>
      <c r="O104" s="20" t="s">
        <v>681</v>
      </c>
      <c r="P104" s="20" t="s">
        <v>644</v>
      </c>
      <c r="Q104" s="20" t="s">
        <v>695</v>
      </c>
      <c r="R104" s="20" t="s">
        <v>696</v>
      </c>
      <c r="S104" s="20" t="s">
        <v>158</v>
      </c>
    </row>
    <row r="105" spans="1:19" ht="15" customHeight="1" x14ac:dyDescent="0.25">
      <c r="A105" s="10" t="s">
        <v>21</v>
      </c>
      <c r="D105" s="26">
        <v>111287</v>
      </c>
      <c r="E105" s="20" t="s">
        <v>810</v>
      </c>
      <c r="F105" s="21">
        <v>43470</v>
      </c>
      <c r="G105" s="20" t="s">
        <v>679</v>
      </c>
      <c r="H105" s="20" t="s">
        <v>34</v>
      </c>
      <c r="I105" s="26">
        <v>-144</v>
      </c>
      <c r="J105" s="26">
        <v>5860.97</v>
      </c>
      <c r="K105" s="26">
        <v>0</v>
      </c>
      <c r="L105" s="26">
        <v>-2990.8500000000004</v>
      </c>
      <c r="M105" s="26">
        <v>0</v>
      </c>
      <c r="N105" s="20" t="s">
        <v>694</v>
      </c>
      <c r="O105" s="20" t="s">
        <v>681</v>
      </c>
      <c r="P105" s="20" t="s">
        <v>644</v>
      </c>
      <c r="Q105" s="20" t="s">
        <v>695</v>
      </c>
      <c r="R105" s="20" t="s">
        <v>683</v>
      </c>
      <c r="S105" s="20" t="s">
        <v>158</v>
      </c>
    </row>
    <row r="106" spans="1:19" ht="15" customHeight="1" x14ac:dyDescent="0.25">
      <c r="A106" s="10" t="s">
        <v>21</v>
      </c>
      <c r="D106" s="26">
        <v>147996</v>
      </c>
      <c r="E106" s="20" t="s">
        <v>824</v>
      </c>
      <c r="F106" s="21">
        <v>43469</v>
      </c>
      <c r="G106" s="20" t="s">
        <v>679</v>
      </c>
      <c r="H106" s="20" t="s">
        <v>34</v>
      </c>
      <c r="I106" s="26">
        <v>-2</v>
      </c>
      <c r="J106" s="26">
        <v>0.17</v>
      </c>
      <c r="K106" s="26">
        <v>0</v>
      </c>
      <c r="L106" s="26">
        <v>-0.08</v>
      </c>
      <c r="M106" s="26">
        <v>0</v>
      </c>
      <c r="N106" s="20" t="s">
        <v>792</v>
      </c>
      <c r="O106" s="20" t="s">
        <v>681</v>
      </c>
      <c r="P106" s="20" t="s">
        <v>644</v>
      </c>
      <c r="Q106" s="20" t="s">
        <v>793</v>
      </c>
      <c r="R106" s="20" t="s">
        <v>787</v>
      </c>
      <c r="S106" s="20" t="s">
        <v>111</v>
      </c>
    </row>
    <row r="107" spans="1:19" ht="15" customHeight="1" x14ac:dyDescent="0.25">
      <c r="A107" s="10" t="s">
        <v>21</v>
      </c>
      <c r="D107" s="26">
        <v>147995</v>
      </c>
      <c r="E107" s="20" t="s">
        <v>824</v>
      </c>
      <c r="F107" s="21">
        <v>43469</v>
      </c>
      <c r="G107" s="20" t="s">
        <v>679</v>
      </c>
      <c r="H107" s="20" t="s">
        <v>34</v>
      </c>
      <c r="I107" s="26">
        <v>-1</v>
      </c>
      <c r="J107" s="26">
        <v>0.22</v>
      </c>
      <c r="K107" s="26">
        <v>0</v>
      </c>
      <c r="L107" s="26">
        <v>-0.12</v>
      </c>
      <c r="M107" s="26">
        <v>0</v>
      </c>
      <c r="N107" s="20" t="s">
        <v>792</v>
      </c>
      <c r="O107" s="20" t="s">
        <v>681</v>
      </c>
      <c r="P107" s="20" t="s">
        <v>644</v>
      </c>
      <c r="Q107" s="20" t="s">
        <v>793</v>
      </c>
      <c r="R107" s="20" t="s">
        <v>752</v>
      </c>
      <c r="S107" s="20" t="s">
        <v>111</v>
      </c>
    </row>
    <row r="108" spans="1:19" ht="15" customHeight="1" x14ac:dyDescent="0.25">
      <c r="A108" s="10" t="s">
        <v>21</v>
      </c>
      <c r="D108" s="26">
        <v>147994</v>
      </c>
      <c r="E108" s="20" t="s">
        <v>824</v>
      </c>
      <c r="F108" s="21">
        <v>43469</v>
      </c>
      <c r="G108" s="20" t="s">
        <v>679</v>
      </c>
      <c r="H108" s="20" t="s">
        <v>34</v>
      </c>
      <c r="I108" s="26">
        <v>-1</v>
      </c>
      <c r="J108" s="26">
        <v>2.82</v>
      </c>
      <c r="K108" s="26">
        <v>0</v>
      </c>
      <c r="L108" s="26">
        <v>-1.96</v>
      </c>
      <c r="M108" s="26">
        <v>0</v>
      </c>
      <c r="N108" s="20" t="s">
        <v>792</v>
      </c>
      <c r="O108" s="20" t="s">
        <v>681</v>
      </c>
      <c r="P108" s="20" t="s">
        <v>644</v>
      </c>
      <c r="Q108" s="20" t="s">
        <v>793</v>
      </c>
      <c r="R108" s="20" t="s">
        <v>687</v>
      </c>
      <c r="S108" s="20" t="s">
        <v>111</v>
      </c>
    </row>
    <row r="109" spans="1:19" ht="15" customHeight="1" x14ac:dyDescent="0.25">
      <c r="A109" s="10" t="s">
        <v>21</v>
      </c>
      <c r="D109" s="26">
        <v>147993</v>
      </c>
      <c r="E109" s="20" t="s">
        <v>824</v>
      </c>
      <c r="F109" s="21">
        <v>43469</v>
      </c>
      <c r="G109" s="20" t="s">
        <v>679</v>
      </c>
      <c r="H109" s="20" t="s">
        <v>34</v>
      </c>
      <c r="I109" s="26">
        <v>-1</v>
      </c>
      <c r="J109" s="26">
        <v>3.46</v>
      </c>
      <c r="K109" s="26">
        <v>0</v>
      </c>
      <c r="L109" s="26">
        <v>-1.65</v>
      </c>
      <c r="M109" s="26">
        <v>0</v>
      </c>
      <c r="N109" s="20" t="s">
        <v>792</v>
      </c>
      <c r="O109" s="20" t="s">
        <v>681</v>
      </c>
      <c r="P109" s="20" t="s">
        <v>644</v>
      </c>
      <c r="Q109" s="20" t="s">
        <v>793</v>
      </c>
      <c r="R109" s="20" t="s">
        <v>783</v>
      </c>
      <c r="S109" s="20" t="s">
        <v>111</v>
      </c>
    </row>
    <row r="110" spans="1:19" ht="15" customHeight="1" x14ac:dyDescent="0.25">
      <c r="A110" s="10" t="s">
        <v>21</v>
      </c>
      <c r="D110" s="26">
        <v>147992</v>
      </c>
      <c r="E110" s="20" t="s">
        <v>824</v>
      </c>
      <c r="F110" s="21">
        <v>43469</v>
      </c>
      <c r="G110" s="20" t="s">
        <v>679</v>
      </c>
      <c r="H110" s="20" t="s">
        <v>34</v>
      </c>
      <c r="I110" s="26">
        <v>-144</v>
      </c>
      <c r="J110" s="26">
        <v>196.3</v>
      </c>
      <c r="K110" s="26">
        <v>0</v>
      </c>
      <c r="L110" s="26">
        <v>-133.94999999999999</v>
      </c>
      <c r="M110" s="26">
        <v>0</v>
      </c>
      <c r="N110" s="20" t="s">
        <v>792</v>
      </c>
      <c r="O110" s="20" t="s">
        <v>681</v>
      </c>
      <c r="P110" s="20" t="s">
        <v>644</v>
      </c>
      <c r="Q110" s="20" t="s">
        <v>793</v>
      </c>
      <c r="R110" s="20" t="s">
        <v>789</v>
      </c>
      <c r="S110" s="20" t="s">
        <v>111</v>
      </c>
    </row>
    <row r="111" spans="1:19" ht="15" customHeight="1" x14ac:dyDescent="0.25">
      <c r="A111" s="10" t="s">
        <v>21</v>
      </c>
      <c r="D111" s="26">
        <v>147991</v>
      </c>
      <c r="E111" s="20" t="s">
        <v>824</v>
      </c>
      <c r="F111" s="21">
        <v>43469</v>
      </c>
      <c r="G111" s="20" t="s">
        <v>679</v>
      </c>
      <c r="H111" s="20" t="s">
        <v>34</v>
      </c>
      <c r="I111" s="26">
        <v>-144</v>
      </c>
      <c r="J111" s="26">
        <v>257.13</v>
      </c>
      <c r="K111" s="26">
        <v>0</v>
      </c>
      <c r="L111" s="26">
        <v>-149.67000000000002</v>
      </c>
      <c r="M111" s="26">
        <v>0</v>
      </c>
      <c r="N111" s="20" t="s">
        <v>792</v>
      </c>
      <c r="O111" s="20" t="s">
        <v>681</v>
      </c>
      <c r="P111" s="20" t="s">
        <v>644</v>
      </c>
      <c r="Q111" s="20" t="s">
        <v>793</v>
      </c>
      <c r="R111" s="20" t="s">
        <v>751</v>
      </c>
      <c r="S111" s="20" t="s">
        <v>111</v>
      </c>
    </row>
    <row r="112" spans="1:19" ht="15" customHeight="1" x14ac:dyDescent="0.25">
      <c r="A112" s="10" t="s">
        <v>21</v>
      </c>
      <c r="D112" s="26">
        <v>147990</v>
      </c>
      <c r="E112" s="20" t="s">
        <v>824</v>
      </c>
      <c r="F112" s="21">
        <v>43469</v>
      </c>
      <c r="G112" s="20" t="s">
        <v>679</v>
      </c>
      <c r="H112" s="20" t="s">
        <v>34</v>
      </c>
      <c r="I112" s="26">
        <v>-144</v>
      </c>
      <c r="J112" s="26">
        <v>380.16</v>
      </c>
      <c r="K112" s="26">
        <v>0</v>
      </c>
      <c r="L112" s="26">
        <v>-185.75</v>
      </c>
      <c r="M112" s="26">
        <v>0</v>
      </c>
      <c r="N112" s="20" t="s">
        <v>792</v>
      </c>
      <c r="O112" s="20" t="s">
        <v>681</v>
      </c>
      <c r="P112" s="20" t="s">
        <v>644</v>
      </c>
      <c r="Q112" s="20" t="s">
        <v>793</v>
      </c>
      <c r="R112" s="20" t="s">
        <v>733</v>
      </c>
      <c r="S112" s="20" t="s">
        <v>111</v>
      </c>
    </row>
    <row r="113" spans="1:19" ht="15" customHeight="1" x14ac:dyDescent="0.25">
      <c r="A113" s="10" t="s">
        <v>21</v>
      </c>
      <c r="D113" s="26">
        <v>147989</v>
      </c>
      <c r="E113" s="20" t="s">
        <v>824</v>
      </c>
      <c r="F113" s="21">
        <v>43469</v>
      </c>
      <c r="G113" s="20" t="s">
        <v>679</v>
      </c>
      <c r="H113" s="20" t="s">
        <v>34</v>
      </c>
      <c r="I113" s="26">
        <v>-144</v>
      </c>
      <c r="J113" s="26">
        <v>398.13</v>
      </c>
      <c r="K113" s="26">
        <v>0</v>
      </c>
      <c r="L113" s="26">
        <v>-207.35</v>
      </c>
      <c r="M113" s="26">
        <v>0</v>
      </c>
      <c r="N113" s="20" t="s">
        <v>792</v>
      </c>
      <c r="O113" s="20" t="s">
        <v>681</v>
      </c>
      <c r="P113" s="20" t="s">
        <v>644</v>
      </c>
      <c r="Q113" s="20" t="s">
        <v>793</v>
      </c>
      <c r="R113" s="20" t="s">
        <v>693</v>
      </c>
      <c r="S113" s="20" t="s">
        <v>111</v>
      </c>
    </row>
    <row r="114" spans="1:19" ht="15" customHeight="1" x14ac:dyDescent="0.25">
      <c r="A114" s="10" t="s">
        <v>21</v>
      </c>
      <c r="D114" s="26">
        <v>147988</v>
      </c>
      <c r="E114" s="20" t="s">
        <v>824</v>
      </c>
      <c r="F114" s="21">
        <v>43469</v>
      </c>
      <c r="G114" s="20" t="s">
        <v>679</v>
      </c>
      <c r="H114" s="20" t="s">
        <v>34</v>
      </c>
      <c r="I114" s="26">
        <v>-288</v>
      </c>
      <c r="J114" s="26">
        <v>1147.3900000000001</v>
      </c>
      <c r="K114" s="26">
        <v>0</v>
      </c>
      <c r="L114" s="26">
        <v>-619.17999999999995</v>
      </c>
      <c r="M114" s="26">
        <v>0</v>
      </c>
      <c r="N114" s="20" t="s">
        <v>792</v>
      </c>
      <c r="O114" s="20" t="s">
        <v>681</v>
      </c>
      <c r="P114" s="20" t="s">
        <v>644</v>
      </c>
      <c r="Q114" s="20" t="s">
        <v>793</v>
      </c>
      <c r="R114" s="20" t="s">
        <v>738</v>
      </c>
      <c r="S114" s="20" t="s">
        <v>111</v>
      </c>
    </row>
    <row r="115" spans="1:19" ht="15" customHeight="1" x14ac:dyDescent="0.25">
      <c r="A115" s="10" t="s">
        <v>21</v>
      </c>
      <c r="D115" s="26">
        <v>147987</v>
      </c>
      <c r="E115" s="20" t="s">
        <v>824</v>
      </c>
      <c r="F115" s="21">
        <v>43469</v>
      </c>
      <c r="G115" s="20" t="s">
        <v>679</v>
      </c>
      <c r="H115" s="20" t="s">
        <v>34</v>
      </c>
      <c r="I115" s="26">
        <v>-144</v>
      </c>
      <c r="J115" s="26">
        <v>1728</v>
      </c>
      <c r="K115" s="26">
        <v>0</v>
      </c>
      <c r="L115" s="26">
        <v>-1509.12</v>
      </c>
      <c r="M115" s="26">
        <v>0</v>
      </c>
      <c r="N115" s="20" t="s">
        <v>792</v>
      </c>
      <c r="O115" s="20" t="s">
        <v>681</v>
      </c>
      <c r="P115" s="20" t="s">
        <v>644</v>
      </c>
      <c r="Q115" s="20" t="s">
        <v>793</v>
      </c>
      <c r="R115" s="20" t="s">
        <v>823</v>
      </c>
      <c r="S115" s="20" t="s">
        <v>111</v>
      </c>
    </row>
    <row r="116" spans="1:19" ht="15" customHeight="1" x14ac:dyDescent="0.25">
      <c r="A116" s="10" t="s">
        <v>21</v>
      </c>
      <c r="D116" s="26">
        <v>147986</v>
      </c>
      <c r="E116" s="20" t="s">
        <v>824</v>
      </c>
      <c r="F116" s="21">
        <v>43469</v>
      </c>
      <c r="G116" s="20" t="s">
        <v>679</v>
      </c>
      <c r="H116" s="20" t="s">
        <v>34</v>
      </c>
      <c r="I116" s="26">
        <v>-144</v>
      </c>
      <c r="J116" s="26">
        <v>1728</v>
      </c>
      <c r="K116" s="26">
        <v>0</v>
      </c>
      <c r="L116" s="26">
        <v>-1429.9199999999998</v>
      </c>
      <c r="M116" s="26">
        <v>0</v>
      </c>
      <c r="N116" s="20" t="s">
        <v>792</v>
      </c>
      <c r="O116" s="20" t="s">
        <v>681</v>
      </c>
      <c r="P116" s="20" t="s">
        <v>644</v>
      </c>
      <c r="Q116" s="20" t="s">
        <v>793</v>
      </c>
      <c r="R116" s="20" t="s">
        <v>826</v>
      </c>
      <c r="S116" s="20" t="s">
        <v>111</v>
      </c>
    </row>
    <row r="117" spans="1:19" ht="15" customHeight="1" x14ac:dyDescent="0.25">
      <c r="A117" s="10" t="s">
        <v>21</v>
      </c>
      <c r="D117" s="26">
        <v>147985</v>
      </c>
      <c r="E117" s="20" t="s">
        <v>824</v>
      </c>
      <c r="F117" s="21">
        <v>43469</v>
      </c>
      <c r="G117" s="20" t="s">
        <v>679</v>
      </c>
      <c r="H117" s="20" t="s">
        <v>34</v>
      </c>
      <c r="I117" s="26">
        <v>-144</v>
      </c>
      <c r="J117" s="26">
        <v>2073.6</v>
      </c>
      <c r="K117" s="26">
        <v>0</v>
      </c>
      <c r="L117" s="26">
        <v>-1559.52</v>
      </c>
      <c r="M117" s="26">
        <v>0</v>
      </c>
      <c r="N117" s="20" t="s">
        <v>792</v>
      </c>
      <c r="O117" s="20" t="s">
        <v>681</v>
      </c>
      <c r="P117" s="20" t="s">
        <v>644</v>
      </c>
      <c r="Q117" s="20" t="s">
        <v>793</v>
      </c>
      <c r="R117" s="20" t="s">
        <v>821</v>
      </c>
      <c r="S117" s="20" t="s">
        <v>111</v>
      </c>
    </row>
    <row r="118" spans="1:19" ht="15" customHeight="1" x14ac:dyDescent="0.25">
      <c r="A118" s="10" t="s">
        <v>21</v>
      </c>
      <c r="D118" s="26">
        <v>147984</v>
      </c>
      <c r="E118" s="20" t="s">
        <v>824</v>
      </c>
      <c r="F118" s="21">
        <v>43469</v>
      </c>
      <c r="G118" s="20" t="s">
        <v>679</v>
      </c>
      <c r="H118" s="20" t="s">
        <v>34</v>
      </c>
      <c r="I118" s="26">
        <v>-144</v>
      </c>
      <c r="J118" s="26">
        <v>2073.6</v>
      </c>
      <c r="K118" s="26">
        <v>0</v>
      </c>
      <c r="L118" s="26">
        <v>-1547.9999999999998</v>
      </c>
      <c r="M118" s="26">
        <v>0</v>
      </c>
      <c r="N118" s="20" t="s">
        <v>792</v>
      </c>
      <c r="O118" s="20" t="s">
        <v>681</v>
      </c>
      <c r="P118" s="20" t="s">
        <v>644</v>
      </c>
      <c r="Q118" s="20" t="s">
        <v>793</v>
      </c>
      <c r="R118" s="20" t="s">
        <v>825</v>
      </c>
      <c r="S118" s="20" t="s">
        <v>111</v>
      </c>
    </row>
    <row r="119" spans="1:19" ht="15" customHeight="1" x14ac:dyDescent="0.25">
      <c r="A119" s="10" t="s">
        <v>21</v>
      </c>
      <c r="D119" s="26">
        <v>64592</v>
      </c>
      <c r="E119" s="20" t="s">
        <v>796</v>
      </c>
      <c r="F119" s="21">
        <v>43469</v>
      </c>
      <c r="G119" s="20" t="s">
        <v>679</v>
      </c>
      <c r="H119" s="20" t="s">
        <v>34</v>
      </c>
      <c r="I119" s="26">
        <v>-1</v>
      </c>
      <c r="J119" s="26">
        <v>0.95</v>
      </c>
      <c r="K119" s="26">
        <v>0</v>
      </c>
      <c r="L119" s="26">
        <v>-0.5</v>
      </c>
      <c r="M119" s="26">
        <v>0</v>
      </c>
      <c r="N119" s="20" t="s">
        <v>797</v>
      </c>
      <c r="O119" s="20" t="s">
        <v>681</v>
      </c>
      <c r="P119" s="20" t="s">
        <v>644</v>
      </c>
      <c r="Q119" s="20" t="s">
        <v>769</v>
      </c>
      <c r="R119" s="20" t="s">
        <v>795</v>
      </c>
      <c r="S119" s="20" t="s">
        <v>111</v>
      </c>
    </row>
    <row r="120" spans="1:19" ht="15" customHeight="1" x14ac:dyDescent="0.25">
      <c r="A120" s="10" t="s">
        <v>21</v>
      </c>
      <c r="D120" s="26">
        <v>64591</v>
      </c>
      <c r="E120" s="20" t="s">
        <v>796</v>
      </c>
      <c r="F120" s="21">
        <v>43469</v>
      </c>
      <c r="G120" s="20" t="s">
        <v>679</v>
      </c>
      <c r="H120" s="20" t="s">
        <v>34</v>
      </c>
      <c r="I120" s="26">
        <v>-48</v>
      </c>
      <c r="J120" s="26">
        <v>23.990000000000002</v>
      </c>
      <c r="K120" s="26">
        <v>0</v>
      </c>
      <c r="L120" s="26">
        <v>-15.84</v>
      </c>
      <c r="M120" s="26">
        <v>0</v>
      </c>
      <c r="N120" s="20" t="s">
        <v>797</v>
      </c>
      <c r="O120" s="20" t="s">
        <v>681</v>
      </c>
      <c r="P120" s="20" t="s">
        <v>644</v>
      </c>
      <c r="Q120" s="20" t="s">
        <v>769</v>
      </c>
      <c r="R120" s="20" t="s">
        <v>786</v>
      </c>
      <c r="S120" s="20" t="s">
        <v>111</v>
      </c>
    </row>
    <row r="121" spans="1:19" ht="15" customHeight="1" x14ac:dyDescent="0.25">
      <c r="A121" s="10" t="s">
        <v>21</v>
      </c>
      <c r="D121" s="26">
        <v>64590</v>
      </c>
      <c r="E121" s="20" t="s">
        <v>796</v>
      </c>
      <c r="F121" s="21">
        <v>43469</v>
      </c>
      <c r="G121" s="20" t="s">
        <v>679</v>
      </c>
      <c r="H121" s="20" t="s">
        <v>34</v>
      </c>
      <c r="I121" s="26">
        <v>-144</v>
      </c>
      <c r="J121" s="26">
        <v>43.75</v>
      </c>
      <c r="K121" s="26">
        <v>0</v>
      </c>
      <c r="L121" s="26">
        <v>-25.92</v>
      </c>
      <c r="M121" s="26">
        <v>0</v>
      </c>
      <c r="N121" s="20" t="s">
        <v>797</v>
      </c>
      <c r="O121" s="20" t="s">
        <v>681</v>
      </c>
      <c r="P121" s="20" t="s">
        <v>644</v>
      </c>
      <c r="Q121" s="20" t="s">
        <v>769</v>
      </c>
      <c r="R121" s="20" t="s">
        <v>759</v>
      </c>
      <c r="S121" s="20" t="s">
        <v>111</v>
      </c>
    </row>
    <row r="122" spans="1:19" ht="15" customHeight="1" x14ac:dyDescent="0.25">
      <c r="A122" s="10" t="s">
        <v>21</v>
      </c>
      <c r="D122" s="26">
        <v>64589</v>
      </c>
      <c r="E122" s="20" t="s">
        <v>796</v>
      </c>
      <c r="F122" s="21">
        <v>43469</v>
      </c>
      <c r="G122" s="20" t="s">
        <v>679</v>
      </c>
      <c r="H122" s="20" t="s">
        <v>34</v>
      </c>
      <c r="I122" s="26">
        <v>-145</v>
      </c>
      <c r="J122" s="26">
        <v>46.89</v>
      </c>
      <c r="K122" s="26">
        <v>0</v>
      </c>
      <c r="L122" s="26">
        <v>-26.1</v>
      </c>
      <c r="M122" s="26">
        <v>0</v>
      </c>
      <c r="N122" s="20" t="s">
        <v>797</v>
      </c>
      <c r="O122" s="20" t="s">
        <v>681</v>
      </c>
      <c r="P122" s="20" t="s">
        <v>644</v>
      </c>
      <c r="Q122" s="20" t="s">
        <v>769</v>
      </c>
      <c r="R122" s="20" t="s">
        <v>750</v>
      </c>
      <c r="S122" s="20" t="s">
        <v>111</v>
      </c>
    </row>
    <row r="123" spans="1:19" ht="15" customHeight="1" x14ac:dyDescent="0.25">
      <c r="A123" s="10" t="s">
        <v>21</v>
      </c>
      <c r="D123" s="26">
        <v>64588</v>
      </c>
      <c r="E123" s="20" t="s">
        <v>796</v>
      </c>
      <c r="F123" s="21">
        <v>43469</v>
      </c>
      <c r="G123" s="20" t="s">
        <v>679</v>
      </c>
      <c r="H123" s="20" t="s">
        <v>34</v>
      </c>
      <c r="I123" s="26">
        <v>-144</v>
      </c>
      <c r="J123" s="26">
        <v>114.31</v>
      </c>
      <c r="K123" s="26">
        <v>0</v>
      </c>
      <c r="L123" s="26">
        <v>-60.470000000000006</v>
      </c>
      <c r="M123" s="26">
        <v>0</v>
      </c>
      <c r="N123" s="20" t="s">
        <v>797</v>
      </c>
      <c r="O123" s="20" t="s">
        <v>681</v>
      </c>
      <c r="P123" s="20" t="s">
        <v>644</v>
      </c>
      <c r="Q123" s="20" t="s">
        <v>769</v>
      </c>
      <c r="R123" s="20" t="s">
        <v>736</v>
      </c>
      <c r="S123" s="20" t="s">
        <v>111</v>
      </c>
    </row>
    <row r="124" spans="1:19" ht="15" customHeight="1" x14ac:dyDescent="0.25">
      <c r="A124" s="10" t="s">
        <v>21</v>
      </c>
      <c r="D124" s="26">
        <v>64587</v>
      </c>
      <c r="E124" s="20" t="s">
        <v>796</v>
      </c>
      <c r="F124" s="21">
        <v>43469</v>
      </c>
      <c r="G124" s="20" t="s">
        <v>679</v>
      </c>
      <c r="H124" s="20" t="s">
        <v>34</v>
      </c>
      <c r="I124" s="26">
        <v>-48</v>
      </c>
      <c r="J124" s="26">
        <v>135.48000000000002</v>
      </c>
      <c r="K124" s="26">
        <v>0</v>
      </c>
      <c r="L124" s="26">
        <v>-69.12</v>
      </c>
      <c r="M124" s="26">
        <v>0</v>
      </c>
      <c r="N124" s="20" t="s">
        <v>797</v>
      </c>
      <c r="O124" s="20" t="s">
        <v>681</v>
      </c>
      <c r="P124" s="20" t="s">
        <v>644</v>
      </c>
      <c r="Q124" s="20" t="s">
        <v>769</v>
      </c>
      <c r="R124" s="20" t="s">
        <v>693</v>
      </c>
      <c r="S124" s="20" t="s">
        <v>111</v>
      </c>
    </row>
    <row r="125" spans="1:19" ht="15" customHeight="1" x14ac:dyDescent="0.25">
      <c r="A125" s="10" t="s">
        <v>21</v>
      </c>
      <c r="D125" s="26">
        <v>64586</v>
      </c>
      <c r="E125" s="20" t="s">
        <v>796</v>
      </c>
      <c r="F125" s="21">
        <v>43469</v>
      </c>
      <c r="G125" s="20" t="s">
        <v>679</v>
      </c>
      <c r="H125" s="20" t="s">
        <v>34</v>
      </c>
      <c r="I125" s="26">
        <v>-145</v>
      </c>
      <c r="J125" s="26">
        <v>187.57000000000002</v>
      </c>
      <c r="K125" s="26">
        <v>0</v>
      </c>
      <c r="L125" s="26">
        <v>-99.960000000000008</v>
      </c>
      <c r="M125" s="26">
        <v>0</v>
      </c>
      <c r="N125" s="20" t="s">
        <v>797</v>
      </c>
      <c r="O125" s="20" t="s">
        <v>681</v>
      </c>
      <c r="P125" s="20" t="s">
        <v>644</v>
      </c>
      <c r="Q125" s="20" t="s">
        <v>769</v>
      </c>
      <c r="R125" s="20" t="s">
        <v>748</v>
      </c>
      <c r="S125" s="20" t="s">
        <v>111</v>
      </c>
    </row>
    <row r="126" spans="1:19" ht="15" customHeight="1" x14ac:dyDescent="0.25">
      <c r="A126" s="10" t="s">
        <v>21</v>
      </c>
      <c r="D126" s="26">
        <v>64585</v>
      </c>
      <c r="E126" s="20" t="s">
        <v>796</v>
      </c>
      <c r="F126" s="21">
        <v>43469</v>
      </c>
      <c r="G126" s="20" t="s">
        <v>679</v>
      </c>
      <c r="H126" s="20" t="s">
        <v>34</v>
      </c>
      <c r="I126" s="26">
        <v>-288</v>
      </c>
      <c r="J126" s="26">
        <v>194.75</v>
      </c>
      <c r="K126" s="26">
        <v>0</v>
      </c>
      <c r="L126" s="26">
        <v>-123.80000000000001</v>
      </c>
      <c r="M126" s="26">
        <v>0</v>
      </c>
      <c r="N126" s="20" t="s">
        <v>797</v>
      </c>
      <c r="O126" s="20" t="s">
        <v>681</v>
      </c>
      <c r="P126" s="20" t="s">
        <v>644</v>
      </c>
      <c r="Q126" s="20" t="s">
        <v>769</v>
      </c>
      <c r="R126" s="20" t="s">
        <v>785</v>
      </c>
      <c r="S126" s="20" t="s">
        <v>111</v>
      </c>
    </row>
    <row r="127" spans="1:19" ht="15" customHeight="1" x14ac:dyDescent="0.25">
      <c r="A127" s="10" t="s">
        <v>21</v>
      </c>
      <c r="D127" s="26">
        <v>64584</v>
      </c>
      <c r="E127" s="20" t="s">
        <v>796</v>
      </c>
      <c r="F127" s="21">
        <v>43469</v>
      </c>
      <c r="G127" s="20" t="s">
        <v>679</v>
      </c>
      <c r="H127" s="20" t="s">
        <v>34</v>
      </c>
      <c r="I127" s="26">
        <v>-144</v>
      </c>
      <c r="J127" s="26">
        <v>234.26</v>
      </c>
      <c r="K127" s="26">
        <v>0</v>
      </c>
      <c r="L127" s="26">
        <v>-133.94999999999999</v>
      </c>
      <c r="M127" s="26">
        <v>0</v>
      </c>
      <c r="N127" s="20" t="s">
        <v>797</v>
      </c>
      <c r="O127" s="20" t="s">
        <v>681</v>
      </c>
      <c r="P127" s="20" t="s">
        <v>644</v>
      </c>
      <c r="Q127" s="20" t="s">
        <v>769</v>
      </c>
      <c r="R127" s="20" t="s">
        <v>799</v>
      </c>
      <c r="S127" s="20" t="s">
        <v>111</v>
      </c>
    </row>
    <row r="128" spans="1:19" ht="15" customHeight="1" x14ac:dyDescent="0.25">
      <c r="A128" s="10" t="s">
        <v>21</v>
      </c>
      <c r="D128" s="26">
        <v>64583</v>
      </c>
      <c r="E128" s="20" t="s">
        <v>796</v>
      </c>
      <c r="F128" s="21">
        <v>43469</v>
      </c>
      <c r="G128" s="20" t="s">
        <v>679</v>
      </c>
      <c r="H128" s="20" t="s">
        <v>34</v>
      </c>
      <c r="I128" s="26">
        <v>-144</v>
      </c>
      <c r="J128" s="26">
        <v>242.73000000000002</v>
      </c>
      <c r="K128" s="26">
        <v>0</v>
      </c>
      <c r="L128" s="26">
        <v>-161.36000000000001</v>
      </c>
      <c r="M128" s="26">
        <v>0</v>
      </c>
      <c r="N128" s="20" t="s">
        <v>797</v>
      </c>
      <c r="O128" s="20" t="s">
        <v>681</v>
      </c>
      <c r="P128" s="20" t="s">
        <v>644</v>
      </c>
      <c r="Q128" s="20" t="s">
        <v>769</v>
      </c>
      <c r="R128" s="20" t="s">
        <v>784</v>
      </c>
      <c r="S128" s="20" t="s">
        <v>111</v>
      </c>
    </row>
    <row r="129" spans="1:19" ht="15" customHeight="1" x14ac:dyDescent="0.25">
      <c r="A129" s="10" t="s">
        <v>21</v>
      </c>
      <c r="D129" s="26">
        <v>64582</v>
      </c>
      <c r="E129" s="20" t="s">
        <v>796</v>
      </c>
      <c r="F129" s="21">
        <v>43469</v>
      </c>
      <c r="G129" s="20" t="s">
        <v>679</v>
      </c>
      <c r="H129" s="20" t="s">
        <v>34</v>
      </c>
      <c r="I129" s="26">
        <v>-144</v>
      </c>
      <c r="J129" s="26">
        <v>265.31</v>
      </c>
      <c r="K129" s="26">
        <v>0</v>
      </c>
      <c r="L129" s="26">
        <v>-172.8</v>
      </c>
      <c r="M129" s="26">
        <v>0</v>
      </c>
      <c r="N129" s="20" t="s">
        <v>797</v>
      </c>
      <c r="O129" s="20" t="s">
        <v>681</v>
      </c>
      <c r="P129" s="20" t="s">
        <v>644</v>
      </c>
      <c r="Q129" s="20" t="s">
        <v>769</v>
      </c>
      <c r="R129" s="20" t="s">
        <v>756</v>
      </c>
      <c r="S129" s="20" t="s">
        <v>111</v>
      </c>
    </row>
    <row r="130" spans="1:19" ht="15" customHeight="1" x14ac:dyDescent="0.25">
      <c r="A130" s="10" t="s">
        <v>21</v>
      </c>
      <c r="D130" s="26">
        <v>64581</v>
      </c>
      <c r="E130" s="20" t="s">
        <v>796</v>
      </c>
      <c r="F130" s="21">
        <v>43469</v>
      </c>
      <c r="G130" s="20" t="s">
        <v>679</v>
      </c>
      <c r="H130" s="20" t="s">
        <v>34</v>
      </c>
      <c r="I130" s="26">
        <v>-144</v>
      </c>
      <c r="J130" s="26">
        <v>287.88</v>
      </c>
      <c r="K130" s="26">
        <v>0</v>
      </c>
      <c r="L130" s="26">
        <v>-155.60999999999999</v>
      </c>
      <c r="M130" s="26">
        <v>0</v>
      </c>
      <c r="N130" s="20" t="s">
        <v>797</v>
      </c>
      <c r="O130" s="20" t="s">
        <v>681</v>
      </c>
      <c r="P130" s="20" t="s">
        <v>644</v>
      </c>
      <c r="Q130" s="20" t="s">
        <v>769</v>
      </c>
      <c r="R130" s="20" t="s">
        <v>755</v>
      </c>
      <c r="S130" s="20" t="s">
        <v>111</v>
      </c>
    </row>
    <row r="131" spans="1:19" ht="15" customHeight="1" x14ac:dyDescent="0.25">
      <c r="A131" s="10" t="s">
        <v>21</v>
      </c>
      <c r="D131" s="26">
        <v>64580</v>
      </c>
      <c r="E131" s="20" t="s">
        <v>796</v>
      </c>
      <c r="F131" s="21">
        <v>43469</v>
      </c>
      <c r="G131" s="20" t="s">
        <v>679</v>
      </c>
      <c r="H131" s="20" t="s">
        <v>34</v>
      </c>
      <c r="I131" s="26">
        <v>-192</v>
      </c>
      <c r="J131" s="26">
        <v>340.57</v>
      </c>
      <c r="K131" s="26">
        <v>0</v>
      </c>
      <c r="L131" s="26">
        <v>-167.04</v>
      </c>
      <c r="M131" s="26">
        <v>0</v>
      </c>
      <c r="N131" s="20" t="s">
        <v>797</v>
      </c>
      <c r="O131" s="20" t="s">
        <v>681</v>
      </c>
      <c r="P131" s="20" t="s">
        <v>644</v>
      </c>
      <c r="Q131" s="20" t="s">
        <v>769</v>
      </c>
      <c r="R131" s="20" t="s">
        <v>730</v>
      </c>
      <c r="S131" s="20" t="s">
        <v>111</v>
      </c>
    </row>
    <row r="132" spans="1:19" ht="15" customHeight="1" x14ac:dyDescent="0.25">
      <c r="A132" s="10" t="s">
        <v>21</v>
      </c>
      <c r="D132" s="26">
        <v>64579</v>
      </c>
      <c r="E132" s="20" t="s">
        <v>796</v>
      </c>
      <c r="F132" s="21">
        <v>43469</v>
      </c>
      <c r="G132" s="20" t="s">
        <v>679</v>
      </c>
      <c r="H132" s="20" t="s">
        <v>34</v>
      </c>
      <c r="I132" s="26">
        <v>-192</v>
      </c>
      <c r="J132" s="26">
        <v>404.54</v>
      </c>
      <c r="K132" s="26">
        <v>0</v>
      </c>
      <c r="L132" s="26">
        <v>-195.85000000000002</v>
      </c>
      <c r="M132" s="26">
        <v>0</v>
      </c>
      <c r="N132" s="20" t="s">
        <v>797</v>
      </c>
      <c r="O132" s="20" t="s">
        <v>681</v>
      </c>
      <c r="P132" s="20" t="s">
        <v>644</v>
      </c>
      <c r="Q132" s="20" t="s">
        <v>769</v>
      </c>
      <c r="R132" s="20" t="s">
        <v>717</v>
      </c>
      <c r="S132" s="20" t="s">
        <v>111</v>
      </c>
    </row>
    <row r="133" spans="1:19" ht="15" customHeight="1" x14ac:dyDescent="0.25">
      <c r="A133" s="10" t="s">
        <v>21</v>
      </c>
      <c r="D133" s="26">
        <v>64578</v>
      </c>
      <c r="E133" s="20" t="s">
        <v>796</v>
      </c>
      <c r="F133" s="21">
        <v>43469</v>
      </c>
      <c r="G133" s="20" t="s">
        <v>679</v>
      </c>
      <c r="H133" s="20" t="s">
        <v>34</v>
      </c>
      <c r="I133" s="26">
        <v>-145</v>
      </c>
      <c r="J133" s="26">
        <v>423.46000000000004</v>
      </c>
      <c r="K133" s="26">
        <v>0</v>
      </c>
      <c r="L133" s="26">
        <v>-200.10000000000002</v>
      </c>
      <c r="M133" s="26">
        <v>0</v>
      </c>
      <c r="N133" s="20" t="s">
        <v>797</v>
      </c>
      <c r="O133" s="20" t="s">
        <v>681</v>
      </c>
      <c r="P133" s="20" t="s">
        <v>644</v>
      </c>
      <c r="Q133" s="20" t="s">
        <v>769</v>
      </c>
      <c r="R133" s="20" t="s">
        <v>724</v>
      </c>
      <c r="S133" s="20" t="s">
        <v>111</v>
      </c>
    </row>
    <row r="134" spans="1:19" ht="15" customHeight="1" x14ac:dyDescent="0.25">
      <c r="A134" s="10" t="s">
        <v>21</v>
      </c>
      <c r="D134" s="26">
        <v>64577</v>
      </c>
      <c r="E134" s="20" t="s">
        <v>796</v>
      </c>
      <c r="F134" s="21">
        <v>43469</v>
      </c>
      <c r="G134" s="20" t="s">
        <v>679</v>
      </c>
      <c r="H134" s="20" t="s">
        <v>34</v>
      </c>
      <c r="I134" s="26">
        <v>-144</v>
      </c>
      <c r="J134" s="26">
        <v>522.14</v>
      </c>
      <c r="K134" s="26">
        <v>0</v>
      </c>
      <c r="L134" s="26">
        <v>-282.22999999999996</v>
      </c>
      <c r="M134" s="26">
        <v>0</v>
      </c>
      <c r="N134" s="20" t="s">
        <v>797</v>
      </c>
      <c r="O134" s="20" t="s">
        <v>681</v>
      </c>
      <c r="P134" s="20" t="s">
        <v>644</v>
      </c>
      <c r="Q134" s="20" t="s">
        <v>769</v>
      </c>
      <c r="R134" s="20" t="s">
        <v>713</v>
      </c>
      <c r="S134" s="20" t="s">
        <v>111</v>
      </c>
    </row>
    <row r="135" spans="1:19" ht="15" customHeight="1" x14ac:dyDescent="0.25">
      <c r="A135" s="10" t="s">
        <v>21</v>
      </c>
      <c r="D135" s="26">
        <v>64576</v>
      </c>
      <c r="E135" s="20" t="s">
        <v>796</v>
      </c>
      <c r="F135" s="21">
        <v>43469</v>
      </c>
      <c r="G135" s="20" t="s">
        <v>679</v>
      </c>
      <c r="H135" s="20" t="s">
        <v>34</v>
      </c>
      <c r="I135" s="26">
        <v>-288</v>
      </c>
      <c r="J135" s="26">
        <v>524.97</v>
      </c>
      <c r="K135" s="26">
        <v>0</v>
      </c>
      <c r="L135" s="26">
        <v>-299.33</v>
      </c>
      <c r="M135" s="26">
        <v>0</v>
      </c>
      <c r="N135" s="20" t="s">
        <v>797</v>
      </c>
      <c r="O135" s="20" t="s">
        <v>681</v>
      </c>
      <c r="P135" s="20" t="s">
        <v>644</v>
      </c>
      <c r="Q135" s="20" t="s">
        <v>769</v>
      </c>
      <c r="R135" s="20" t="s">
        <v>751</v>
      </c>
      <c r="S135" s="20" t="s">
        <v>111</v>
      </c>
    </row>
    <row r="136" spans="1:19" ht="15" customHeight="1" x14ac:dyDescent="0.25">
      <c r="A136" s="10" t="s">
        <v>21</v>
      </c>
      <c r="D136" s="26">
        <v>64575</v>
      </c>
      <c r="E136" s="20" t="s">
        <v>796</v>
      </c>
      <c r="F136" s="21">
        <v>43469</v>
      </c>
      <c r="G136" s="20" t="s">
        <v>679</v>
      </c>
      <c r="H136" s="20" t="s">
        <v>34</v>
      </c>
      <c r="I136" s="26">
        <v>-288</v>
      </c>
      <c r="J136" s="26">
        <v>544.72</v>
      </c>
      <c r="K136" s="26">
        <v>0</v>
      </c>
      <c r="L136" s="26">
        <v>-368.61</v>
      </c>
      <c r="M136" s="26">
        <v>0</v>
      </c>
      <c r="N136" s="20" t="s">
        <v>797</v>
      </c>
      <c r="O136" s="20" t="s">
        <v>681</v>
      </c>
      <c r="P136" s="20" t="s">
        <v>644</v>
      </c>
      <c r="Q136" s="20" t="s">
        <v>769</v>
      </c>
      <c r="R136" s="20" t="s">
        <v>692</v>
      </c>
      <c r="S136" s="20" t="s">
        <v>111</v>
      </c>
    </row>
    <row r="137" spans="1:19" ht="15" customHeight="1" x14ac:dyDescent="0.25">
      <c r="A137" s="10" t="s">
        <v>21</v>
      </c>
      <c r="D137" s="26">
        <v>64574</v>
      </c>
      <c r="E137" s="20" t="s">
        <v>796</v>
      </c>
      <c r="F137" s="21">
        <v>43469</v>
      </c>
      <c r="G137" s="20" t="s">
        <v>679</v>
      </c>
      <c r="H137" s="20" t="s">
        <v>34</v>
      </c>
      <c r="I137" s="26">
        <v>-144</v>
      </c>
      <c r="J137" s="26">
        <v>546.13</v>
      </c>
      <c r="K137" s="26">
        <v>0</v>
      </c>
      <c r="L137" s="26">
        <v>-309.68</v>
      </c>
      <c r="M137" s="26">
        <v>0</v>
      </c>
      <c r="N137" s="20" t="s">
        <v>797</v>
      </c>
      <c r="O137" s="20" t="s">
        <v>681</v>
      </c>
      <c r="P137" s="20" t="s">
        <v>644</v>
      </c>
      <c r="Q137" s="20" t="s">
        <v>769</v>
      </c>
      <c r="R137" s="20" t="s">
        <v>798</v>
      </c>
      <c r="S137" s="20" t="s">
        <v>111</v>
      </c>
    </row>
    <row r="138" spans="1:19" ht="15" customHeight="1" x14ac:dyDescent="0.25">
      <c r="A138" s="10" t="s">
        <v>21</v>
      </c>
      <c r="D138" s="26">
        <v>64573</v>
      </c>
      <c r="E138" s="20" t="s">
        <v>796</v>
      </c>
      <c r="F138" s="21">
        <v>43469</v>
      </c>
      <c r="G138" s="20" t="s">
        <v>679</v>
      </c>
      <c r="H138" s="20" t="s">
        <v>34</v>
      </c>
      <c r="I138" s="26">
        <v>-144</v>
      </c>
      <c r="J138" s="26">
        <v>585.65</v>
      </c>
      <c r="K138" s="26">
        <v>0</v>
      </c>
      <c r="L138" s="26">
        <v>-309.58999999999997</v>
      </c>
      <c r="M138" s="26">
        <v>0</v>
      </c>
      <c r="N138" s="20" t="s">
        <v>797</v>
      </c>
      <c r="O138" s="20" t="s">
        <v>681</v>
      </c>
      <c r="P138" s="20" t="s">
        <v>644</v>
      </c>
      <c r="Q138" s="20" t="s">
        <v>769</v>
      </c>
      <c r="R138" s="20" t="s">
        <v>738</v>
      </c>
      <c r="S138" s="20" t="s">
        <v>111</v>
      </c>
    </row>
    <row r="139" spans="1:19" ht="15" customHeight="1" x14ac:dyDescent="0.25">
      <c r="A139" s="10" t="s">
        <v>21</v>
      </c>
      <c r="D139" s="26">
        <v>64572</v>
      </c>
      <c r="E139" s="20" t="s">
        <v>796</v>
      </c>
      <c r="F139" s="21">
        <v>43469</v>
      </c>
      <c r="G139" s="20" t="s">
        <v>679</v>
      </c>
      <c r="H139" s="20" t="s">
        <v>34</v>
      </c>
      <c r="I139" s="26">
        <v>-144</v>
      </c>
      <c r="J139" s="26">
        <v>637.86</v>
      </c>
      <c r="K139" s="26">
        <v>0</v>
      </c>
      <c r="L139" s="26">
        <v>-302.39999999999998</v>
      </c>
      <c r="M139" s="26">
        <v>0</v>
      </c>
      <c r="N139" s="20" t="s">
        <v>797</v>
      </c>
      <c r="O139" s="20" t="s">
        <v>681</v>
      </c>
      <c r="P139" s="20" t="s">
        <v>644</v>
      </c>
      <c r="Q139" s="20" t="s">
        <v>769</v>
      </c>
      <c r="R139" s="20" t="s">
        <v>791</v>
      </c>
      <c r="S139" s="20" t="s">
        <v>111</v>
      </c>
    </row>
    <row r="140" spans="1:19" ht="15" customHeight="1" x14ac:dyDescent="0.25">
      <c r="A140" s="10" t="s">
        <v>21</v>
      </c>
      <c r="D140" s="26">
        <v>20376</v>
      </c>
      <c r="E140" s="20" t="s">
        <v>776</v>
      </c>
      <c r="F140" s="21">
        <v>43468</v>
      </c>
      <c r="G140" s="20" t="s">
        <v>679</v>
      </c>
      <c r="H140" s="20" t="s">
        <v>34</v>
      </c>
      <c r="I140" s="26">
        <v>-1</v>
      </c>
      <c r="J140" s="26">
        <v>1.42</v>
      </c>
      <c r="K140" s="26">
        <v>0</v>
      </c>
      <c r="L140" s="26">
        <v>-0.85</v>
      </c>
      <c r="M140" s="26">
        <v>0</v>
      </c>
      <c r="N140" s="20" t="s">
        <v>768</v>
      </c>
      <c r="O140" s="20" t="s">
        <v>681</v>
      </c>
      <c r="P140" s="20" t="s">
        <v>644</v>
      </c>
      <c r="Q140" s="20" t="s">
        <v>769</v>
      </c>
      <c r="R140" s="20" t="s">
        <v>774</v>
      </c>
      <c r="S140" s="20" t="s">
        <v>105</v>
      </c>
    </row>
    <row r="141" spans="1:19" ht="15" customHeight="1" x14ac:dyDescent="0.25">
      <c r="A141" s="10" t="s">
        <v>21</v>
      </c>
      <c r="D141" s="26">
        <v>20375</v>
      </c>
      <c r="E141" s="20" t="s">
        <v>776</v>
      </c>
      <c r="F141" s="21">
        <v>43468</v>
      </c>
      <c r="G141" s="20" t="s">
        <v>679</v>
      </c>
      <c r="H141" s="20" t="s">
        <v>34</v>
      </c>
      <c r="I141" s="26">
        <v>-2</v>
      </c>
      <c r="J141" s="26">
        <v>5.25</v>
      </c>
      <c r="K141" s="26">
        <v>0</v>
      </c>
      <c r="L141" s="26">
        <v>-2.52</v>
      </c>
      <c r="M141" s="26">
        <v>0</v>
      </c>
      <c r="N141" s="20" t="s">
        <v>768</v>
      </c>
      <c r="O141" s="20" t="s">
        <v>681</v>
      </c>
      <c r="P141" s="20" t="s">
        <v>644</v>
      </c>
      <c r="Q141" s="20" t="s">
        <v>769</v>
      </c>
      <c r="R141" s="20" t="s">
        <v>716</v>
      </c>
      <c r="S141" s="20" t="s">
        <v>105</v>
      </c>
    </row>
    <row r="142" spans="1:19" ht="15" customHeight="1" x14ac:dyDescent="0.25">
      <c r="A142" s="10" t="s">
        <v>21</v>
      </c>
      <c r="D142" s="26">
        <v>20374</v>
      </c>
      <c r="E142" s="20" t="s">
        <v>776</v>
      </c>
      <c r="F142" s="21">
        <v>43468</v>
      </c>
      <c r="G142" s="20" t="s">
        <v>679</v>
      </c>
      <c r="H142" s="20" t="s">
        <v>34</v>
      </c>
      <c r="I142" s="26">
        <v>-144</v>
      </c>
      <c r="J142" s="26">
        <v>303.41000000000003</v>
      </c>
      <c r="K142" s="26">
        <v>0</v>
      </c>
      <c r="L142" s="26">
        <v>-146.88</v>
      </c>
      <c r="M142" s="26">
        <v>0</v>
      </c>
      <c r="N142" s="20" t="s">
        <v>768</v>
      </c>
      <c r="O142" s="20" t="s">
        <v>681</v>
      </c>
      <c r="P142" s="20" t="s">
        <v>644</v>
      </c>
      <c r="Q142" s="20" t="s">
        <v>769</v>
      </c>
      <c r="R142" s="20" t="s">
        <v>717</v>
      </c>
      <c r="S142" s="20" t="s">
        <v>105</v>
      </c>
    </row>
    <row r="143" spans="1:19" ht="15" customHeight="1" x14ac:dyDescent="0.25">
      <c r="A143" s="10" t="s">
        <v>21</v>
      </c>
      <c r="D143" s="26">
        <v>20373</v>
      </c>
      <c r="E143" s="20" t="s">
        <v>776</v>
      </c>
      <c r="F143" s="21">
        <v>43468</v>
      </c>
      <c r="G143" s="20" t="s">
        <v>679</v>
      </c>
      <c r="H143" s="20" t="s">
        <v>34</v>
      </c>
      <c r="I143" s="26">
        <v>-144</v>
      </c>
      <c r="J143" s="26">
        <v>307.64</v>
      </c>
      <c r="K143" s="26">
        <v>0</v>
      </c>
      <c r="L143" s="26">
        <v>-151.19999999999999</v>
      </c>
      <c r="M143" s="26">
        <v>0</v>
      </c>
      <c r="N143" s="20" t="s">
        <v>768</v>
      </c>
      <c r="O143" s="20" t="s">
        <v>681</v>
      </c>
      <c r="P143" s="20" t="s">
        <v>644</v>
      </c>
      <c r="Q143" s="20" t="s">
        <v>769</v>
      </c>
      <c r="R143" s="20" t="s">
        <v>766</v>
      </c>
      <c r="S143" s="20" t="s">
        <v>105</v>
      </c>
    </row>
    <row r="144" spans="1:19" ht="15" customHeight="1" x14ac:dyDescent="0.25">
      <c r="A144" s="10" t="s">
        <v>21</v>
      </c>
      <c r="D144" s="26">
        <v>20372</v>
      </c>
      <c r="E144" s="20" t="s">
        <v>776</v>
      </c>
      <c r="F144" s="21">
        <v>43468</v>
      </c>
      <c r="G144" s="20" t="s">
        <v>679</v>
      </c>
      <c r="H144" s="20" t="s">
        <v>34</v>
      </c>
      <c r="I144" s="26">
        <v>-144</v>
      </c>
      <c r="J144" s="26">
        <v>440.29</v>
      </c>
      <c r="K144" s="26">
        <v>0</v>
      </c>
      <c r="L144" s="26">
        <v>-287.99</v>
      </c>
      <c r="M144" s="26">
        <v>0</v>
      </c>
      <c r="N144" s="20" t="s">
        <v>768</v>
      </c>
      <c r="O144" s="20" t="s">
        <v>681</v>
      </c>
      <c r="P144" s="20" t="s">
        <v>644</v>
      </c>
      <c r="Q144" s="20" t="s">
        <v>769</v>
      </c>
      <c r="R144" s="20" t="s">
        <v>715</v>
      </c>
      <c r="S144" s="20" t="s">
        <v>105</v>
      </c>
    </row>
    <row r="145" spans="1:19" ht="15" customHeight="1" x14ac:dyDescent="0.25">
      <c r="A145" s="10" t="s">
        <v>21</v>
      </c>
      <c r="D145" s="26">
        <v>20371</v>
      </c>
      <c r="E145" s="20" t="s">
        <v>776</v>
      </c>
      <c r="F145" s="21">
        <v>43468</v>
      </c>
      <c r="G145" s="20" t="s">
        <v>679</v>
      </c>
      <c r="H145" s="20" t="s">
        <v>34</v>
      </c>
      <c r="I145" s="26">
        <v>-144</v>
      </c>
      <c r="J145" s="26">
        <v>482.62999999999994</v>
      </c>
      <c r="K145" s="26">
        <v>0</v>
      </c>
      <c r="L145" s="26">
        <v>-298.09000000000003</v>
      </c>
      <c r="M145" s="26">
        <v>0</v>
      </c>
      <c r="N145" s="20" t="s">
        <v>768</v>
      </c>
      <c r="O145" s="20" t="s">
        <v>681</v>
      </c>
      <c r="P145" s="20" t="s">
        <v>644</v>
      </c>
      <c r="Q145" s="20" t="s">
        <v>769</v>
      </c>
      <c r="R145" s="20" t="s">
        <v>775</v>
      </c>
      <c r="S145" s="20" t="s">
        <v>105</v>
      </c>
    </row>
    <row r="146" spans="1:19" ht="15" customHeight="1" x14ac:dyDescent="0.25">
      <c r="A146" s="10" t="s">
        <v>21</v>
      </c>
      <c r="D146" s="26">
        <v>20370</v>
      </c>
      <c r="E146" s="20" t="s">
        <v>776</v>
      </c>
      <c r="F146" s="21">
        <v>43468</v>
      </c>
      <c r="G146" s="20" t="s">
        <v>679</v>
      </c>
      <c r="H146" s="20" t="s">
        <v>34</v>
      </c>
      <c r="I146" s="26">
        <v>-144</v>
      </c>
      <c r="J146" s="26">
        <v>585.65</v>
      </c>
      <c r="K146" s="26">
        <v>0</v>
      </c>
      <c r="L146" s="26">
        <v>-309.58999999999997</v>
      </c>
      <c r="M146" s="26">
        <v>0</v>
      </c>
      <c r="N146" s="20" t="s">
        <v>768</v>
      </c>
      <c r="O146" s="20" t="s">
        <v>681</v>
      </c>
      <c r="P146" s="20" t="s">
        <v>644</v>
      </c>
      <c r="Q146" s="20" t="s">
        <v>769</v>
      </c>
      <c r="R146" s="20" t="s">
        <v>738</v>
      </c>
      <c r="S146" s="20" t="s">
        <v>105</v>
      </c>
    </row>
    <row r="147" spans="1:19" ht="15" customHeight="1" x14ac:dyDescent="0.25">
      <c r="A147" s="10" t="s">
        <v>21</v>
      </c>
      <c r="D147" s="26">
        <v>20369</v>
      </c>
      <c r="E147" s="20" t="s">
        <v>776</v>
      </c>
      <c r="F147" s="21">
        <v>43468</v>
      </c>
      <c r="G147" s="20" t="s">
        <v>679</v>
      </c>
      <c r="H147" s="20" t="s">
        <v>34</v>
      </c>
      <c r="I147" s="26">
        <v>-144</v>
      </c>
      <c r="J147" s="26">
        <v>1042.8800000000001</v>
      </c>
      <c r="K147" s="26">
        <v>0</v>
      </c>
      <c r="L147" s="26">
        <v>-524.17000000000007</v>
      </c>
      <c r="M147" s="26">
        <v>0</v>
      </c>
      <c r="N147" s="20" t="s">
        <v>768</v>
      </c>
      <c r="O147" s="20" t="s">
        <v>681</v>
      </c>
      <c r="P147" s="20" t="s">
        <v>644</v>
      </c>
      <c r="Q147" s="20" t="s">
        <v>769</v>
      </c>
      <c r="R147" s="20" t="s">
        <v>778</v>
      </c>
      <c r="S147" s="20" t="s">
        <v>105</v>
      </c>
    </row>
    <row r="148" spans="1:19" ht="15" customHeight="1" x14ac:dyDescent="0.25">
      <c r="A148" s="10" t="s">
        <v>21</v>
      </c>
      <c r="D148" s="26">
        <v>20368</v>
      </c>
      <c r="E148" s="20" t="s">
        <v>776</v>
      </c>
      <c r="F148" s="21">
        <v>43468</v>
      </c>
      <c r="G148" s="20" t="s">
        <v>679</v>
      </c>
      <c r="H148" s="20" t="s">
        <v>34</v>
      </c>
      <c r="I148" s="26">
        <v>-144</v>
      </c>
      <c r="J148" s="26">
        <v>1044.29</v>
      </c>
      <c r="K148" s="26">
        <v>0</v>
      </c>
      <c r="L148" s="26">
        <v>-529.91999999999996</v>
      </c>
      <c r="M148" s="26">
        <v>0</v>
      </c>
      <c r="N148" s="20" t="s">
        <v>768</v>
      </c>
      <c r="O148" s="20" t="s">
        <v>681</v>
      </c>
      <c r="P148" s="20" t="s">
        <v>644</v>
      </c>
      <c r="Q148" s="20" t="s">
        <v>769</v>
      </c>
      <c r="R148" s="20" t="s">
        <v>735</v>
      </c>
      <c r="S148" s="20" t="s">
        <v>105</v>
      </c>
    </row>
    <row r="149" spans="1:19" ht="15" customHeight="1" x14ac:dyDescent="0.25">
      <c r="A149" s="10" t="s">
        <v>21</v>
      </c>
      <c r="D149" s="26">
        <v>20367</v>
      </c>
      <c r="E149" s="20" t="s">
        <v>776</v>
      </c>
      <c r="F149" s="21">
        <v>43468</v>
      </c>
      <c r="G149" s="20" t="s">
        <v>679</v>
      </c>
      <c r="H149" s="20" t="s">
        <v>34</v>
      </c>
      <c r="I149" s="26">
        <v>-144</v>
      </c>
      <c r="J149" s="26">
        <v>1382.98</v>
      </c>
      <c r="K149" s="26">
        <v>0</v>
      </c>
      <c r="L149" s="26">
        <v>-743.03</v>
      </c>
      <c r="M149" s="26">
        <v>0</v>
      </c>
      <c r="N149" s="20" t="s">
        <v>768</v>
      </c>
      <c r="O149" s="20" t="s">
        <v>681</v>
      </c>
      <c r="P149" s="20" t="s">
        <v>644</v>
      </c>
      <c r="Q149" s="20" t="s">
        <v>769</v>
      </c>
      <c r="R149" s="20" t="s">
        <v>737</v>
      </c>
      <c r="S149" s="20" t="s">
        <v>105</v>
      </c>
    </row>
    <row r="150" spans="1:19" ht="15" customHeight="1" x14ac:dyDescent="0.25">
      <c r="A150" s="10" t="s">
        <v>21</v>
      </c>
      <c r="D150" s="26">
        <v>20366</v>
      </c>
      <c r="E150" s="20" t="s">
        <v>776</v>
      </c>
      <c r="F150" s="21">
        <v>43468</v>
      </c>
      <c r="G150" s="20" t="s">
        <v>679</v>
      </c>
      <c r="H150" s="20" t="s">
        <v>34</v>
      </c>
      <c r="I150" s="26">
        <v>-144</v>
      </c>
      <c r="J150" s="26">
        <v>1456.36</v>
      </c>
      <c r="K150" s="26">
        <v>0</v>
      </c>
      <c r="L150" s="26">
        <v>-990.71</v>
      </c>
      <c r="M150" s="26">
        <v>0</v>
      </c>
      <c r="N150" s="20" t="s">
        <v>768</v>
      </c>
      <c r="O150" s="20" t="s">
        <v>681</v>
      </c>
      <c r="P150" s="20" t="s">
        <v>644</v>
      </c>
      <c r="Q150" s="20" t="s">
        <v>769</v>
      </c>
      <c r="R150" s="20" t="s">
        <v>777</v>
      </c>
      <c r="S150" s="20" t="s">
        <v>105</v>
      </c>
    </row>
    <row r="151" spans="1:19" ht="15" customHeight="1" x14ac:dyDescent="0.25">
      <c r="A151" s="10" t="s">
        <v>21</v>
      </c>
      <c r="D151" s="26">
        <v>20365</v>
      </c>
      <c r="E151" s="20" t="s">
        <v>776</v>
      </c>
      <c r="F151" s="21">
        <v>43468</v>
      </c>
      <c r="G151" s="20" t="s">
        <v>679</v>
      </c>
      <c r="H151" s="20" t="s">
        <v>34</v>
      </c>
      <c r="I151" s="26">
        <v>-145</v>
      </c>
      <c r="J151" s="26">
        <v>2009.29</v>
      </c>
      <c r="K151" s="26">
        <v>0</v>
      </c>
      <c r="L151" s="26">
        <v>-967.15</v>
      </c>
      <c r="M151" s="26">
        <v>0</v>
      </c>
      <c r="N151" s="20" t="s">
        <v>768</v>
      </c>
      <c r="O151" s="20" t="s">
        <v>681</v>
      </c>
      <c r="P151" s="20" t="s">
        <v>644</v>
      </c>
      <c r="Q151" s="20" t="s">
        <v>769</v>
      </c>
      <c r="R151" s="20" t="s">
        <v>773</v>
      </c>
      <c r="S151" s="20" t="s">
        <v>105</v>
      </c>
    </row>
    <row r="152" spans="1:19" ht="15" customHeight="1" x14ac:dyDescent="0.25">
      <c r="A152" s="10" t="s">
        <v>21</v>
      </c>
      <c r="D152" s="26">
        <v>20364</v>
      </c>
      <c r="E152" s="20" t="s">
        <v>776</v>
      </c>
      <c r="F152" s="21">
        <v>43468</v>
      </c>
      <c r="G152" s="20" t="s">
        <v>679</v>
      </c>
      <c r="H152" s="20" t="s">
        <v>34</v>
      </c>
      <c r="I152" s="26">
        <v>-144</v>
      </c>
      <c r="J152" s="26">
        <v>2664.3500000000004</v>
      </c>
      <c r="K152" s="26">
        <v>0</v>
      </c>
      <c r="L152" s="26">
        <v>-1235.52</v>
      </c>
      <c r="M152" s="26">
        <v>0</v>
      </c>
      <c r="N152" s="20" t="s">
        <v>768</v>
      </c>
      <c r="O152" s="20" t="s">
        <v>681</v>
      </c>
      <c r="P152" s="20" t="s">
        <v>644</v>
      </c>
      <c r="Q152" s="20" t="s">
        <v>769</v>
      </c>
      <c r="R152" s="20" t="s">
        <v>709</v>
      </c>
      <c r="S152" s="20" t="s">
        <v>105</v>
      </c>
    </row>
    <row r="153" spans="1:19" ht="15" customHeight="1" x14ac:dyDescent="0.25">
      <c r="A153" s="10" t="s">
        <v>21</v>
      </c>
      <c r="D153" s="26">
        <v>20363</v>
      </c>
      <c r="E153" s="20" t="s">
        <v>776</v>
      </c>
      <c r="F153" s="21">
        <v>43468</v>
      </c>
      <c r="G153" s="20" t="s">
        <v>679</v>
      </c>
      <c r="H153" s="20" t="s">
        <v>34</v>
      </c>
      <c r="I153" s="26">
        <v>-48</v>
      </c>
      <c r="J153" s="26">
        <v>9094.24</v>
      </c>
      <c r="K153" s="26">
        <v>0</v>
      </c>
      <c r="L153" s="26">
        <v>-4858.5600000000004</v>
      </c>
      <c r="M153" s="26">
        <v>0</v>
      </c>
      <c r="N153" s="20" t="s">
        <v>768</v>
      </c>
      <c r="O153" s="20" t="s">
        <v>681</v>
      </c>
      <c r="P153" s="20" t="s">
        <v>644</v>
      </c>
      <c r="Q153" s="20" t="s">
        <v>769</v>
      </c>
      <c r="R153" s="20" t="s">
        <v>761</v>
      </c>
      <c r="S153" s="20" t="s">
        <v>105</v>
      </c>
    </row>
    <row r="154" spans="1:19" ht="15" customHeight="1" x14ac:dyDescent="0.25">
      <c r="A154" s="10" t="s">
        <v>21</v>
      </c>
      <c r="D154" s="26">
        <v>3894</v>
      </c>
      <c r="E154" s="20" t="s">
        <v>678</v>
      </c>
      <c r="F154" s="21">
        <v>43467</v>
      </c>
      <c r="G154" s="20" t="s">
        <v>679</v>
      </c>
      <c r="H154" s="20" t="s">
        <v>34</v>
      </c>
      <c r="I154" s="26">
        <v>-1</v>
      </c>
      <c r="J154" s="26">
        <v>2.82</v>
      </c>
      <c r="K154" s="26">
        <v>0</v>
      </c>
      <c r="L154" s="26">
        <v>-1.44</v>
      </c>
      <c r="M154" s="26">
        <v>0</v>
      </c>
      <c r="N154" s="20" t="s">
        <v>680</v>
      </c>
      <c r="O154" s="20" t="s">
        <v>681</v>
      </c>
      <c r="P154" s="20" t="s">
        <v>644</v>
      </c>
      <c r="Q154" s="20" t="s">
        <v>682</v>
      </c>
      <c r="R154" s="20" t="s">
        <v>693</v>
      </c>
      <c r="S154" s="20" t="s">
        <v>158</v>
      </c>
    </row>
    <row r="155" spans="1:19" ht="15" customHeight="1" x14ac:dyDescent="0.25">
      <c r="A155" s="10" t="s">
        <v>21</v>
      </c>
      <c r="D155" s="26">
        <v>3893</v>
      </c>
      <c r="E155" s="20" t="s">
        <v>678</v>
      </c>
      <c r="F155" s="21">
        <v>43467</v>
      </c>
      <c r="G155" s="20" t="s">
        <v>679</v>
      </c>
      <c r="H155" s="20" t="s">
        <v>34</v>
      </c>
      <c r="I155" s="26">
        <v>-3</v>
      </c>
      <c r="J155" s="26">
        <v>5.67</v>
      </c>
      <c r="K155" s="26">
        <v>0</v>
      </c>
      <c r="L155" s="26">
        <v>-3.84</v>
      </c>
      <c r="M155" s="26">
        <v>0</v>
      </c>
      <c r="N155" s="20" t="s">
        <v>680</v>
      </c>
      <c r="O155" s="20" t="s">
        <v>681</v>
      </c>
      <c r="P155" s="20" t="s">
        <v>644</v>
      </c>
      <c r="Q155" s="20" t="s">
        <v>682</v>
      </c>
      <c r="R155" s="20" t="s">
        <v>692</v>
      </c>
      <c r="S155" s="20" t="s">
        <v>158</v>
      </c>
    </row>
    <row r="156" spans="1:19" ht="15" customHeight="1" x14ac:dyDescent="0.25">
      <c r="A156" s="10" t="s">
        <v>21</v>
      </c>
      <c r="D156" s="26">
        <v>3892</v>
      </c>
      <c r="E156" s="20" t="s">
        <v>678</v>
      </c>
      <c r="F156" s="21">
        <v>43467</v>
      </c>
      <c r="G156" s="20" t="s">
        <v>679</v>
      </c>
      <c r="H156" s="20" t="s">
        <v>34</v>
      </c>
      <c r="I156" s="26">
        <v>-144</v>
      </c>
      <c r="J156" s="26">
        <v>159.47</v>
      </c>
      <c r="K156" s="26">
        <v>0</v>
      </c>
      <c r="L156" s="26">
        <v>-86.39</v>
      </c>
      <c r="M156" s="26">
        <v>0</v>
      </c>
      <c r="N156" s="20" t="s">
        <v>680</v>
      </c>
      <c r="O156" s="20" t="s">
        <v>681</v>
      </c>
      <c r="P156" s="20" t="s">
        <v>644</v>
      </c>
      <c r="Q156" s="20" t="s">
        <v>682</v>
      </c>
      <c r="R156" s="20" t="s">
        <v>691</v>
      </c>
      <c r="S156" s="20" t="s">
        <v>158</v>
      </c>
    </row>
    <row r="157" spans="1:19" ht="15" customHeight="1" x14ac:dyDescent="0.25">
      <c r="A157" s="10" t="s">
        <v>21</v>
      </c>
      <c r="D157" s="26">
        <v>3891</v>
      </c>
      <c r="E157" s="20" t="s">
        <v>678</v>
      </c>
      <c r="F157" s="21">
        <v>43467</v>
      </c>
      <c r="G157" s="20" t="s">
        <v>679</v>
      </c>
      <c r="H157" s="20" t="s">
        <v>34</v>
      </c>
      <c r="I157" s="26">
        <v>-156</v>
      </c>
      <c r="J157" s="26">
        <v>259.89999999999998</v>
      </c>
      <c r="K157" s="26">
        <v>0</v>
      </c>
      <c r="L157" s="26">
        <v>-159.13</v>
      </c>
      <c r="M157" s="26">
        <v>0</v>
      </c>
      <c r="N157" s="20" t="s">
        <v>680</v>
      </c>
      <c r="O157" s="20" t="s">
        <v>681</v>
      </c>
      <c r="P157" s="20" t="s">
        <v>644</v>
      </c>
      <c r="Q157" s="20" t="s">
        <v>682</v>
      </c>
      <c r="R157" s="20" t="s">
        <v>690</v>
      </c>
      <c r="S157" s="20" t="s">
        <v>158</v>
      </c>
    </row>
    <row r="158" spans="1:19" ht="15" customHeight="1" x14ac:dyDescent="0.25">
      <c r="A158" s="10" t="s">
        <v>21</v>
      </c>
      <c r="D158" s="26">
        <v>3890</v>
      </c>
      <c r="E158" s="20" t="s">
        <v>678</v>
      </c>
      <c r="F158" s="21">
        <v>43467</v>
      </c>
      <c r="G158" s="20" t="s">
        <v>679</v>
      </c>
      <c r="H158" s="20" t="s">
        <v>34</v>
      </c>
      <c r="I158" s="26">
        <v>-168</v>
      </c>
      <c r="J158" s="26">
        <v>362.21</v>
      </c>
      <c r="K158" s="26">
        <v>0</v>
      </c>
      <c r="L158" s="26">
        <v>-201.66</v>
      </c>
      <c r="M158" s="26">
        <v>0</v>
      </c>
      <c r="N158" s="20" t="s">
        <v>680</v>
      </c>
      <c r="O158" s="20" t="s">
        <v>681</v>
      </c>
      <c r="P158" s="20" t="s">
        <v>644</v>
      </c>
      <c r="Q158" s="20" t="s">
        <v>682</v>
      </c>
      <c r="R158" s="20" t="s">
        <v>689</v>
      </c>
      <c r="S158" s="20" t="s">
        <v>158</v>
      </c>
    </row>
    <row r="159" spans="1:19" ht="15" customHeight="1" x14ac:dyDescent="0.25">
      <c r="A159" s="10" t="s">
        <v>21</v>
      </c>
      <c r="D159" s="26">
        <v>3889</v>
      </c>
      <c r="E159" s="20" t="s">
        <v>678</v>
      </c>
      <c r="F159" s="21">
        <v>43467</v>
      </c>
      <c r="G159" s="20" t="s">
        <v>679</v>
      </c>
      <c r="H159" s="20" t="s">
        <v>34</v>
      </c>
      <c r="I159" s="26">
        <v>-12</v>
      </c>
      <c r="J159" s="26">
        <v>384.55</v>
      </c>
      <c r="K159" s="26">
        <v>0</v>
      </c>
      <c r="L159" s="26">
        <v>-180.01</v>
      </c>
      <c r="M159" s="26">
        <v>0</v>
      </c>
      <c r="N159" s="20" t="s">
        <v>680</v>
      </c>
      <c r="O159" s="20" t="s">
        <v>681</v>
      </c>
      <c r="P159" s="20" t="s">
        <v>644</v>
      </c>
      <c r="Q159" s="20" t="s">
        <v>682</v>
      </c>
      <c r="R159" s="20" t="s">
        <v>688</v>
      </c>
      <c r="S159" s="20" t="s">
        <v>158</v>
      </c>
    </row>
    <row r="160" spans="1:19" ht="15" customHeight="1" x14ac:dyDescent="0.25">
      <c r="A160" s="10" t="s">
        <v>21</v>
      </c>
      <c r="D160" s="26">
        <v>3888</v>
      </c>
      <c r="E160" s="20" t="s">
        <v>678</v>
      </c>
      <c r="F160" s="21">
        <v>43467</v>
      </c>
      <c r="G160" s="20" t="s">
        <v>679</v>
      </c>
      <c r="H160" s="20" t="s">
        <v>34</v>
      </c>
      <c r="I160" s="26">
        <v>-144</v>
      </c>
      <c r="J160" s="26">
        <v>414.89</v>
      </c>
      <c r="K160" s="26">
        <v>0</v>
      </c>
      <c r="L160" s="26">
        <v>-282.24</v>
      </c>
      <c r="M160" s="26">
        <v>0</v>
      </c>
      <c r="N160" s="20" t="s">
        <v>680</v>
      </c>
      <c r="O160" s="20" t="s">
        <v>681</v>
      </c>
      <c r="P160" s="20" t="s">
        <v>644</v>
      </c>
      <c r="Q160" s="20" t="s">
        <v>682</v>
      </c>
      <c r="R160" s="20" t="s">
        <v>687</v>
      </c>
      <c r="S160" s="20" t="s">
        <v>158</v>
      </c>
    </row>
    <row r="161" spans="1:19" ht="15" customHeight="1" x14ac:dyDescent="0.25">
      <c r="A161" s="10" t="s">
        <v>21</v>
      </c>
      <c r="D161" s="26">
        <v>3887</v>
      </c>
      <c r="E161" s="20" t="s">
        <v>678</v>
      </c>
      <c r="F161" s="21">
        <v>43467</v>
      </c>
      <c r="G161" s="20" t="s">
        <v>679</v>
      </c>
      <c r="H161" s="20" t="s">
        <v>34</v>
      </c>
      <c r="I161" s="26">
        <v>-48</v>
      </c>
      <c r="J161" s="26">
        <v>979.84</v>
      </c>
      <c r="K161" s="26">
        <v>0</v>
      </c>
      <c r="L161" s="26">
        <v>-577.91</v>
      </c>
      <c r="M161" s="26">
        <v>0</v>
      </c>
      <c r="N161" s="20" t="s">
        <v>680</v>
      </c>
      <c r="O161" s="20" t="s">
        <v>681</v>
      </c>
      <c r="P161" s="20" t="s">
        <v>644</v>
      </c>
      <c r="Q161" s="20" t="s">
        <v>682</v>
      </c>
      <c r="R161" s="20" t="s">
        <v>686</v>
      </c>
      <c r="S161" s="20" t="s">
        <v>158</v>
      </c>
    </row>
    <row r="162" spans="1:19" ht="15" customHeight="1" x14ac:dyDescent="0.25">
      <c r="A162" s="10" t="s">
        <v>21</v>
      </c>
      <c r="D162" s="26">
        <v>3886</v>
      </c>
      <c r="E162" s="20" t="s">
        <v>678</v>
      </c>
      <c r="F162" s="21">
        <v>43467</v>
      </c>
      <c r="G162" s="20" t="s">
        <v>679</v>
      </c>
      <c r="H162" s="20" t="s">
        <v>34</v>
      </c>
      <c r="I162" s="26">
        <v>-144</v>
      </c>
      <c r="J162" s="26">
        <v>1272.9000000000001</v>
      </c>
      <c r="K162" s="26">
        <v>0</v>
      </c>
      <c r="L162" s="26">
        <v>-777.6099999999999</v>
      </c>
      <c r="M162" s="26">
        <v>0</v>
      </c>
      <c r="N162" s="20" t="s">
        <v>680</v>
      </c>
      <c r="O162" s="20" t="s">
        <v>681</v>
      </c>
      <c r="P162" s="20" t="s">
        <v>644</v>
      </c>
      <c r="Q162" s="20" t="s">
        <v>682</v>
      </c>
      <c r="R162" s="20" t="s">
        <v>685</v>
      </c>
      <c r="S162" s="20" t="s">
        <v>158</v>
      </c>
    </row>
    <row r="163" spans="1:19" ht="15" customHeight="1" x14ac:dyDescent="0.25">
      <c r="A163" s="10" t="s">
        <v>21</v>
      </c>
      <c r="D163" s="26">
        <v>3885</v>
      </c>
      <c r="E163" s="20" t="s">
        <v>678</v>
      </c>
      <c r="F163" s="21">
        <v>43467</v>
      </c>
      <c r="G163" s="20" t="s">
        <v>679</v>
      </c>
      <c r="H163" s="20" t="s">
        <v>34</v>
      </c>
      <c r="I163" s="26">
        <v>-48</v>
      </c>
      <c r="J163" s="26">
        <v>3957.0000000000005</v>
      </c>
      <c r="K163" s="26">
        <v>0</v>
      </c>
      <c r="L163" s="26">
        <v>-1931.99</v>
      </c>
      <c r="M163" s="26">
        <v>0</v>
      </c>
      <c r="N163" s="20" t="s">
        <v>680</v>
      </c>
      <c r="O163" s="20" t="s">
        <v>681</v>
      </c>
      <c r="P163" s="20" t="s">
        <v>644</v>
      </c>
      <c r="Q163" s="20" t="s">
        <v>682</v>
      </c>
      <c r="R163" s="20" t="s">
        <v>684</v>
      </c>
      <c r="S163" s="20" t="s">
        <v>158</v>
      </c>
    </row>
    <row r="164" spans="1:19" ht="15" customHeight="1" x14ac:dyDescent="0.25">
      <c r="A164" s="10" t="s">
        <v>21</v>
      </c>
      <c r="D164" s="26">
        <v>3884</v>
      </c>
      <c r="E164" s="20" t="s">
        <v>678</v>
      </c>
      <c r="F164" s="21">
        <v>43467</v>
      </c>
      <c r="G164" s="20" t="s">
        <v>679</v>
      </c>
      <c r="H164" s="20" t="s">
        <v>34</v>
      </c>
      <c r="I164" s="26">
        <v>-192</v>
      </c>
      <c r="J164" s="26">
        <v>7895.1900000000005</v>
      </c>
      <c r="K164" s="26">
        <v>0</v>
      </c>
      <c r="L164" s="26">
        <v>-3987.7999999999997</v>
      </c>
      <c r="M164" s="26">
        <v>0</v>
      </c>
      <c r="N164" s="20" t="s">
        <v>680</v>
      </c>
      <c r="O164" s="20" t="s">
        <v>681</v>
      </c>
      <c r="P164" s="20" t="s">
        <v>644</v>
      </c>
      <c r="Q164" s="20" t="s">
        <v>682</v>
      </c>
      <c r="R164" s="20" t="s">
        <v>683</v>
      </c>
      <c r="S164" s="20" t="s">
        <v>158</v>
      </c>
    </row>
    <row r="165" spans="1:19" ht="15" customHeight="1" x14ac:dyDescent="0.25">
      <c r="A165" s="10" t="s">
        <v>21</v>
      </c>
      <c r="D165" s="26">
        <v>78858</v>
      </c>
      <c r="E165" s="20" t="s">
        <v>808</v>
      </c>
      <c r="F165" s="21">
        <v>43470</v>
      </c>
      <c r="G165" s="20" t="s">
        <v>763</v>
      </c>
      <c r="H165" s="20" t="s">
        <v>34</v>
      </c>
      <c r="I165" s="26">
        <v>-1</v>
      </c>
      <c r="J165" s="26">
        <v>0.1</v>
      </c>
      <c r="K165" s="26">
        <v>0</v>
      </c>
      <c r="L165" s="26">
        <v>-0.04</v>
      </c>
      <c r="M165" s="26">
        <v>0</v>
      </c>
      <c r="N165" s="20" t="s">
        <v>806</v>
      </c>
      <c r="O165" s="20" t="s">
        <v>307</v>
      </c>
      <c r="P165" s="20" t="s">
        <v>644</v>
      </c>
      <c r="Q165" s="20" t="s">
        <v>803</v>
      </c>
      <c r="R165" s="20" t="s">
        <v>787</v>
      </c>
      <c r="S165" s="20" t="s">
        <v>734</v>
      </c>
    </row>
    <row r="166" spans="1:19" ht="15" customHeight="1" x14ac:dyDescent="0.25">
      <c r="A166" s="10" t="s">
        <v>21</v>
      </c>
      <c r="D166" s="26">
        <v>78857</v>
      </c>
      <c r="E166" s="20" t="s">
        <v>808</v>
      </c>
      <c r="F166" s="21">
        <v>43470</v>
      </c>
      <c r="G166" s="20" t="s">
        <v>763</v>
      </c>
      <c r="H166" s="20" t="s">
        <v>34</v>
      </c>
      <c r="I166" s="26">
        <v>-1</v>
      </c>
      <c r="J166" s="26">
        <v>1.75</v>
      </c>
      <c r="K166" s="26">
        <v>0</v>
      </c>
      <c r="L166" s="26">
        <v>-1.04</v>
      </c>
      <c r="M166" s="26">
        <v>0</v>
      </c>
      <c r="N166" s="20" t="s">
        <v>806</v>
      </c>
      <c r="O166" s="20" t="s">
        <v>307</v>
      </c>
      <c r="P166" s="20" t="s">
        <v>644</v>
      </c>
      <c r="Q166" s="20" t="s">
        <v>803</v>
      </c>
      <c r="R166" s="20" t="s">
        <v>751</v>
      </c>
      <c r="S166" s="20" t="s">
        <v>734</v>
      </c>
    </row>
    <row r="167" spans="1:19" ht="15" customHeight="1" x14ac:dyDescent="0.25">
      <c r="A167" s="10" t="s">
        <v>21</v>
      </c>
      <c r="D167" s="26">
        <v>78856</v>
      </c>
      <c r="E167" s="20" t="s">
        <v>808</v>
      </c>
      <c r="F167" s="21">
        <v>43470</v>
      </c>
      <c r="G167" s="20" t="s">
        <v>763</v>
      </c>
      <c r="H167" s="20" t="s">
        <v>34</v>
      </c>
      <c r="I167" s="26">
        <v>-1</v>
      </c>
      <c r="J167" s="26">
        <v>3.32</v>
      </c>
      <c r="K167" s="26">
        <v>0</v>
      </c>
      <c r="L167" s="26">
        <v>-2.1</v>
      </c>
      <c r="M167" s="26">
        <v>0</v>
      </c>
      <c r="N167" s="20" t="s">
        <v>806</v>
      </c>
      <c r="O167" s="20" t="s">
        <v>307</v>
      </c>
      <c r="P167" s="20" t="s">
        <v>644</v>
      </c>
      <c r="Q167" s="20" t="s">
        <v>803</v>
      </c>
      <c r="R167" s="20" t="s">
        <v>749</v>
      </c>
      <c r="S167" s="20" t="s">
        <v>734</v>
      </c>
    </row>
    <row r="168" spans="1:19" ht="15" customHeight="1" x14ac:dyDescent="0.25">
      <c r="A168" s="10" t="s">
        <v>21</v>
      </c>
      <c r="D168" s="26">
        <v>78855</v>
      </c>
      <c r="E168" s="20" t="s">
        <v>808</v>
      </c>
      <c r="F168" s="21">
        <v>43470</v>
      </c>
      <c r="G168" s="20" t="s">
        <v>763</v>
      </c>
      <c r="H168" s="20" t="s">
        <v>34</v>
      </c>
      <c r="I168" s="26">
        <v>-12</v>
      </c>
      <c r="J168" s="26">
        <v>33.61</v>
      </c>
      <c r="K168" s="26">
        <v>0</v>
      </c>
      <c r="L168" s="26">
        <v>-16.559999999999999</v>
      </c>
      <c r="M168" s="26">
        <v>0</v>
      </c>
      <c r="N168" s="20" t="s">
        <v>806</v>
      </c>
      <c r="O168" s="20" t="s">
        <v>307</v>
      </c>
      <c r="P168" s="20" t="s">
        <v>644</v>
      </c>
      <c r="Q168" s="20" t="s">
        <v>803</v>
      </c>
      <c r="R168" s="20" t="s">
        <v>724</v>
      </c>
      <c r="S168" s="20" t="s">
        <v>734</v>
      </c>
    </row>
    <row r="169" spans="1:19" ht="15" customHeight="1" x14ac:dyDescent="0.25">
      <c r="A169" s="10" t="s">
        <v>21</v>
      </c>
      <c r="D169" s="26">
        <v>78854</v>
      </c>
      <c r="E169" s="20" t="s">
        <v>808</v>
      </c>
      <c r="F169" s="21">
        <v>43470</v>
      </c>
      <c r="G169" s="20" t="s">
        <v>763</v>
      </c>
      <c r="H169" s="20" t="s">
        <v>34</v>
      </c>
      <c r="I169" s="26">
        <v>-144</v>
      </c>
      <c r="J169" s="26">
        <v>41.98</v>
      </c>
      <c r="K169" s="26">
        <v>0</v>
      </c>
      <c r="L169" s="26">
        <v>-25.92</v>
      </c>
      <c r="M169" s="26">
        <v>0</v>
      </c>
      <c r="N169" s="20" t="s">
        <v>806</v>
      </c>
      <c r="O169" s="20" t="s">
        <v>307</v>
      </c>
      <c r="P169" s="20" t="s">
        <v>644</v>
      </c>
      <c r="Q169" s="20" t="s">
        <v>803</v>
      </c>
      <c r="R169" s="20" t="s">
        <v>759</v>
      </c>
      <c r="S169" s="20" t="s">
        <v>734</v>
      </c>
    </row>
    <row r="170" spans="1:19" ht="15" customHeight="1" x14ac:dyDescent="0.25">
      <c r="A170" s="10" t="s">
        <v>21</v>
      </c>
      <c r="D170" s="26">
        <v>78853</v>
      </c>
      <c r="E170" s="20" t="s">
        <v>808</v>
      </c>
      <c r="F170" s="21">
        <v>43470</v>
      </c>
      <c r="G170" s="20" t="s">
        <v>763</v>
      </c>
      <c r="H170" s="20" t="s">
        <v>34</v>
      </c>
      <c r="I170" s="26">
        <v>-144</v>
      </c>
      <c r="J170" s="26">
        <v>44.67</v>
      </c>
      <c r="K170" s="26">
        <v>0</v>
      </c>
      <c r="L170" s="26">
        <v>-25.92</v>
      </c>
      <c r="M170" s="26">
        <v>0</v>
      </c>
      <c r="N170" s="20" t="s">
        <v>806</v>
      </c>
      <c r="O170" s="20" t="s">
        <v>307</v>
      </c>
      <c r="P170" s="20" t="s">
        <v>644</v>
      </c>
      <c r="Q170" s="20" t="s">
        <v>803</v>
      </c>
      <c r="R170" s="20" t="s">
        <v>750</v>
      </c>
      <c r="S170" s="20" t="s">
        <v>734</v>
      </c>
    </row>
    <row r="171" spans="1:19" ht="15" customHeight="1" x14ac:dyDescent="0.25">
      <c r="A171" s="10" t="s">
        <v>21</v>
      </c>
      <c r="D171" s="26">
        <v>78852</v>
      </c>
      <c r="E171" s="20" t="s">
        <v>808</v>
      </c>
      <c r="F171" s="21">
        <v>43470</v>
      </c>
      <c r="G171" s="20" t="s">
        <v>763</v>
      </c>
      <c r="H171" s="20" t="s">
        <v>34</v>
      </c>
      <c r="I171" s="26">
        <v>-144</v>
      </c>
      <c r="J171" s="26">
        <v>78.53</v>
      </c>
      <c r="K171" s="26">
        <v>0</v>
      </c>
      <c r="L171" s="26">
        <v>-54.809999999999995</v>
      </c>
      <c r="M171" s="26">
        <v>0</v>
      </c>
      <c r="N171" s="20" t="s">
        <v>806</v>
      </c>
      <c r="O171" s="20" t="s">
        <v>307</v>
      </c>
      <c r="P171" s="20" t="s">
        <v>644</v>
      </c>
      <c r="Q171" s="20" t="s">
        <v>803</v>
      </c>
      <c r="R171" s="20" t="s">
        <v>790</v>
      </c>
      <c r="S171" s="20" t="s">
        <v>734</v>
      </c>
    </row>
    <row r="172" spans="1:19" ht="15" customHeight="1" x14ac:dyDescent="0.25">
      <c r="A172" s="10" t="s">
        <v>21</v>
      </c>
      <c r="D172" s="26">
        <v>78851</v>
      </c>
      <c r="E172" s="20" t="s">
        <v>808</v>
      </c>
      <c r="F172" s="21">
        <v>43470</v>
      </c>
      <c r="G172" s="20" t="s">
        <v>763</v>
      </c>
      <c r="H172" s="20" t="s">
        <v>34</v>
      </c>
      <c r="I172" s="26">
        <v>-144</v>
      </c>
      <c r="J172" s="26">
        <v>93.3</v>
      </c>
      <c r="K172" s="26">
        <v>0</v>
      </c>
      <c r="L172" s="26">
        <v>-61.900000000000006</v>
      </c>
      <c r="M172" s="26">
        <v>0</v>
      </c>
      <c r="N172" s="20" t="s">
        <v>806</v>
      </c>
      <c r="O172" s="20" t="s">
        <v>307</v>
      </c>
      <c r="P172" s="20" t="s">
        <v>644</v>
      </c>
      <c r="Q172" s="20" t="s">
        <v>803</v>
      </c>
      <c r="R172" s="20" t="s">
        <v>785</v>
      </c>
      <c r="S172" s="20" t="s">
        <v>734</v>
      </c>
    </row>
    <row r="173" spans="1:19" ht="15" customHeight="1" x14ac:dyDescent="0.25">
      <c r="A173" s="10" t="s">
        <v>21</v>
      </c>
      <c r="D173" s="26">
        <v>78850</v>
      </c>
      <c r="E173" s="20" t="s">
        <v>808</v>
      </c>
      <c r="F173" s="21">
        <v>43470</v>
      </c>
      <c r="G173" s="20" t="s">
        <v>763</v>
      </c>
      <c r="H173" s="20" t="s">
        <v>34</v>
      </c>
      <c r="I173" s="26">
        <v>-145</v>
      </c>
      <c r="J173" s="26">
        <v>154</v>
      </c>
      <c r="K173" s="26">
        <v>0</v>
      </c>
      <c r="L173" s="26">
        <v>-86.990000000000009</v>
      </c>
      <c r="M173" s="26">
        <v>0</v>
      </c>
      <c r="N173" s="20" t="s">
        <v>806</v>
      </c>
      <c r="O173" s="20" t="s">
        <v>307</v>
      </c>
      <c r="P173" s="20" t="s">
        <v>644</v>
      </c>
      <c r="Q173" s="20" t="s">
        <v>803</v>
      </c>
      <c r="R173" s="20" t="s">
        <v>691</v>
      </c>
      <c r="S173" s="20" t="s">
        <v>734</v>
      </c>
    </row>
    <row r="174" spans="1:19" ht="15" customHeight="1" x14ac:dyDescent="0.25">
      <c r="A174" s="10" t="s">
        <v>21</v>
      </c>
      <c r="D174" s="26">
        <v>78849</v>
      </c>
      <c r="E174" s="20" t="s">
        <v>808</v>
      </c>
      <c r="F174" s="21">
        <v>43470</v>
      </c>
      <c r="G174" s="20" t="s">
        <v>763</v>
      </c>
      <c r="H174" s="20" t="s">
        <v>34</v>
      </c>
      <c r="I174" s="26">
        <v>-48</v>
      </c>
      <c r="J174" s="26">
        <v>182.72</v>
      </c>
      <c r="K174" s="26">
        <v>0</v>
      </c>
      <c r="L174" s="26">
        <v>-91.22</v>
      </c>
      <c r="M174" s="26">
        <v>0</v>
      </c>
      <c r="N174" s="20" t="s">
        <v>806</v>
      </c>
      <c r="O174" s="20" t="s">
        <v>307</v>
      </c>
      <c r="P174" s="20" t="s">
        <v>644</v>
      </c>
      <c r="Q174" s="20" t="s">
        <v>803</v>
      </c>
      <c r="R174" s="20" t="s">
        <v>782</v>
      </c>
      <c r="S174" s="20" t="s">
        <v>734</v>
      </c>
    </row>
    <row r="175" spans="1:19" ht="15" customHeight="1" x14ac:dyDescent="0.25">
      <c r="A175" s="10" t="s">
        <v>21</v>
      </c>
      <c r="D175" s="26">
        <v>78848</v>
      </c>
      <c r="E175" s="20" t="s">
        <v>808</v>
      </c>
      <c r="F175" s="21">
        <v>43470</v>
      </c>
      <c r="G175" s="20" t="s">
        <v>763</v>
      </c>
      <c r="H175" s="20" t="s">
        <v>34</v>
      </c>
      <c r="I175" s="26">
        <v>-144</v>
      </c>
      <c r="J175" s="26">
        <v>192.21</v>
      </c>
      <c r="K175" s="26">
        <v>0</v>
      </c>
      <c r="L175" s="26">
        <v>-133.94999999999999</v>
      </c>
      <c r="M175" s="26">
        <v>0</v>
      </c>
      <c r="N175" s="20" t="s">
        <v>806</v>
      </c>
      <c r="O175" s="20" t="s">
        <v>307</v>
      </c>
      <c r="P175" s="20" t="s">
        <v>644</v>
      </c>
      <c r="Q175" s="20" t="s">
        <v>803</v>
      </c>
      <c r="R175" s="20" t="s">
        <v>789</v>
      </c>
      <c r="S175" s="20" t="s">
        <v>734</v>
      </c>
    </row>
    <row r="176" spans="1:19" ht="15" customHeight="1" x14ac:dyDescent="0.25">
      <c r="A176" s="10" t="s">
        <v>21</v>
      </c>
      <c r="D176" s="26">
        <v>78847</v>
      </c>
      <c r="E176" s="20" t="s">
        <v>808</v>
      </c>
      <c r="F176" s="21">
        <v>43470</v>
      </c>
      <c r="G176" s="20" t="s">
        <v>763</v>
      </c>
      <c r="H176" s="20" t="s">
        <v>34</v>
      </c>
      <c r="I176" s="26">
        <v>-144</v>
      </c>
      <c r="J176" s="26">
        <v>372.16</v>
      </c>
      <c r="K176" s="26">
        <v>0</v>
      </c>
      <c r="L176" s="26">
        <v>-185.75</v>
      </c>
      <c r="M176" s="26">
        <v>0</v>
      </c>
      <c r="N176" s="20" t="s">
        <v>806</v>
      </c>
      <c r="O176" s="20" t="s">
        <v>307</v>
      </c>
      <c r="P176" s="20" t="s">
        <v>644</v>
      </c>
      <c r="Q176" s="20" t="s">
        <v>803</v>
      </c>
      <c r="R176" s="20" t="s">
        <v>733</v>
      </c>
      <c r="S176" s="20" t="s">
        <v>734</v>
      </c>
    </row>
    <row r="177" spans="1:19" ht="15" customHeight="1" x14ac:dyDescent="0.25">
      <c r="A177" s="10" t="s">
        <v>21</v>
      </c>
      <c r="D177" s="26">
        <v>78846</v>
      </c>
      <c r="E177" s="20" t="s">
        <v>808</v>
      </c>
      <c r="F177" s="21">
        <v>43470</v>
      </c>
      <c r="G177" s="20" t="s">
        <v>763</v>
      </c>
      <c r="H177" s="20" t="s">
        <v>34</v>
      </c>
      <c r="I177" s="26">
        <v>-144</v>
      </c>
      <c r="J177" s="26">
        <v>411.44</v>
      </c>
      <c r="K177" s="26">
        <v>0</v>
      </c>
      <c r="L177" s="26">
        <v>-198.73000000000002</v>
      </c>
      <c r="M177" s="26">
        <v>0</v>
      </c>
      <c r="N177" s="20" t="s">
        <v>806</v>
      </c>
      <c r="O177" s="20" t="s">
        <v>307</v>
      </c>
      <c r="P177" s="20" t="s">
        <v>644</v>
      </c>
      <c r="Q177" s="20" t="s">
        <v>803</v>
      </c>
      <c r="R177" s="20" t="s">
        <v>767</v>
      </c>
      <c r="S177" s="20" t="s">
        <v>734</v>
      </c>
    </row>
    <row r="178" spans="1:19" ht="15" customHeight="1" x14ac:dyDescent="0.25">
      <c r="A178" s="10" t="s">
        <v>21</v>
      </c>
      <c r="D178" s="26">
        <v>78845</v>
      </c>
      <c r="E178" s="20" t="s">
        <v>808</v>
      </c>
      <c r="F178" s="21">
        <v>43470</v>
      </c>
      <c r="G178" s="20" t="s">
        <v>763</v>
      </c>
      <c r="H178" s="20" t="s">
        <v>34</v>
      </c>
      <c r="I178" s="26">
        <v>-288</v>
      </c>
      <c r="J178" s="26">
        <v>509.05999999999995</v>
      </c>
      <c r="K178" s="26">
        <v>0</v>
      </c>
      <c r="L178" s="26">
        <v>-345.61</v>
      </c>
      <c r="M178" s="26">
        <v>0</v>
      </c>
      <c r="N178" s="20" t="s">
        <v>806</v>
      </c>
      <c r="O178" s="20" t="s">
        <v>307</v>
      </c>
      <c r="P178" s="20" t="s">
        <v>644</v>
      </c>
      <c r="Q178" s="20" t="s">
        <v>803</v>
      </c>
      <c r="R178" s="20" t="s">
        <v>756</v>
      </c>
      <c r="S178" s="20" t="s">
        <v>734</v>
      </c>
    </row>
    <row r="179" spans="1:19" ht="15" customHeight="1" x14ac:dyDescent="0.25">
      <c r="A179" s="10" t="s">
        <v>21</v>
      </c>
      <c r="D179" s="26">
        <v>78844</v>
      </c>
      <c r="E179" s="20" t="s">
        <v>808</v>
      </c>
      <c r="F179" s="21">
        <v>43470</v>
      </c>
      <c r="G179" s="20" t="s">
        <v>763</v>
      </c>
      <c r="H179" s="20" t="s">
        <v>34</v>
      </c>
      <c r="I179" s="26">
        <v>-144</v>
      </c>
      <c r="J179" s="26">
        <v>734.96</v>
      </c>
      <c r="K179" s="26">
        <v>0</v>
      </c>
      <c r="L179" s="26">
        <v>-383.08</v>
      </c>
      <c r="M179" s="26">
        <v>0</v>
      </c>
      <c r="N179" s="20" t="s">
        <v>806</v>
      </c>
      <c r="O179" s="20" t="s">
        <v>307</v>
      </c>
      <c r="P179" s="20" t="s">
        <v>644</v>
      </c>
      <c r="Q179" s="20" t="s">
        <v>803</v>
      </c>
      <c r="R179" s="20" t="s">
        <v>800</v>
      </c>
      <c r="S179" s="20" t="s">
        <v>734</v>
      </c>
    </row>
    <row r="180" spans="1:19" ht="15" customHeight="1" x14ac:dyDescent="0.25">
      <c r="A180" s="10" t="s">
        <v>21</v>
      </c>
      <c r="D180" s="26">
        <v>120186</v>
      </c>
      <c r="E180" s="20" t="s">
        <v>814</v>
      </c>
      <c r="F180" s="21">
        <v>43469</v>
      </c>
      <c r="G180" s="20" t="s">
        <v>763</v>
      </c>
      <c r="H180" s="20" t="s">
        <v>34</v>
      </c>
      <c r="I180" s="26">
        <v>-1</v>
      </c>
      <c r="J180" s="26">
        <v>1.0900000000000001</v>
      </c>
      <c r="K180" s="26">
        <v>0</v>
      </c>
      <c r="L180" s="26">
        <v>-0.6</v>
      </c>
      <c r="M180" s="26">
        <v>0</v>
      </c>
      <c r="N180" s="20" t="s">
        <v>764</v>
      </c>
      <c r="O180" s="20" t="s">
        <v>307</v>
      </c>
      <c r="P180" s="20" t="s">
        <v>644</v>
      </c>
      <c r="Q180" s="20" t="s">
        <v>765</v>
      </c>
      <c r="R180" s="20" t="s">
        <v>691</v>
      </c>
      <c r="S180" s="20" t="s">
        <v>734</v>
      </c>
    </row>
    <row r="181" spans="1:19" ht="15" customHeight="1" x14ac:dyDescent="0.25">
      <c r="A181" s="10" t="s">
        <v>21</v>
      </c>
      <c r="D181" s="26">
        <v>120185</v>
      </c>
      <c r="E181" s="20" t="s">
        <v>814</v>
      </c>
      <c r="F181" s="21">
        <v>43469</v>
      </c>
      <c r="G181" s="20" t="s">
        <v>763</v>
      </c>
      <c r="H181" s="20" t="s">
        <v>34</v>
      </c>
      <c r="I181" s="26">
        <v>-7</v>
      </c>
      <c r="J181" s="26">
        <v>12.96</v>
      </c>
      <c r="K181" s="26">
        <v>0</v>
      </c>
      <c r="L181" s="26">
        <v>-8.9600000000000009</v>
      </c>
      <c r="M181" s="26">
        <v>0</v>
      </c>
      <c r="N181" s="20" t="s">
        <v>764</v>
      </c>
      <c r="O181" s="20" t="s">
        <v>307</v>
      </c>
      <c r="P181" s="20" t="s">
        <v>644</v>
      </c>
      <c r="Q181" s="20" t="s">
        <v>765</v>
      </c>
      <c r="R181" s="20" t="s">
        <v>692</v>
      </c>
      <c r="S181" s="20" t="s">
        <v>734</v>
      </c>
    </row>
    <row r="182" spans="1:19" ht="15" customHeight="1" x14ac:dyDescent="0.25">
      <c r="A182" s="10" t="s">
        <v>21</v>
      </c>
      <c r="D182" s="26">
        <v>120184</v>
      </c>
      <c r="E182" s="20" t="s">
        <v>814</v>
      </c>
      <c r="F182" s="21">
        <v>43469</v>
      </c>
      <c r="G182" s="20" t="s">
        <v>763</v>
      </c>
      <c r="H182" s="20" t="s">
        <v>34</v>
      </c>
      <c r="I182" s="26">
        <v>-12</v>
      </c>
      <c r="J182" s="26">
        <v>25.35</v>
      </c>
      <c r="K182" s="26">
        <v>0</v>
      </c>
      <c r="L182" s="26">
        <v>-14.4</v>
      </c>
      <c r="M182" s="26">
        <v>0</v>
      </c>
      <c r="N182" s="20" t="s">
        <v>764</v>
      </c>
      <c r="O182" s="20" t="s">
        <v>307</v>
      </c>
      <c r="P182" s="20" t="s">
        <v>644</v>
      </c>
      <c r="Q182" s="20" t="s">
        <v>765</v>
      </c>
      <c r="R182" s="20" t="s">
        <v>689</v>
      </c>
      <c r="S182" s="20" t="s">
        <v>734</v>
      </c>
    </row>
    <row r="183" spans="1:19" ht="15" customHeight="1" x14ac:dyDescent="0.25">
      <c r="A183" s="10" t="s">
        <v>21</v>
      </c>
      <c r="D183" s="26">
        <v>120183</v>
      </c>
      <c r="E183" s="20" t="s">
        <v>814</v>
      </c>
      <c r="F183" s="21">
        <v>43469</v>
      </c>
      <c r="G183" s="20" t="s">
        <v>763</v>
      </c>
      <c r="H183" s="20" t="s">
        <v>34</v>
      </c>
      <c r="I183" s="26">
        <v>-12</v>
      </c>
      <c r="J183" s="26">
        <v>228.21</v>
      </c>
      <c r="K183" s="26">
        <v>0</v>
      </c>
      <c r="L183" s="26">
        <v>-138.22999999999999</v>
      </c>
      <c r="M183" s="26">
        <v>0</v>
      </c>
      <c r="N183" s="20" t="s">
        <v>764</v>
      </c>
      <c r="O183" s="20" t="s">
        <v>307</v>
      </c>
      <c r="P183" s="20" t="s">
        <v>644</v>
      </c>
      <c r="Q183" s="20" t="s">
        <v>765</v>
      </c>
      <c r="R183" s="20" t="s">
        <v>741</v>
      </c>
      <c r="S183" s="20" t="s">
        <v>734</v>
      </c>
    </row>
    <row r="184" spans="1:19" ht="15" customHeight="1" x14ac:dyDescent="0.25">
      <c r="A184" s="10" t="s">
        <v>21</v>
      </c>
      <c r="D184" s="26">
        <v>120182</v>
      </c>
      <c r="E184" s="20" t="s">
        <v>814</v>
      </c>
      <c r="F184" s="21">
        <v>43469</v>
      </c>
      <c r="G184" s="20" t="s">
        <v>763</v>
      </c>
      <c r="H184" s="20" t="s">
        <v>34</v>
      </c>
      <c r="I184" s="26">
        <v>-144</v>
      </c>
      <c r="J184" s="26">
        <v>666.34</v>
      </c>
      <c r="K184" s="26">
        <v>0</v>
      </c>
      <c r="L184" s="26">
        <v>-459.35</v>
      </c>
      <c r="M184" s="26">
        <v>0</v>
      </c>
      <c r="N184" s="20" t="s">
        <v>764</v>
      </c>
      <c r="O184" s="20" t="s">
        <v>307</v>
      </c>
      <c r="P184" s="20" t="s">
        <v>644</v>
      </c>
      <c r="Q184" s="20" t="s">
        <v>765</v>
      </c>
      <c r="R184" s="20" t="s">
        <v>700</v>
      </c>
      <c r="S184" s="20" t="s">
        <v>734</v>
      </c>
    </row>
    <row r="185" spans="1:19" ht="15" customHeight="1" x14ac:dyDescent="0.25">
      <c r="A185" s="10" t="s">
        <v>21</v>
      </c>
      <c r="D185" s="26">
        <v>120181</v>
      </c>
      <c r="E185" s="20" t="s">
        <v>814</v>
      </c>
      <c r="F185" s="21">
        <v>43469</v>
      </c>
      <c r="G185" s="20" t="s">
        <v>763</v>
      </c>
      <c r="H185" s="20" t="s">
        <v>34</v>
      </c>
      <c r="I185" s="26">
        <v>-48</v>
      </c>
      <c r="J185" s="26">
        <v>1933.52</v>
      </c>
      <c r="K185" s="26">
        <v>0</v>
      </c>
      <c r="L185" s="26">
        <v>-996.94999999999993</v>
      </c>
      <c r="M185" s="26">
        <v>0</v>
      </c>
      <c r="N185" s="20" t="s">
        <v>764</v>
      </c>
      <c r="O185" s="20" t="s">
        <v>307</v>
      </c>
      <c r="P185" s="20" t="s">
        <v>644</v>
      </c>
      <c r="Q185" s="20" t="s">
        <v>765</v>
      </c>
      <c r="R185" s="20" t="s">
        <v>683</v>
      </c>
      <c r="S185" s="20" t="s">
        <v>734</v>
      </c>
    </row>
    <row r="186" spans="1:19" ht="15" customHeight="1" x14ac:dyDescent="0.25">
      <c r="A186" s="10" t="s">
        <v>21</v>
      </c>
      <c r="D186" s="26">
        <v>120180</v>
      </c>
      <c r="E186" s="20" t="s">
        <v>814</v>
      </c>
      <c r="F186" s="21">
        <v>43469</v>
      </c>
      <c r="G186" s="20" t="s">
        <v>763</v>
      </c>
      <c r="H186" s="20" t="s">
        <v>34</v>
      </c>
      <c r="I186" s="26">
        <v>-144</v>
      </c>
      <c r="J186" s="26">
        <v>2609.98</v>
      </c>
      <c r="K186" s="26">
        <v>0</v>
      </c>
      <c r="L186" s="26">
        <v>-1235.52</v>
      </c>
      <c r="M186" s="26">
        <v>0</v>
      </c>
      <c r="N186" s="20" t="s">
        <v>764</v>
      </c>
      <c r="O186" s="20" t="s">
        <v>307</v>
      </c>
      <c r="P186" s="20" t="s">
        <v>644</v>
      </c>
      <c r="Q186" s="20" t="s">
        <v>765</v>
      </c>
      <c r="R186" s="20" t="s">
        <v>709</v>
      </c>
      <c r="S186" s="20" t="s">
        <v>734</v>
      </c>
    </row>
    <row r="187" spans="1:19" ht="15" customHeight="1" x14ac:dyDescent="0.25">
      <c r="A187" s="10" t="s">
        <v>21</v>
      </c>
      <c r="D187" s="26">
        <v>78843</v>
      </c>
      <c r="E187" s="20" t="s">
        <v>805</v>
      </c>
      <c r="F187" s="21">
        <v>43468</v>
      </c>
      <c r="G187" s="20" t="s">
        <v>763</v>
      </c>
      <c r="H187" s="20" t="s">
        <v>34</v>
      </c>
      <c r="I187" s="26">
        <v>-1</v>
      </c>
      <c r="J187" s="26">
        <v>3.33</v>
      </c>
      <c r="K187" s="26">
        <v>0</v>
      </c>
      <c r="L187" s="26">
        <v>-1.62</v>
      </c>
      <c r="M187" s="26">
        <v>0</v>
      </c>
      <c r="N187" s="20" t="s">
        <v>806</v>
      </c>
      <c r="O187" s="20" t="s">
        <v>307</v>
      </c>
      <c r="P187" s="20" t="s">
        <v>644</v>
      </c>
      <c r="Q187" s="20" t="s">
        <v>803</v>
      </c>
      <c r="R187" s="20" t="s">
        <v>698</v>
      </c>
      <c r="S187" s="20" t="s">
        <v>734</v>
      </c>
    </row>
    <row r="188" spans="1:19" ht="15" customHeight="1" x14ac:dyDescent="0.25">
      <c r="A188" s="10" t="s">
        <v>21</v>
      </c>
      <c r="D188" s="26">
        <v>78842</v>
      </c>
      <c r="E188" s="20" t="s">
        <v>805</v>
      </c>
      <c r="F188" s="21">
        <v>43468</v>
      </c>
      <c r="G188" s="20" t="s">
        <v>763</v>
      </c>
      <c r="H188" s="20" t="s">
        <v>34</v>
      </c>
      <c r="I188" s="26">
        <v>-6</v>
      </c>
      <c r="J188" s="26">
        <v>12.65</v>
      </c>
      <c r="K188" s="26">
        <v>0</v>
      </c>
      <c r="L188" s="26">
        <v>-6.12</v>
      </c>
      <c r="M188" s="26">
        <v>0</v>
      </c>
      <c r="N188" s="20" t="s">
        <v>806</v>
      </c>
      <c r="O188" s="20" t="s">
        <v>307</v>
      </c>
      <c r="P188" s="20" t="s">
        <v>644</v>
      </c>
      <c r="Q188" s="20" t="s">
        <v>803</v>
      </c>
      <c r="R188" s="20" t="s">
        <v>717</v>
      </c>
      <c r="S188" s="20" t="s">
        <v>734</v>
      </c>
    </row>
    <row r="189" spans="1:19" ht="15" customHeight="1" x14ac:dyDescent="0.25">
      <c r="A189" s="10" t="s">
        <v>21</v>
      </c>
      <c r="D189" s="26">
        <v>78841</v>
      </c>
      <c r="E189" s="20" t="s">
        <v>805</v>
      </c>
      <c r="F189" s="21">
        <v>43468</v>
      </c>
      <c r="G189" s="20" t="s">
        <v>763</v>
      </c>
      <c r="H189" s="20" t="s">
        <v>34</v>
      </c>
      <c r="I189" s="26">
        <v>-12</v>
      </c>
      <c r="J189" s="26">
        <v>38.58</v>
      </c>
      <c r="K189" s="26">
        <v>0</v>
      </c>
      <c r="L189" s="26">
        <v>-18.72</v>
      </c>
      <c r="M189" s="26">
        <v>0</v>
      </c>
      <c r="N189" s="20" t="s">
        <v>806</v>
      </c>
      <c r="O189" s="20" t="s">
        <v>307</v>
      </c>
      <c r="P189" s="20" t="s">
        <v>644</v>
      </c>
      <c r="Q189" s="20" t="s">
        <v>803</v>
      </c>
      <c r="R189" s="20" t="s">
        <v>757</v>
      </c>
      <c r="S189" s="20" t="s">
        <v>734</v>
      </c>
    </row>
    <row r="190" spans="1:19" ht="15" customHeight="1" x14ac:dyDescent="0.25">
      <c r="A190" s="10" t="s">
        <v>21</v>
      </c>
      <c r="D190" s="26">
        <v>78840</v>
      </c>
      <c r="E190" s="20" t="s">
        <v>805</v>
      </c>
      <c r="F190" s="21">
        <v>43468</v>
      </c>
      <c r="G190" s="20" t="s">
        <v>763</v>
      </c>
      <c r="H190" s="20" t="s">
        <v>34</v>
      </c>
      <c r="I190" s="26">
        <v>-144</v>
      </c>
      <c r="J190" s="26">
        <v>81.88</v>
      </c>
      <c r="K190" s="26">
        <v>0</v>
      </c>
      <c r="L190" s="26">
        <v>-54.809999999999995</v>
      </c>
      <c r="M190" s="26">
        <v>0</v>
      </c>
      <c r="N190" s="20" t="s">
        <v>806</v>
      </c>
      <c r="O190" s="20" t="s">
        <v>307</v>
      </c>
      <c r="P190" s="20" t="s">
        <v>644</v>
      </c>
      <c r="Q190" s="20" t="s">
        <v>803</v>
      </c>
      <c r="R190" s="20" t="s">
        <v>790</v>
      </c>
      <c r="S190" s="20" t="s">
        <v>734</v>
      </c>
    </row>
    <row r="191" spans="1:19" ht="15" customHeight="1" x14ac:dyDescent="0.25">
      <c r="A191" s="10" t="s">
        <v>21</v>
      </c>
      <c r="D191" s="26">
        <v>78839</v>
      </c>
      <c r="E191" s="20" t="s">
        <v>805</v>
      </c>
      <c r="F191" s="21">
        <v>43468</v>
      </c>
      <c r="G191" s="20" t="s">
        <v>763</v>
      </c>
      <c r="H191" s="20" t="s">
        <v>34</v>
      </c>
      <c r="I191" s="26">
        <v>-24</v>
      </c>
      <c r="J191" s="26">
        <v>83.04</v>
      </c>
      <c r="K191" s="26">
        <v>0</v>
      </c>
      <c r="L191" s="26">
        <v>-50.4</v>
      </c>
      <c r="M191" s="26">
        <v>0</v>
      </c>
      <c r="N191" s="20" t="s">
        <v>806</v>
      </c>
      <c r="O191" s="20" t="s">
        <v>307</v>
      </c>
      <c r="P191" s="20" t="s">
        <v>644</v>
      </c>
      <c r="Q191" s="20" t="s">
        <v>803</v>
      </c>
      <c r="R191" s="20" t="s">
        <v>749</v>
      </c>
      <c r="S191" s="20" t="s">
        <v>734</v>
      </c>
    </row>
    <row r="192" spans="1:19" ht="15" customHeight="1" x14ac:dyDescent="0.25">
      <c r="A192" s="10" t="s">
        <v>21</v>
      </c>
      <c r="D192" s="26">
        <v>78838</v>
      </c>
      <c r="E192" s="20" t="s">
        <v>805</v>
      </c>
      <c r="F192" s="21">
        <v>43468</v>
      </c>
      <c r="G192" s="20" t="s">
        <v>763</v>
      </c>
      <c r="H192" s="20" t="s">
        <v>34</v>
      </c>
      <c r="I192" s="26">
        <v>-48</v>
      </c>
      <c r="J192" s="26">
        <v>206.02</v>
      </c>
      <c r="K192" s="26">
        <v>0</v>
      </c>
      <c r="L192" s="26">
        <v>-116.16</v>
      </c>
      <c r="M192" s="26">
        <v>0</v>
      </c>
      <c r="N192" s="20" t="s">
        <v>806</v>
      </c>
      <c r="O192" s="20" t="s">
        <v>307</v>
      </c>
      <c r="P192" s="20" t="s">
        <v>644</v>
      </c>
      <c r="Q192" s="20" t="s">
        <v>803</v>
      </c>
      <c r="R192" s="20" t="s">
        <v>728</v>
      </c>
      <c r="S192" s="20" t="s">
        <v>734</v>
      </c>
    </row>
    <row r="193" spans="1:19" ht="15" customHeight="1" x14ac:dyDescent="0.25">
      <c r="A193" s="10" t="s">
        <v>21</v>
      </c>
      <c r="D193" s="26">
        <v>78837</v>
      </c>
      <c r="E193" s="20" t="s">
        <v>805</v>
      </c>
      <c r="F193" s="21">
        <v>43468</v>
      </c>
      <c r="G193" s="20" t="s">
        <v>763</v>
      </c>
      <c r="H193" s="20" t="s">
        <v>34</v>
      </c>
      <c r="I193" s="26">
        <v>-48</v>
      </c>
      <c r="J193" s="26">
        <v>221.54000000000002</v>
      </c>
      <c r="K193" s="26">
        <v>0</v>
      </c>
      <c r="L193" s="26">
        <v>-122.89999999999999</v>
      </c>
      <c r="M193" s="26">
        <v>0</v>
      </c>
      <c r="N193" s="20" t="s">
        <v>806</v>
      </c>
      <c r="O193" s="20" t="s">
        <v>307</v>
      </c>
      <c r="P193" s="20" t="s">
        <v>644</v>
      </c>
      <c r="Q193" s="20" t="s">
        <v>803</v>
      </c>
      <c r="R193" s="20" t="s">
        <v>807</v>
      </c>
      <c r="S193" s="20" t="s">
        <v>734</v>
      </c>
    </row>
    <row r="194" spans="1:19" ht="15" customHeight="1" x14ac:dyDescent="0.25">
      <c r="A194" s="10" t="s">
        <v>21</v>
      </c>
      <c r="D194" s="26">
        <v>78836</v>
      </c>
      <c r="E194" s="20" t="s">
        <v>805</v>
      </c>
      <c r="F194" s="21">
        <v>43468</v>
      </c>
      <c r="G194" s="20" t="s">
        <v>763</v>
      </c>
      <c r="H194" s="20" t="s">
        <v>34</v>
      </c>
      <c r="I194" s="26">
        <v>-144</v>
      </c>
      <c r="J194" s="26">
        <v>238.50000000000003</v>
      </c>
      <c r="K194" s="26">
        <v>0</v>
      </c>
      <c r="L194" s="26">
        <v>-161.36000000000001</v>
      </c>
      <c r="M194" s="26">
        <v>0</v>
      </c>
      <c r="N194" s="20" t="s">
        <v>806</v>
      </c>
      <c r="O194" s="20" t="s">
        <v>307</v>
      </c>
      <c r="P194" s="20" t="s">
        <v>644</v>
      </c>
      <c r="Q194" s="20" t="s">
        <v>803</v>
      </c>
      <c r="R194" s="20" t="s">
        <v>740</v>
      </c>
      <c r="S194" s="20" t="s">
        <v>734</v>
      </c>
    </row>
    <row r="195" spans="1:19" ht="15" customHeight="1" x14ac:dyDescent="0.25">
      <c r="A195" s="10" t="s">
        <v>21</v>
      </c>
      <c r="D195" s="26">
        <v>78835</v>
      </c>
      <c r="E195" s="20" t="s">
        <v>805</v>
      </c>
      <c r="F195" s="21">
        <v>43468</v>
      </c>
      <c r="G195" s="20" t="s">
        <v>763</v>
      </c>
      <c r="H195" s="20" t="s">
        <v>34</v>
      </c>
      <c r="I195" s="26">
        <v>-144</v>
      </c>
      <c r="J195" s="26">
        <v>341.42</v>
      </c>
      <c r="K195" s="26">
        <v>0</v>
      </c>
      <c r="L195" s="26">
        <v>-184.35</v>
      </c>
      <c r="M195" s="26">
        <v>0</v>
      </c>
      <c r="N195" s="20" t="s">
        <v>806</v>
      </c>
      <c r="O195" s="20" t="s">
        <v>307</v>
      </c>
      <c r="P195" s="20" t="s">
        <v>644</v>
      </c>
      <c r="Q195" s="20" t="s">
        <v>803</v>
      </c>
      <c r="R195" s="20" t="s">
        <v>754</v>
      </c>
      <c r="S195" s="20" t="s">
        <v>734</v>
      </c>
    </row>
    <row r="196" spans="1:19" ht="15" customHeight="1" x14ac:dyDescent="0.25">
      <c r="A196" s="10" t="s">
        <v>21</v>
      </c>
      <c r="D196" s="26">
        <v>78834</v>
      </c>
      <c r="E196" s="20" t="s">
        <v>805</v>
      </c>
      <c r="F196" s="21">
        <v>43468</v>
      </c>
      <c r="G196" s="20" t="s">
        <v>763</v>
      </c>
      <c r="H196" s="20" t="s">
        <v>34</v>
      </c>
      <c r="I196" s="26">
        <v>-144</v>
      </c>
      <c r="J196" s="26">
        <v>387.99</v>
      </c>
      <c r="K196" s="26">
        <v>0</v>
      </c>
      <c r="L196" s="26">
        <v>-185.75</v>
      </c>
      <c r="M196" s="26">
        <v>0</v>
      </c>
      <c r="N196" s="20" t="s">
        <v>806</v>
      </c>
      <c r="O196" s="20" t="s">
        <v>307</v>
      </c>
      <c r="P196" s="20" t="s">
        <v>644</v>
      </c>
      <c r="Q196" s="20" t="s">
        <v>803</v>
      </c>
      <c r="R196" s="20" t="s">
        <v>733</v>
      </c>
      <c r="S196" s="20" t="s">
        <v>734</v>
      </c>
    </row>
    <row r="197" spans="1:19" ht="15" customHeight="1" x14ac:dyDescent="0.25">
      <c r="A197" s="10" t="s">
        <v>21</v>
      </c>
      <c r="D197" s="26">
        <v>78833</v>
      </c>
      <c r="E197" s="20" t="s">
        <v>805</v>
      </c>
      <c r="F197" s="21">
        <v>43468</v>
      </c>
      <c r="G197" s="20" t="s">
        <v>763</v>
      </c>
      <c r="H197" s="20" t="s">
        <v>34</v>
      </c>
      <c r="I197" s="26">
        <v>-144</v>
      </c>
      <c r="J197" s="26">
        <v>406.42</v>
      </c>
      <c r="K197" s="26">
        <v>0</v>
      </c>
      <c r="L197" s="26">
        <v>-267.91000000000003</v>
      </c>
      <c r="M197" s="26">
        <v>0</v>
      </c>
      <c r="N197" s="20" t="s">
        <v>806</v>
      </c>
      <c r="O197" s="20" t="s">
        <v>307</v>
      </c>
      <c r="P197" s="20" t="s">
        <v>644</v>
      </c>
      <c r="Q197" s="20" t="s">
        <v>803</v>
      </c>
      <c r="R197" s="20" t="s">
        <v>788</v>
      </c>
      <c r="S197" s="20" t="s">
        <v>734</v>
      </c>
    </row>
    <row r="198" spans="1:19" ht="15" customHeight="1" x14ac:dyDescent="0.25">
      <c r="A198" s="10" t="s">
        <v>21</v>
      </c>
      <c r="D198" s="26">
        <v>78832</v>
      </c>
      <c r="E198" s="20" t="s">
        <v>805</v>
      </c>
      <c r="F198" s="21">
        <v>43468</v>
      </c>
      <c r="G198" s="20" t="s">
        <v>763</v>
      </c>
      <c r="H198" s="20" t="s">
        <v>34</v>
      </c>
      <c r="I198" s="26">
        <v>-144</v>
      </c>
      <c r="J198" s="26">
        <v>407.9</v>
      </c>
      <c r="K198" s="26">
        <v>0</v>
      </c>
      <c r="L198" s="26">
        <v>-241.84000000000003</v>
      </c>
      <c r="M198" s="26">
        <v>0</v>
      </c>
      <c r="N198" s="20" t="s">
        <v>806</v>
      </c>
      <c r="O198" s="20" t="s">
        <v>307</v>
      </c>
      <c r="P198" s="20" t="s">
        <v>644</v>
      </c>
      <c r="Q198" s="20" t="s">
        <v>803</v>
      </c>
      <c r="R198" s="20" t="s">
        <v>804</v>
      </c>
      <c r="S198" s="20" t="s">
        <v>734</v>
      </c>
    </row>
    <row r="199" spans="1:19" ht="15" customHeight="1" x14ac:dyDescent="0.25">
      <c r="A199" s="10" t="s">
        <v>21</v>
      </c>
      <c r="D199" s="26">
        <v>78831</v>
      </c>
      <c r="E199" s="20" t="s">
        <v>805</v>
      </c>
      <c r="F199" s="21">
        <v>43468</v>
      </c>
      <c r="G199" s="20" t="s">
        <v>763</v>
      </c>
      <c r="H199" s="20" t="s">
        <v>34</v>
      </c>
      <c r="I199" s="26">
        <v>-144</v>
      </c>
      <c r="J199" s="26">
        <v>546.12</v>
      </c>
      <c r="K199" s="26">
        <v>0</v>
      </c>
      <c r="L199" s="26">
        <v>-309.68</v>
      </c>
      <c r="M199" s="26">
        <v>0</v>
      </c>
      <c r="N199" s="20" t="s">
        <v>806</v>
      </c>
      <c r="O199" s="20" t="s">
        <v>307</v>
      </c>
      <c r="P199" s="20" t="s">
        <v>644</v>
      </c>
      <c r="Q199" s="20" t="s">
        <v>803</v>
      </c>
      <c r="R199" s="20" t="s">
        <v>798</v>
      </c>
      <c r="S199" s="20" t="s">
        <v>734</v>
      </c>
    </row>
    <row r="200" spans="1:19" ht="15" customHeight="1" x14ac:dyDescent="0.25">
      <c r="A200" s="10" t="s">
        <v>21</v>
      </c>
      <c r="D200" s="26">
        <v>34326</v>
      </c>
      <c r="E200" s="20" t="s">
        <v>718</v>
      </c>
      <c r="F200" s="21">
        <v>43470</v>
      </c>
      <c r="G200" s="20" t="s">
        <v>719</v>
      </c>
      <c r="H200" s="20" t="s">
        <v>34</v>
      </c>
      <c r="I200" s="26">
        <v>-2</v>
      </c>
      <c r="J200" s="26">
        <v>2.73</v>
      </c>
      <c r="K200" s="26">
        <v>0</v>
      </c>
      <c r="L200" s="26">
        <v>-1.8</v>
      </c>
      <c r="M200" s="26">
        <v>0</v>
      </c>
      <c r="N200" s="20" t="s">
        <v>720</v>
      </c>
      <c r="O200" s="20" t="s">
        <v>307</v>
      </c>
      <c r="P200" s="20" t="s">
        <v>644</v>
      </c>
      <c r="Q200" s="20" t="s">
        <v>721</v>
      </c>
      <c r="R200" s="20" t="s">
        <v>725</v>
      </c>
      <c r="S200" s="20" t="s">
        <v>64</v>
      </c>
    </row>
    <row r="201" spans="1:19" ht="15" customHeight="1" x14ac:dyDescent="0.25">
      <c r="A201" s="10" t="s">
        <v>21</v>
      </c>
      <c r="D201" s="26">
        <v>34325</v>
      </c>
      <c r="E201" s="20" t="s">
        <v>718</v>
      </c>
      <c r="F201" s="21">
        <v>43470</v>
      </c>
      <c r="G201" s="20" t="s">
        <v>719</v>
      </c>
      <c r="H201" s="20" t="s">
        <v>34</v>
      </c>
      <c r="I201" s="26">
        <v>-2</v>
      </c>
      <c r="J201" s="26">
        <v>5.42</v>
      </c>
      <c r="K201" s="26">
        <v>0</v>
      </c>
      <c r="L201" s="26">
        <v>-2.76</v>
      </c>
      <c r="M201" s="26">
        <v>0</v>
      </c>
      <c r="N201" s="20" t="s">
        <v>720</v>
      </c>
      <c r="O201" s="20" t="s">
        <v>307</v>
      </c>
      <c r="P201" s="20" t="s">
        <v>644</v>
      </c>
      <c r="Q201" s="20" t="s">
        <v>721</v>
      </c>
      <c r="R201" s="20" t="s">
        <v>724</v>
      </c>
      <c r="S201" s="20" t="s">
        <v>64</v>
      </c>
    </row>
    <row r="202" spans="1:19" ht="15" customHeight="1" x14ac:dyDescent="0.25">
      <c r="A202" s="10" t="s">
        <v>21</v>
      </c>
      <c r="D202" s="26">
        <v>34324</v>
      </c>
      <c r="E202" s="20" t="s">
        <v>718</v>
      </c>
      <c r="F202" s="21">
        <v>43470</v>
      </c>
      <c r="G202" s="20" t="s">
        <v>719</v>
      </c>
      <c r="H202" s="20" t="s">
        <v>34</v>
      </c>
      <c r="I202" s="26">
        <v>-168</v>
      </c>
      <c r="J202" s="26">
        <v>409.71000000000004</v>
      </c>
      <c r="K202" s="26">
        <v>0</v>
      </c>
      <c r="L202" s="26">
        <v>-211.67</v>
      </c>
      <c r="M202" s="26">
        <v>0</v>
      </c>
      <c r="N202" s="20" t="s">
        <v>720</v>
      </c>
      <c r="O202" s="20" t="s">
        <v>307</v>
      </c>
      <c r="P202" s="20" t="s">
        <v>644</v>
      </c>
      <c r="Q202" s="20" t="s">
        <v>721</v>
      </c>
      <c r="R202" s="20" t="s">
        <v>716</v>
      </c>
      <c r="S202" s="20" t="s">
        <v>64</v>
      </c>
    </row>
    <row r="203" spans="1:19" ht="15" customHeight="1" x14ac:dyDescent="0.25">
      <c r="A203" s="10" t="s">
        <v>21</v>
      </c>
      <c r="D203" s="26">
        <v>34323</v>
      </c>
      <c r="E203" s="20" t="s">
        <v>718</v>
      </c>
      <c r="F203" s="21">
        <v>43470</v>
      </c>
      <c r="G203" s="20" t="s">
        <v>719</v>
      </c>
      <c r="H203" s="20" t="s">
        <v>34</v>
      </c>
      <c r="I203" s="26">
        <v>-288</v>
      </c>
      <c r="J203" s="26">
        <v>563.47</v>
      </c>
      <c r="K203" s="26">
        <v>0</v>
      </c>
      <c r="L203" s="26">
        <v>-293.77000000000004</v>
      </c>
      <c r="M203" s="26">
        <v>0</v>
      </c>
      <c r="N203" s="20" t="s">
        <v>720</v>
      </c>
      <c r="O203" s="20" t="s">
        <v>307</v>
      </c>
      <c r="P203" s="20" t="s">
        <v>644</v>
      </c>
      <c r="Q203" s="20" t="s">
        <v>721</v>
      </c>
      <c r="R203" s="20" t="s">
        <v>717</v>
      </c>
      <c r="S203" s="20" t="s">
        <v>64</v>
      </c>
    </row>
    <row r="204" spans="1:19" ht="15" customHeight="1" x14ac:dyDescent="0.25">
      <c r="A204" s="10" t="s">
        <v>21</v>
      </c>
      <c r="D204" s="26">
        <v>34322</v>
      </c>
      <c r="E204" s="20" t="s">
        <v>718</v>
      </c>
      <c r="F204" s="21">
        <v>43470</v>
      </c>
      <c r="G204" s="20" t="s">
        <v>719</v>
      </c>
      <c r="H204" s="20" t="s">
        <v>34</v>
      </c>
      <c r="I204" s="26">
        <v>-144</v>
      </c>
      <c r="J204" s="26">
        <v>967.09</v>
      </c>
      <c r="K204" s="26">
        <v>0</v>
      </c>
      <c r="L204" s="26">
        <v>-685.44</v>
      </c>
      <c r="M204" s="26">
        <v>0</v>
      </c>
      <c r="N204" s="20" t="s">
        <v>720</v>
      </c>
      <c r="O204" s="20" t="s">
        <v>307</v>
      </c>
      <c r="P204" s="20" t="s">
        <v>644</v>
      </c>
      <c r="Q204" s="20" t="s">
        <v>721</v>
      </c>
      <c r="R204" s="20" t="s">
        <v>723</v>
      </c>
      <c r="S204" s="20" t="s">
        <v>64</v>
      </c>
    </row>
    <row r="205" spans="1:19" ht="15" customHeight="1" x14ac:dyDescent="0.25">
      <c r="A205" s="10" t="s">
        <v>21</v>
      </c>
      <c r="D205" s="26">
        <v>34321</v>
      </c>
      <c r="E205" s="20" t="s">
        <v>718</v>
      </c>
      <c r="F205" s="21">
        <v>43470</v>
      </c>
      <c r="G205" s="20" t="s">
        <v>719</v>
      </c>
      <c r="H205" s="20" t="s">
        <v>34</v>
      </c>
      <c r="I205" s="26">
        <v>-288</v>
      </c>
      <c r="J205" s="26">
        <v>969.70999999999992</v>
      </c>
      <c r="K205" s="26">
        <v>0</v>
      </c>
      <c r="L205" s="26">
        <v>-564.45999999999992</v>
      </c>
      <c r="M205" s="26">
        <v>0</v>
      </c>
      <c r="N205" s="20" t="s">
        <v>720</v>
      </c>
      <c r="O205" s="20" t="s">
        <v>307</v>
      </c>
      <c r="P205" s="20" t="s">
        <v>644</v>
      </c>
      <c r="Q205" s="20" t="s">
        <v>721</v>
      </c>
      <c r="R205" s="20" t="s">
        <v>713</v>
      </c>
      <c r="S205" s="20" t="s">
        <v>64</v>
      </c>
    </row>
    <row r="206" spans="1:19" ht="15" customHeight="1" x14ac:dyDescent="0.25">
      <c r="A206" s="10" t="s">
        <v>21</v>
      </c>
      <c r="D206" s="26">
        <v>34320</v>
      </c>
      <c r="E206" s="20" t="s">
        <v>718</v>
      </c>
      <c r="F206" s="21">
        <v>43470</v>
      </c>
      <c r="G206" s="20" t="s">
        <v>719</v>
      </c>
      <c r="H206" s="20" t="s">
        <v>34</v>
      </c>
      <c r="I206" s="26">
        <v>-144</v>
      </c>
      <c r="J206" s="26">
        <v>1348.4</v>
      </c>
      <c r="K206" s="26">
        <v>0</v>
      </c>
      <c r="L206" s="26">
        <v>-876.97</v>
      </c>
      <c r="M206" s="26">
        <v>0</v>
      </c>
      <c r="N206" s="20" t="s">
        <v>720</v>
      </c>
      <c r="O206" s="20" t="s">
        <v>307</v>
      </c>
      <c r="P206" s="20" t="s">
        <v>644</v>
      </c>
      <c r="Q206" s="20" t="s">
        <v>721</v>
      </c>
      <c r="R206" s="20" t="s">
        <v>712</v>
      </c>
      <c r="S206" s="20" t="s">
        <v>64</v>
      </c>
    </row>
    <row r="207" spans="1:19" ht="15" customHeight="1" x14ac:dyDescent="0.25">
      <c r="A207" s="10" t="s">
        <v>21</v>
      </c>
      <c r="D207" s="26">
        <v>34319</v>
      </c>
      <c r="E207" s="20" t="s">
        <v>718</v>
      </c>
      <c r="F207" s="21">
        <v>43470</v>
      </c>
      <c r="G207" s="20" t="s">
        <v>719</v>
      </c>
      <c r="H207" s="20" t="s">
        <v>34</v>
      </c>
      <c r="I207" s="26">
        <v>-60</v>
      </c>
      <c r="J207" s="26">
        <v>3706.7999999999997</v>
      </c>
      <c r="K207" s="26">
        <v>0</v>
      </c>
      <c r="L207" s="26">
        <v>-1958.4</v>
      </c>
      <c r="M207" s="26">
        <v>0</v>
      </c>
      <c r="N207" s="20" t="s">
        <v>720</v>
      </c>
      <c r="O207" s="20" t="s">
        <v>307</v>
      </c>
      <c r="P207" s="20" t="s">
        <v>644</v>
      </c>
      <c r="Q207" s="20" t="s">
        <v>721</v>
      </c>
      <c r="R207" s="20" t="s">
        <v>708</v>
      </c>
      <c r="S207" s="20" t="s">
        <v>64</v>
      </c>
    </row>
    <row r="208" spans="1:19" ht="15" customHeight="1" x14ac:dyDescent="0.25">
      <c r="A208" s="10" t="s">
        <v>21</v>
      </c>
      <c r="D208" s="26">
        <v>34318</v>
      </c>
      <c r="E208" s="20" t="s">
        <v>718</v>
      </c>
      <c r="F208" s="21">
        <v>43470</v>
      </c>
      <c r="G208" s="20" t="s">
        <v>719</v>
      </c>
      <c r="H208" s="20" t="s">
        <v>34</v>
      </c>
      <c r="I208" s="26">
        <v>-48</v>
      </c>
      <c r="J208" s="26">
        <v>6072.3899999999994</v>
      </c>
      <c r="K208" s="26">
        <v>0</v>
      </c>
      <c r="L208" s="26">
        <v>-3404.64</v>
      </c>
      <c r="M208" s="26">
        <v>0</v>
      </c>
      <c r="N208" s="20" t="s">
        <v>720</v>
      </c>
      <c r="O208" s="20" t="s">
        <v>307</v>
      </c>
      <c r="P208" s="20" t="s">
        <v>644</v>
      </c>
      <c r="Q208" s="20" t="s">
        <v>721</v>
      </c>
      <c r="R208" s="20" t="s">
        <v>722</v>
      </c>
      <c r="S208" s="20" t="s">
        <v>64</v>
      </c>
    </row>
    <row r="209" spans="1:19" ht="15" customHeight="1" x14ac:dyDescent="0.25">
      <c r="A209" s="10" t="s">
        <v>21</v>
      </c>
      <c r="D209" s="26">
        <v>7563</v>
      </c>
      <c r="E209" s="20" t="s">
        <v>743</v>
      </c>
      <c r="F209" s="21">
        <v>43469</v>
      </c>
      <c r="G209" s="20" t="s">
        <v>744</v>
      </c>
      <c r="H209" s="20" t="s">
        <v>34</v>
      </c>
      <c r="I209" s="26">
        <v>-1</v>
      </c>
      <c r="J209" s="26">
        <v>2.77</v>
      </c>
      <c r="K209" s="26">
        <v>0</v>
      </c>
      <c r="L209" s="26">
        <v>-1.44</v>
      </c>
      <c r="M209" s="26">
        <v>0</v>
      </c>
      <c r="N209" s="20" t="s">
        <v>745</v>
      </c>
      <c r="O209" s="20" t="s">
        <v>746</v>
      </c>
      <c r="P209" s="20" t="s">
        <v>644</v>
      </c>
      <c r="Q209" s="20" t="s">
        <v>747</v>
      </c>
      <c r="R209" s="20" t="s">
        <v>693</v>
      </c>
      <c r="S209" s="20" t="s">
        <v>158</v>
      </c>
    </row>
    <row r="210" spans="1:19" ht="15" customHeight="1" x14ac:dyDescent="0.25">
      <c r="A210" s="10" t="s">
        <v>21</v>
      </c>
      <c r="D210" s="26">
        <v>7562</v>
      </c>
      <c r="E210" s="20" t="s">
        <v>743</v>
      </c>
      <c r="F210" s="21">
        <v>43469</v>
      </c>
      <c r="G210" s="20" t="s">
        <v>744</v>
      </c>
      <c r="H210" s="20" t="s">
        <v>34</v>
      </c>
      <c r="I210" s="26">
        <v>-1</v>
      </c>
      <c r="J210" s="26">
        <v>8.68</v>
      </c>
      <c r="K210" s="26">
        <v>0</v>
      </c>
      <c r="L210" s="26">
        <v>-4.25</v>
      </c>
      <c r="M210" s="26">
        <v>0</v>
      </c>
      <c r="N210" s="20" t="s">
        <v>745</v>
      </c>
      <c r="O210" s="20" t="s">
        <v>746</v>
      </c>
      <c r="P210" s="20" t="s">
        <v>644</v>
      </c>
      <c r="Q210" s="20" t="s">
        <v>747</v>
      </c>
      <c r="R210" s="20" t="s">
        <v>742</v>
      </c>
      <c r="S210" s="20" t="s">
        <v>158</v>
      </c>
    </row>
    <row r="211" spans="1:19" ht="15" customHeight="1" x14ac:dyDescent="0.25">
      <c r="A211" s="10" t="s">
        <v>21</v>
      </c>
      <c r="D211" s="26">
        <v>7561</v>
      </c>
      <c r="E211" s="20" t="s">
        <v>743</v>
      </c>
      <c r="F211" s="21">
        <v>43469</v>
      </c>
      <c r="G211" s="20" t="s">
        <v>744</v>
      </c>
      <c r="H211" s="20" t="s">
        <v>34</v>
      </c>
      <c r="I211" s="26">
        <v>-1</v>
      </c>
      <c r="J211" s="26">
        <v>53.059999999999995</v>
      </c>
      <c r="K211" s="26">
        <v>0</v>
      </c>
      <c r="L211" s="26">
        <v>-31.950000000000003</v>
      </c>
      <c r="M211" s="26">
        <v>0</v>
      </c>
      <c r="N211" s="20" t="s">
        <v>745</v>
      </c>
      <c r="O211" s="20" t="s">
        <v>746</v>
      </c>
      <c r="P211" s="20" t="s">
        <v>644</v>
      </c>
      <c r="Q211" s="20" t="s">
        <v>747</v>
      </c>
      <c r="R211" s="20" t="s">
        <v>701</v>
      </c>
      <c r="S211" s="20" t="s">
        <v>158</v>
      </c>
    </row>
    <row r="212" spans="1:19" ht="15" customHeight="1" x14ac:dyDescent="0.25">
      <c r="A212" s="10" t="s">
        <v>21</v>
      </c>
      <c r="D212" s="26">
        <v>7560</v>
      </c>
      <c r="E212" s="20" t="s">
        <v>743</v>
      </c>
      <c r="F212" s="21">
        <v>43469</v>
      </c>
      <c r="G212" s="20" t="s">
        <v>744</v>
      </c>
      <c r="H212" s="20" t="s">
        <v>34</v>
      </c>
      <c r="I212" s="26">
        <v>-6</v>
      </c>
      <c r="J212" s="26">
        <v>85.660000000000011</v>
      </c>
      <c r="K212" s="26">
        <v>0</v>
      </c>
      <c r="L212" s="26">
        <v>-50.4</v>
      </c>
      <c r="M212" s="26">
        <v>0</v>
      </c>
      <c r="N212" s="20" t="s">
        <v>745</v>
      </c>
      <c r="O212" s="20" t="s">
        <v>746</v>
      </c>
      <c r="P212" s="20" t="s">
        <v>644</v>
      </c>
      <c r="Q212" s="20" t="s">
        <v>747</v>
      </c>
      <c r="R212" s="20" t="s">
        <v>760</v>
      </c>
      <c r="S212" s="20" t="s">
        <v>158</v>
      </c>
    </row>
    <row r="213" spans="1:19" ht="15" customHeight="1" x14ac:dyDescent="0.25">
      <c r="A213" s="10" t="s">
        <v>21</v>
      </c>
      <c r="D213" s="26">
        <v>7559</v>
      </c>
      <c r="E213" s="20" t="s">
        <v>743</v>
      </c>
      <c r="F213" s="21">
        <v>43469</v>
      </c>
      <c r="G213" s="20" t="s">
        <v>744</v>
      </c>
      <c r="H213" s="20" t="s">
        <v>34</v>
      </c>
      <c r="I213" s="26">
        <v>-144</v>
      </c>
      <c r="J213" s="26">
        <v>1139.0900000000001</v>
      </c>
      <c r="K213" s="26">
        <v>0</v>
      </c>
      <c r="L213" s="26">
        <v>-599.05000000000007</v>
      </c>
      <c r="M213" s="26">
        <v>0</v>
      </c>
      <c r="N213" s="20" t="s">
        <v>745</v>
      </c>
      <c r="O213" s="20" t="s">
        <v>746</v>
      </c>
      <c r="P213" s="20" t="s">
        <v>644</v>
      </c>
      <c r="Q213" s="20" t="s">
        <v>747</v>
      </c>
      <c r="R213" s="20" t="s">
        <v>697</v>
      </c>
      <c r="S213" s="20" t="s">
        <v>158</v>
      </c>
    </row>
    <row r="214" spans="1:19" ht="15" customHeight="1" x14ac:dyDescent="0.25">
      <c r="A214" s="10" t="s">
        <v>21</v>
      </c>
      <c r="D214" s="26">
        <v>7558</v>
      </c>
      <c r="E214" s="20" t="s">
        <v>743</v>
      </c>
      <c r="F214" s="21">
        <v>43469</v>
      </c>
      <c r="G214" s="20" t="s">
        <v>744</v>
      </c>
      <c r="H214" s="20" t="s">
        <v>34</v>
      </c>
      <c r="I214" s="26">
        <v>-144</v>
      </c>
      <c r="J214" s="26">
        <v>1246.94</v>
      </c>
      <c r="K214" s="26">
        <v>0</v>
      </c>
      <c r="L214" s="26">
        <v>-777.6099999999999</v>
      </c>
      <c r="M214" s="26">
        <v>0</v>
      </c>
      <c r="N214" s="20" t="s">
        <v>745</v>
      </c>
      <c r="O214" s="20" t="s">
        <v>746</v>
      </c>
      <c r="P214" s="20" t="s">
        <v>644</v>
      </c>
      <c r="Q214" s="20" t="s">
        <v>747</v>
      </c>
      <c r="R214" s="20" t="s">
        <v>685</v>
      </c>
      <c r="S214" s="20" t="s">
        <v>158</v>
      </c>
    </row>
    <row r="215" spans="1:19" ht="15" customHeight="1" x14ac:dyDescent="0.25">
      <c r="A215" s="10" t="s">
        <v>21</v>
      </c>
      <c r="D215" s="26">
        <v>7557</v>
      </c>
      <c r="E215" s="20" t="s">
        <v>743</v>
      </c>
      <c r="F215" s="21">
        <v>43469</v>
      </c>
      <c r="G215" s="20" t="s">
        <v>744</v>
      </c>
      <c r="H215" s="20" t="s">
        <v>34</v>
      </c>
      <c r="I215" s="26">
        <v>-144</v>
      </c>
      <c r="J215" s="26">
        <v>1746.04</v>
      </c>
      <c r="K215" s="26">
        <v>0</v>
      </c>
      <c r="L215" s="26">
        <v>-1108.81</v>
      </c>
      <c r="M215" s="26">
        <v>0</v>
      </c>
      <c r="N215" s="20" t="s">
        <v>745</v>
      </c>
      <c r="O215" s="20" t="s">
        <v>746</v>
      </c>
      <c r="P215" s="20" t="s">
        <v>644</v>
      </c>
      <c r="Q215" s="20" t="s">
        <v>747</v>
      </c>
      <c r="R215" s="20" t="s">
        <v>699</v>
      </c>
      <c r="S215" s="20" t="s">
        <v>158</v>
      </c>
    </row>
    <row r="216" spans="1:19" ht="15" customHeight="1" x14ac:dyDescent="0.25">
      <c r="A216" s="10" t="s">
        <v>21</v>
      </c>
      <c r="D216" s="26">
        <v>7556</v>
      </c>
      <c r="E216" s="20" t="s">
        <v>743</v>
      </c>
      <c r="F216" s="21">
        <v>43469</v>
      </c>
      <c r="G216" s="20" t="s">
        <v>744</v>
      </c>
      <c r="H216" s="20" t="s">
        <v>34</v>
      </c>
      <c r="I216" s="26">
        <v>-144</v>
      </c>
      <c r="J216" s="26">
        <v>2738.46</v>
      </c>
      <c r="K216" s="26">
        <v>0</v>
      </c>
      <c r="L216" s="26">
        <v>-1658.7900000000002</v>
      </c>
      <c r="M216" s="26">
        <v>0</v>
      </c>
      <c r="N216" s="20" t="s">
        <v>745</v>
      </c>
      <c r="O216" s="20" t="s">
        <v>746</v>
      </c>
      <c r="P216" s="20" t="s">
        <v>644</v>
      </c>
      <c r="Q216" s="20" t="s">
        <v>747</v>
      </c>
      <c r="R216" s="20" t="s">
        <v>741</v>
      </c>
      <c r="S216" s="20" t="s">
        <v>158</v>
      </c>
    </row>
    <row r="217" spans="1:19" ht="15" customHeight="1" x14ac:dyDescent="0.25">
      <c r="A217" s="10" t="s">
        <v>21</v>
      </c>
      <c r="D217" s="26">
        <v>7555</v>
      </c>
      <c r="E217" s="20" t="s">
        <v>743</v>
      </c>
      <c r="F217" s="21">
        <v>43469</v>
      </c>
      <c r="G217" s="20" t="s">
        <v>744</v>
      </c>
      <c r="H217" s="20" t="s">
        <v>34</v>
      </c>
      <c r="I217" s="26">
        <v>-289</v>
      </c>
      <c r="J217" s="26">
        <v>5238.16</v>
      </c>
      <c r="K217" s="26">
        <v>0</v>
      </c>
      <c r="L217" s="26">
        <v>-2479.63</v>
      </c>
      <c r="M217" s="26">
        <v>0</v>
      </c>
      <c r="N217" s="20" t="s">
        <v>745</v>
      </c>
      <c r="O217" s="20" t="s">
        <v>746</v>
      </c>
      <c r="P217" s="20" t="s">
        <v>644</v>
      </c>
      <c r="Q217" s="20" t="s">
        <v>747</v>
      </c>
      <c r="R217" s="20" t="s">
        <v>709</v>
      </c>
      <c r="S217" s="20" t="s">
        <v>158</v>
      </c>
    </row>
    <row r="218" spans="1:19" ht="15" customHeight="1" x14ac:dyDescent="0.25">
      <c r="A218" s="10" t="s">
        <v>21</v>
      </c>
      <c r="D218" s="26">
        <v>12456</v>
      </c>
      <c r="E218" s="20" t="s">
        <v>702</v>
      </c>
      <c r="F218" s="21">
        <v>43469</v>
      </c>
      <c r="G218" s="20" t="s">
        <v>320</v>
      </c>
      <c r="H218" s="20" t="s">
        <v>34</v>
      </c>
      <c r="I218" s="26">
        <v>-6</v>
      </c>
      <c r="J218" s="26">
        <v>0</v>
      </c>
      <c r="K218" s="26">
        <v>0</v>
      </c>
      <c r="L218" s="26">
        <v>0</v>
      </c>
      <c r="M218" s="26">
        <v>0</v>
      </c>
      <c r="N218" s="20" t="s">
        <v>703</v>
      </c>
      <c r="O218" s="20" t="s">
        <v>307</v>
      </c>
      <c r="P218" s="20" t="s">
        <v>644</v>
      </c>
      <c r="Q218" s="20" t="s">
        <v>704</v>
      </c>
      <c r="R218" s="20" t="s">
        <v>706</v>
      </c>
      <c r="S218" s="20" t="s">
        <v>64</v>
      </c>
    </row>
    <row r="219" spans="1:19" ht="15" customHeight="1" x14ac:dyDescent="0.25">
      <c r="A219" s="10" t="s">
        <v>21</v>
      </c>
      <c r="D219" s="26">
        <v>12455</v>
      </c>
      <c r="E219" s="20" t="s">
        <v>702</v>
      </c>
      <c r="F219" s="21">
        <v>43469</v>
      </c>
      <c r="G219" s="20" t="s">
        <v>320</v>
      </c>
      <c r="H219" s="20" t="s">
        <v>34</v>
      </c>
      <c r="I219" s="26">
        <v>-6</v>
      </c>
      <c r="J219" s="26">
        <v>0</v>
      </c>
      <c r="K219" s="26">
        <v>0</v>
      </c>
      <c r="L219" s="26">
        <v>0</v>
      </c>
      <c r="M219" s="26">
        <v>0</v>
      </c>
      <c r="N219" s="20" t="s">
        <v>703</v>
      </c>
      <c r="O219" s="20" t="s">
        <v>307</v>
      </c>
      <c r="P219" s="20" t="s">
        <v>644</v>
      </c>
      <c r="Q219" s="20" t="s">
        <v>704</v>
      </c>
      <c r="R219" s="20" t="s">
        <v>688</v>
      </c>
      <c r="S219" s="20" t="s">
        <v>64</v>
      </c>
    </row>
    <row r="220" spans="1:19" ht="15" customHeight="1" x14ac:dyDescent="0.25">
      <c r="A220" s="10" t="s">
        <v>21</v>
      </c>
      <c r="D220" s="26">
        <v>12454</v>
      </c>
      <c r="E220" s="20" t="s">
        <v>702</v>
      </c>
      <c r="F220" s="21">
        <v>43469</v>
      </c>
      <c r="G220" s="20" t="s">
        <v>320</v>
      </c>
      <c r="H220" s="20" t="s">
        <v>34</v>
      </c>
      <c r="I220" s="26">
        <v>-144</v>
      </c>
      <c r="J220" s="26">
        <v>0</v>
      </c>
      <c r="K220" s="26">
        <v>0</v>
      </c>
      <c r="L220" s="26">
        <v>0</v>
      </c>
      <c r="M220" s="26">
        <v>0</v>
      </c>
      <c r="N220" s="20" t="s">
        <v>703</v>
      </c>
      <c r="O220" s="20" t="s">
        <v>307</v>
      </c>
      <c r="P220" s="20" t="s">
        <v>644</v>
      </c>
      <c r="Q220" s="20" t="s">
        <v>704</v>
      </c>
      <c r="R220" s="20" t="s">
        <v>690</v>
      </c>
      <c r="S220" s="20" t="s">
        <v>64</v>
      </c>
    </row>
    <row r="221" spans="1:19" ht="15" customHeight="1" x14ac:dyDescent="0.25">
      <c r="A221" s="10" t="s">
        <v>21</v>
      </c>
      <c r="D221" s="26">
        <v>12453</v>
      </c>
      <c r="E221" s="20" t="s">
        <v>702</v>
      </c>
      <c r="F221" s="21">
        <v>43469</v>
      </c>
      <c r="G221" s="20" t="s">
        <v>320</v>
      </c>
      <c r="H221" s="20" t="s">
        <v>34</v>
      </c>
      <c r="I221" s="26">
        <v>-48</v>
      </c>
      <c r="J221" s="26">
        <v>0</v>
      </c>
      <c r="K221" s="26">
        <v>0</v>
      </c>
      <c r="L221" s="26">
        <v>0</v>
      </c>
      <c r="M221" s="26">
        <v>0</v>
      </c>
      <c r="N221" s="20" t="s">
        <v>703</v>
      </c>
      <c r="O221" s="20" t="s">
        <v>307</v>
      </c>
      <c r="P221" s="20" t="s">
        <v>644</v>
      </c>
      <c r="Q221" s="20" t="s">
        <v>704</v>
      </c>
      <c r="R221" s="20" t="s">
        <v>697</v>
      </c>
      <c r="S221" s="20" t="s">
        <v>64</v>
      </c>
    </row>
    <row r="222" spans="1:19" ht="15" customHeight="1" x14ac:dyDescent="0.25">
      <c r="A222" s="10" t="s">
        <v>21</v>
      </c>
      <c r="D222" s="26">
        <v>12452</v>
      </c>
      <c r="E222" s="20" t="s">
        <v>702</v>
      </c>
      <c r="F222" s="21">
        <v>43469</v>
      </c>
      <c r="G222" s="20" t="s">
        <v>320</v>
      </c>
      <c r="H222" s="20" t="s">
        <v>34</v>
      </c>
      <c r="I222" s="26">
        <v>-432</v>
      </c>
      <c r="J222" s="26">
        <v>0</v>
      </c>
      <c r="K222" s="26">
        <v>0</v>
      </c>
      <c r="L222" s="26">
        <v>0</v>
      </c>
      <c r="M222" s="26">
        <v>0</v>
      </c>
      <c r="N222" s="20" t="s">
        <v>703</v>
      </c>
      <c r="O222" s="20" t="s">
        <v>307</v>
      </c>
      <c r="P222" s="20" t="s">
        <v>644</v>
      </c>
      <c r="Q222" s="20" t="s">
        <v>704</v>
      </c>
      <c r="R222" s="20" t="s">
        <v>692</v>
      </c>
      <c r="S222" s="20" t="s">
        <v>64</v>
      </c>
    </row>
    <row r="223" spans="1:19" ht="15" customHeight="1" x14ac:dyDescent="0.25">
      <c r="A223" s="10" t="s">
        <v>21</v>
      </c>
      <c r="D223" s="26">
        <v>12451</v>
      </c>
      <c r="E223" s="20" t="s">
        <v>702</v>
      </c>
      <c r="F223" s="21">
        <v>43469</v>
      </c>
      <c r="G223" s="20" t="s">
        <v>320</v>
      </c>
      <c r="H223" s="20" t="s">
        <v>34</v>
      </c>
      <c r="I223" s="26">
        <v>-144</v>
      </c>
      <c r="J223" s="26">
        <v>0</v>
      </c>
      <c r="K223" s="26">
        <v>0</v>
      </c>
      <c r="L223" s="26">
        <v>0</v>
      </c>
      <c r="M223" s="26">
        <v>0</v>
      </c>
      <c r="N223" s="20" t="s">
        <v>703</v>
      </c>
      <c r="O223" s="20" t="s">
        <v>307</v>
      </c>
      <c r="P223" s="20" t="s">
        <v>644</v>
      </c>
      <c r="Q223" s="20" t="s">
        <v>704</v>
      </c>
      <c r="R223" s="20" t="s">
        <v>696</v>
      </c>
      <c r="S223" s="20" t="s">
        <v>64</v>
      </c>
    </row>
    <row r="224" spans="1:19" ht="15" customHeight="1" x14ac:dyDescent="0.25">
      <c r="A224" s="10" t="s">
        <v>21</v>
      </c>
      <c r="D224" s="26">
        <v>12450</v>
      </c>
      <c r="E224" s="20" t="s">
        <v>702</v>
      </c>
      <c r="F224" s="21">
        <v>43469</v>
      </c>
      <c r="G224" s="20" t="s">
        <v>320</v>
      </c>
      <c r="H224" s="20" t="s">
        <v>34</v>
      </c>
      <c r="I224" s="26">
        <v>-144</v>
      </c>
      <c r="J224" s="26">
        <v>0</v>
      </c>
      <c r="K224" s="26">
        <v>0</v>
      </c>
      <c r="L224" s="26">
        <v>0</v>
      </c>
      <c r="M224" s="26">
        <v>0</v>
      </c>
      <c r="N224" s="20" t="s">
        <v>703</v>
      </c>
      <c r="O224" s="20" t="s">
        <v>307</v>
      </c>
      <c r="P224" s="20" t="s">
        <v>644</v>
      </c>
      <c r="Q224" s="20" t="s">
        <v>704</v>
      </c>
      <c r="R224" s="20" t="s">
        <v>705</v>
      </c>
      <c r="S224" s="20" t="s">
        <v>64</v>
      </c>
    </row>
    <row r="225" spans="1:19" ht="15" customHeight="1" x14ac:dyDescent="0.25">
      <c r="A225" s="10" t="s">
        <v>21</v>
      </c>
      <c r="D225">
        <f>SUBTOTAL(109,ItemLedgerEntry[Entry No.])</f>
        <v>19460383</v>
      </c>
      <c r="E225"/>
      <c r="F225"/>
      <c r="G225"/>
      <c r="H225"/>
      <c r="I225">
        <f>SUBTOTAL(109,ItemLedgerEntry[Quantity])</f>
        <v>-22247</v>
      </c>
      <c r="J225">
        <f>SUBTOTAL(109,ItemLedgerEntry[Sales Amount (Actual)])</f>
        <v>190789.41999999998</v>
      </c>
      <c r="K225">
        <f>SUBTOTAL(109,ItemLedgerEntry[Sales Amount (Expected)])</f>
        <v>0</v>
      </c>
      <c r="L225">
        <f>SUBTOTAL(109,ItemLedgerEntry[Cost Amount (Actual)])</f>
        <v>-108485.69999999997</v>
      </c>
      <c r="M225">
        <f>SUBTOTAL(109,ItemLedgerEntry[Cost Amount (Expected)])</f>
        <v>0</v>
      </c>
      <c r="N225"/>
      <c r="O225"/>
      <c r="P225"/>
      <c r="Q225"/>
      <c r="R225"/>
      <c r="S225">
        <f>SUBTOTAL(103,ItemLedgerEntry[Salesperson/Purchaser - Name])</f>
        <v>212</v>
      </c>
    </row>
  </sheetData>
  <pageMargins left="0.7" right="0.7" top="0.75" bottom="0.75" header="0.3" footer="0.3"/>
  <pageSetup orientation="portrait" horizontalDpi="300" verticalDpi="300"/>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T12"/>
  <sheetViews>
    <sheetView workbookViewId="0"/>
  </sheetViews>
  <sheetFormatPr defaultRowHeight="15" x14ac:dyDescent="0.25"/>
  <sheetData>
    <row r="1" spans="1:20" x14ac:dyDescent="0.25">
      <c r="A1" s="1" t="s">
        <v>641</v>
      </c>
      <c r="C1" s="1" t="s">
        <v>0</v>
      </c>
      <c r="D1" s="1" t="s">
        <v>1</v>
      </c>
    </row>
    <row r="3" spans="1:20" x14ac:dyDescent="0.25">
      <c r="A3" s="1" t="s">
        <v>4</v>
      </c>
      <c r="C3" s="1" t="s">
        <v>2</v>
      </c>
      <c r="D3" s="1" t="s">
        <v>3</v>
      </c>
    </row>
    <row r="4" spans="1:20" x14ac:dyDescent="0.25">
      <c r="A4" s="1" t="s">
        <v>4</v>
      </c>
      <c r="C4" s="1" t="s">
        <v>40</v>
      </c>
    </row>
    <row r="5" spans="1:20" x14ac:dyDescent="0.25">
      <c r="A5" s="1" t="s">
        <v>4</v>
      </c>
      <c r="C5" s="1" t="s">
        <v>41</v>
      </c>
      <c r="D5" s="1" t="s">
        <v>5</v>
      </c>
    </row>
    <row r="6" spans="1:20" x14ac:dyDescent="0.25">
      <c r="A6" s="1" t="s">
        <v>4</v>
      </c>
      <c r="C6" s="1" t="s">
        <v>42</v>
      </c>
      <c r="D6" s="1" t="s">
        <v>34</v>
      </c>
    </row>
    <row r="7" spans="1:20" x14ac:dyDescent="0.25">
      <c r="A7" s="1" t="s">
        <v>6</v>
      </c>
      <c r="C7" s="1" t="s">
        <v>7</v>
      </c>
      <c r="D7" s="1" t="s">
        <v>216</v>
      </c>
    </row>
    <row r="9" spans="1:20" x14ac:dyDescent="0.25">
      <c r="A9" s="1" t="s">
        <v>4</v>
      </c>
      <c r="D9" s="1" t="s">
        <v>8</v>
      </c>
      <c r="E9" s="1" t="s">
        <v>48</v>
      </c>
      <c r="F9" s="1" t="s">
        <v>100</v>
      </c>
      <c r="G9" s="1" t="s">
        <v>49</v>
      </c>
      <c r="H9" s="1" t="s">
        <v>50</v>
      </c>
    </row>
    <row r="10" spans="1:20" x14ac:dyDescent="0.25">
      <c r="A10" s="1" t="s">
        <v>4</v>
      </c>
      <c r="D10" s="1" t="s">
        <v>9</v>
      </c>
      <c r="E10" s="1" t="s">
        <v>11</v>
      </c>
      <c r="F10" s="1" t="s">
        <v>12</v>
      </c>
      <c r="G10" s="1" t="s">
        <v>7</v>
      </c>
      <c r="H10" s="1" t="s">
        <v>20</v>
      </c>
      <c r="I10" s="1" t="s">
        <v>33</v>
      </c>
      <c r="J10" s="1" t="s">
        <v>13</v>
      </c>
      <c r="K10" s="1" t="s">
        <v>14</v>
      </c>
      <c r="L10" s="1" t="s">
        <v>15</v>
      </c>
      <c r="M10" s="1" t="s">
        <v>16</v>
      </c>
      <c r="N10" s="1" t="s">
        <v>17</v>
      </c>
      <c r="O10" s="1" t="s">
        <v>18</v>
      </c>
      <c r="P10" s="1" t="s">
        <v>87</v>
      </c>
      <c r="Q10" s="1" t="s">
        <v>90</v>
      </c>
      <c r="R10" s="1" t="s">
        <v>91</v>
      </c>
      <c r="S10" s="1" t="s">
        <v>19</v>
      </c>
      <c r="T10" s="1" t="s">
        <v>44</v>
      </c>
    </row>
    <row r="11" spans="1:20" x14ac:dyDescent="0.25">
      <c r="A11" s="1" t="s">
        <v>4</v>
      </c>
      <c r="D11" s="1" t="s">
        <v>10</v>
      </c>
      <c r="E11" s="1" t="s">
        <v>45</v>
      </c>
      <c r="F11" s="1" t="s">
        <v>46</v>
      </c>
      <c r="G11" s="1" t="s">
        <v>43</v>
      </c>
      <c r="H11" s="1" t="s">
        <v>51</v>
      </c>
      <c r="I11" s="1" t="s">
        <v>42</v>
      </c>
      <c r="J11" s="1" t="s">
        <v>47</v>
      </c>
      <c r="K11" s="1" t="s">
        <v>52</v>
      </c>
      <c r="L11" s="1" t="s">
        <v>53</v>
      </c>
      <c r="M11" s="1" t="s">
        <v>54</v>
      </c>
      <c r="N11" s="1" t="s">
        <v>55</v>
      </c>
      <c r="O11" s="1" t="s">
        <v>56</v>
      </c>
      <c r="P11" s="1" t="s">
        <v>88</v>
      </c>
      <c r="Q11" s="1" t="s">
        <v>92</v>
      </c>
      <c r="R11" s="1" t="s">
        <v>93</v>
      </c>
      <c r="S11" s="1" t="s">
        <v>57</v>
      </c>
      <c r="T11" s="1" t="s">
        <v>58</v>
      </c>
    </row>
    <row r="12" spans="1:20" x14ac:dyDescent="0.25">
      <c r="D12" s="1" t="s">
        <v>101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T12"/>
  <sheetViews>
    <sheetView workbookViewId="0"/>
  </sheetViews>
  <sheetFormatPr defaultRowHeight="15" x14ac:dyDescent="0.25"/>
  <sheetData>
    <row r="1" spans="1:20" x14ac:dyDescent="0.25">
      <c r="A1" s="1" t="s">
        <v>641</v>
      </c>
      <c r="C1" s="1" t="s">
        <v>0</v>
      </c>
      <c r="D1" s="1" t="s">
        <v>1</v>
      </c>
    </row>
    <row r="3" spans="1:20" x14ac:dyDescent="0.25">
      <c r="A3" s="1" t="s">
        <v>4</v>
      </c>
      <c r="C3" s="1" t="s">
        <v>2</v>
      </c>
      <c r="D3" s="1" t="s">
        <v>3</v>
      </c>
    </row>
    <row r="4" spans="1:20" x14ac:dyDescent="0.25">
      <c r="A4" s="1" t="s">
        <v>4</v>
      </c>
      <c r="C4" s="1" t="s">
        <v>40</v>
      </c>
    </row>
    <row r="5" spans="1:20" x14ac:dyDescent="0.25">
      <c r="A5" s="1" t="s">
        <v>4</v>
      </c>
      <c r="C5" s="1" t="s">
        <v>41</v>
      </c>
      <c r="D5" s="1" t="s">
        <v>5</v>
      </c>
    </row>
    <row r="6" spans="1:20" x14ac:dyDescent="0.25">
      <c r="A6" s="1" t="s">
        <v>4</v>
      </c>
      <c r="C6" s="1" t="s">
        <v>42</v>
      </c>
      <c r="D6" s="1" t="s">
        <v>34</v>
      </c>
    </row>
    <row r="7" spans="1:20" x14ac:dyDescent="0.25">
      <c r="A7" s="1" t="s">
        <v>6</v>
      </c>
      <c r="C7" s="1" t="s">
        <v>7</v>
      </c>
      <c r="D7" s="1" t="s">
        <v>216</v>
      </c>
    </row>
    <row r="9" spans="1:20" x14ac:dyDescent="0.25">
      <c r="A9" s="1" t="s">
        <v>4</v>
      </c>
      <c r="D9" s="1" t="s">
        <v>8</v>
      </c>
      <c r="E9" s="1" t="s">
        <v>48</v>
      </c>
      <c r="F9" s="1" t="s">
        <v>100</v>
      </c>
      <c r="G9" s="1" t="s">
        <v>49</v>
      </c>
      <c r="H9" s="1" t="s">
        <v>50</v>
      </c>
    </row>
    <row r="10" spans="1:20" x14ac:dyDescent="0.25">
      <c r="A10" s="1" t="s">
        <v>4</v>
      </c>
      <c r="D10" s="1" t="s">
        <v>9</v>
      </c>
      <c r="E10" s="1" t="s">
        <v>11</v>
      </c>
      <c r="F10" s="1" t="s">
        <v>12</v>
      </c>
      <c r="G10" s="1" t="s">
        <v>7</v>
      </c>
      <c r="H10" s="1" t="s">
        <v>20</v>
      </c>
      <c r="I10" s="1" t="s">
        <v>33</v>
      </c>
      <c r="J10" s="1" t="s">
        <v>13</v>
      </c>
      <c r="K10" s="1" t="s">
        <v>14</v>
      </c>
      <c r="L10" s="1" t="s">
        <v>15</v>
      </c>
      <c r="M10" s="1" t="s">
        <v>16</v>
      </c>
      <c r="N10" s="1" t="s">
        <v>17</v>
      </c>
      <c r="O10" s="1" t="s">
        <v>18</v>
      </c>
      <c r="P10" s="1" t="s">
        <v>87</v>
      </c>
      <c r="Q10" s="1" t="s">
        <v>90</v>
      </c>
      <c r="R10" s="1" t="s">
        <v>91</v>
      </c>
      <c r="S10" s="1" t="s">
        <v>19</v>
      </c>
      <c r="T10" s="1" t="s">
        <v>44</v>
      </c>
    </row>
    <row r="11" spans="1:20" x14ac:dyDescent="0.25">
      <c r="A11" s="1" t="s">
        <v>4</v>
      </c>
      <c r="D11" s="1" t="s">
        <v>10</v>
      </c>
      <c r="E11" s="1" t="s">
        <v>45</v>
      </c>
      <c r="F11" s="1" t="s">
        <v>46</v>
      </c>
      <c r="G11" s="1" t="s">
        <v>43</v>
      </c>
      <c r="H11" s="1" t="s">
        <v>51</v>
      </c>
      <c r="I11" s="1" t="s">
        <v>42</v>
      </c>
      <c r="J11" s="1" t="s">
        <v>47</v>
      </c>
      <c r="K11" s="1" t="s">
        <v>52</v>
      </c>
      <c r="L11" s="1" t="s">
        <v>53</v>
      </c>
      <c r="M11" s="1" t="s">
        <v>54</v>
      </c>
      <c r="N11" s="1" t="s">
        <v>55</v>
      </c>
      <c r="O11" s="1" t="s">
        <v>56</v>
      </c>
      <c r="P11" s="1" t="s">
        <v>88</v>
      </c>
      <c r="Q11" s="1" t="s">
        <v>92</v>
      </c>
      <c r="R11" s="1" t="s">
        <v>93</v>
      </c>
      <c r="S11" s="1" t="s">
        <v>57</v>
      </c>
      <c r="T11" s="1" t="s">
        <v>58</v>
      </c>
    </row>
    <row r="12" spans="1:20" x14ac:dyDescent="0.25">
      <c r="D12" s="1" t="s">
        <v>101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I238"/>
  <sheetViews>
    <sheetView workbookViewId="0"/>
  </sheetViews>
  <sheetFormatPr defaultRowHeight="15" x14ac:dyDescent="0.25"/>
  <sheetData>
    <row r="1" spans="1:35" x14ac:dyDescent="0.25">
      <c r="A1" s="1" t="s">
        <v>642</v>
      </c>
      <c r="C1" s="1" t="s">
        <v>0</v>
      </c>
      <c r="D1" s="1" t="s">
        <v>22</v>
      </c>
      <c r="E1" s="1" t="s">
        <v>23</v>
      </c>
      <c r="F1" s="1" t="s">
        <v>23</v>
      </c>
      <c r="G1" s="1" t="s">
        <v>23</v>
      </c>
      <c r="H1" s="1" t="s">
        <v>23</v>
      </c>
      <c r="I1" s="1" t="s">
        <v>23</v>
      </c>
      <c r="J1" s="1" t="s">
        <v>23</v>
      </c>
      <c r="K1" s="1" t="s">
        <v>23</v>
      </c>
      <c r="L1" s="1" t="s">
        <v>23</v>
      </c>
      <c r="M1" s="1" t="s">
        <v>23</v>
      </c>
      <c r="N1" s="1" t="s">
        <v>23</v>
      </c>
      <c r="O1" s="1" t="s">
        <v>23</v>
      </c>
      <c r="P1" s="1" t="s">
        <v>23</v>
      </c>
      <c r="Q1" s="1" t="s">
        <v>23</v>
      </c>
      <c r="R1" s="1" t="s">
        <v>23</v>
      </c>
      <c r="S1" s="1" t="s">
        <v>23</v>
      </c>
    </row>
    <row r="3" spans="1:35" x14ac:dyDescent="0.25">
      <c r="A3" s="1" t="s">
        <v>4</v>
      </c>
      <c r="C3" s="1" t="s">
        <v>2</v>
      </c>
      <c r="D3" s="1" t="s">
        <v>3</v>
      </c>
    </row>
    <row r="4" spans="1:35" x14ac:dyDescent="0.25">
      <c r="A4" s="1" t="s">
        <v>4</v>
      </c>
      <c r="C4" s="1" t="s">
        <v>40</v>
      </c>
    </row>
    <row r="5" spans="1:35" x14ac:dyDescent="0.25">
      <c r="A5" s="1" t="s">
        <v>4</v>
      </c>
      <c r="C5" s="1" t="s">
        <v>41</v>
      </c>
      <c r="D5" s="1" t="s">
        <v>5</v>
      </c>
    </row>
    <row r="6" spans="1:35" x14ac:dyDescent="0.25">
      <c r="A6" s="1" t="s">
        <v>4</v>
      </c>
      <c r="C6" s="1" t="s">
        <v>42</v>
      </c>
      <c r="D6" s="1" t="s">
        <v>34</v>
      </c>
    </row>
    <row r="7" spans="1:35" x14ac:dyDescent="0.25">
      <c r="A7" s="1" t="s">
        <v>6</v>
      </c>
      <c r="C7" s="1" t="s">
        <v>7</v>
      </c>
      <c r="D7" s="1" t="s">
        <v>216</v>
      </c>
    </row>
    <row r="9" spans="1:35" x14ac:dyDescent="0.25">
      <c r="A9" s="1" t="s">
        <v>4</v>
      </c>
      <c r="D9" s="1" t="s">
        <v>8</v>
      </c>
      <c r="T9" s="1" t="s">
        <v>48</v>
      </c>
      <c r="U9" s="1" t="s">
        <v>102</v>
      </c>
      <c r="V9" s="1" t="s">
        <v>49</v>
      </c>
      <c r="W9" s="1" t="s">
        <v>50</v>
      </c>
    </row>
    <row r="10" spans="1:35" x14ac:dyDescent="0.25">
      <c r="A10" s="1" t="s">
        <v>4</v>
      </c>
      <c r="D10" s="1" t="s">
        <v>9</v>
      </c>
      <c r="T10" s="1" t="s">
        <v>11</v>
      </c>
      <c r="U10" s="1" t="s">
        <v>12</v>
      </c>
      <c r="V10" s="1" t="s">
        <v>7</v>
      </c>
      <c r="W10" s="1" t="s">
        <v>20</v>
      </c>
      <c r="X10" s="1" t="s">
        <v>33</v>
      </c>
      <c r="Y10" s="1" t="s">
        <v>13</v>
      </c>
      <c r="Z10" s="1" t="s">
        <v>14</v>
      </c>
      <c r="AA10" s="1" t="s">
        <v>15</v>
      </c>
      <c r="AB10" s="1" t="s">
        <v>16</v>
      </c>
      <c r="AC10" s="1" t="s">
        <v>17</v>
      </c>
      <c r="AD10" s="1" t="s">
        <v>18</v>
      </c>
      <c r="AE10" s="1" t="s">
        <v>87</v>
      </c>
      <c r="AF10" s="1" t="s">
        <v>90</v>
      </c>
      <c r="AG10" s="1" t="s">
        <v>91</v>
      </c>
      <c r="AH10" s="1" t="s">
        <v>19</v>
      </c>
      <c r="AI10" s="1" t="s">
        <v>44</v>
      </c>
    </row>
    <row r="11" spans="1:35" x14ac:dyDescent="0.25">
      <c r="A11" s="1" t="s">
        <v>4</v>
      </c>
      <c r="D11" s="1" t="s">
        <v>10</v>
      </c>
      <c r="T11" s="1" t="s">
        <v>45</v>
      </c>
      <c r="U11" s="1" t="s">
        <v>46</v>
      </c>
      <c r="V11" s="1" t="s">
        <v>43</v>
      </c>
      <c r="W11" s="1" t="s">
        <v>51</v>
      </c>
      <c r="X11" s="1" t="s">
        <v>42</v>
      </c>
      <c r="Y11" s="1" t="s">
        <v>47</v>
      </c>
      <c r="Z11" s="1" t="s">
        <v>52</v>
      </c>
      <c r="AA11" s="1" t="s">
        <v>53</v>
      </c>
      <c r="AB11" s="1" t="s">
        <v>54</v>
      </c>
      <c r="AC11" s="1" t="s">
        <v>55</v>
      </c>
      <c r="AD11" s="1" t="s">
        <v>56</v>
      </c>
      <c r="AE11" s="1" t="s">
        <v>88</v>
      </c>
      <c r="AF11" s="1" t="s">
        <v>92</v>
      </c>
      <c r="AG11" s="1" t="s">
        <v>93</v>
      </c>
      <c r="AH11" s="1" t="s">
        <v>57</v>
      </c>
      <c r="AI11" s="1" t="s">
        <v>58</v>
      </c>
    </row>
    <row r="12" spans="1:35" x14ac:dyDescent="0.25">
      <c r="D12" s="1" t="s">
        <v>11</v>
      </c>
      <c r="E12" s="1" t="s">
        <v>12</v>
      </c>
      <c r="F12" s="1" t="s">
        <v>7</v>
      </c>
      <c r="G12" s="1" t="s">
        <v>20</v>
      </c>
      <c r="H12" s="1" t="s">
        <v>33</v>
      </c>
      <c r="I12" s="1" t="s">
        <v>13</v>
      </c>
      <c r="J12" s="1" t="s">
        <v>14</v>
      </c>
      <c r="K12" s="1" t="s">
        <v>15</v>
      </c>
      <c r="L12" s="1" t="s">
        <v>16</v>
      </c>
      <c r="M12" s="1" t="s">
        <v>17</v>
      </c>
      <c r="N12" s="1" t="s">
        <v>18</v>
      </c>
      <c r="O12" s="1" t="s">
        <v>87</v>
      </c>
      <c r="P12" s="1" t="s">
        <v>90</v>
      </c>
      <c r="Q12" s="1" t="s">
        <v>91</v>
      </c>
      <c r="R12" s="1" t="s">
        <v>19</v>
      </c>
      <c r="S12" s="1" t="s">
        <v>44</v>
      </c>
    </row>
    <row r="13" spans="1:35" x14ac:dyDescent="0.25">
      <c r="A13" s="1" t="s">
        <v>21</v>
      </c>
      <c r="D13" s="1" t="s">
        <v>331</v>
      </c>
      <c r="E13" s="1" t="s">
        <v>332</v>
      </c>
      <c r="F13" s="1" t="s">
        <v>333</v>
      </c>
      <c r="G13" s="1" t="s">
        <v>24</v>
      </c>
      <c r="H13" s="1" t="s">
        <v>34</v>
      </c>
      <c r="I13" s="1" t="s">
        <v>28</v>
      </c>
      <c r="J13" s="1" t="s">
        <v>334</v>
      </c>
      <c r="K13" s="1" t="s">
        <v>26</v>
      </c>
      <c r="L13" s="1" t="s">
        <v>335</v>
      </c>
      <c r="M13" s="1" t="s">
        <v>26</v>
      </c>
      <c r="N13" s="1" t="s">
        <v>217</v>
      </c>
      <c r="O13" s="1" t="s">
        <v>89</v>
      </c>
      <c r="Q13" s="1" t="s">
        <v>95</v>
      </c>
      <c r="R13" s="1" t="s">
        <v>66</v>
      </c>
      <c r="S13" s="1" t="s">
        <v>64</v>
      </c>
    </row>
    <row r="14" spans="1:35" x14ac:dyDescent="0.25">
      <c r="A14" s="1" t="s">
        <v>21</v>
      </c>
      <c r="D14" s="1" t="s">
        <v>81</v>
      </c>
      <c r="E14" s="1" t="s">
        <v>336</v>
      </c>
      <c r="F14" s="1" t="s">
        <v>337</v>
      </c>
      <c r="G14" s="1" t="s">
        <v>24</v>
      </c>
      <c r="H14" s="1" t="s">
        <v>34</v>
      </c>
      <c r="I14" s="1" t="s">
        <v>27</v>
      </c>
      <c r="J14" s="1" t="s">
        <v>338</v>
      </c>
      <c r="K14" s="1" t="s">
        <v>26</v>
      </c>
      <c r="L14" s="1" t="s">
        <v>187</v>
      </c>
      <c r="M14" s="1" t="s">
        <v>26</v>
      </c>
      <c r="N14" s="1" t="s">
        <v>217</v>
      </c>
      <c r="O14" s="1" t="s">
        <v>89</v>
      </c>
      <c r="Q14" s="1" t="s">
        <v>95</v>
      </c>
      <c r="R14" s="1" t="s">
        <v>66</v>
      </c>
      <c r="S14" s="1" t="s">
        <v>64</v>
      </c>
    </row>
    <row r="15" spans="1:35" x14ac:dyDescent="0.25">
      <c r="A15" s="1" t="s">
        <v>21</v>
      </c>
      <c r="D15" s="1" t="s">
        <v>339</v>
      </c>
      <c r="E15" s="1" t="s">
        <v>340</v>
      </c>
      <c r="F15" s="1" t="s">
        <v>341</v>
      </c>
      <c r="G15" s="1" t="s">
        <v>24</v>
      </c>
      <c r="H15" s="1" t="s">
        <v>34</v>
      </c>
      <c r="I15" s="1" t="s">
        <v>28</v>
      </c>
      <c r="J15" s="1" t="s">
        <v>334</v>
      </c>
      <c r="K15" s="1" t="s">
        <v>26</v>
      </c>
      <c r="L15" s="1" t="s">
        <v>335</v>
      </c>
      <c r="M15" s="1" t="s">
        <v>26</v>
      </c>
      <c r="N15" s="1" t="s">
        <v>217</v>
      </c>
      <c r="O15" s="1" t="s">
        <v>89</v>
      </c>
      <c r="Q15" s="1" t="s">
        <v>95</v>
      </c>
      <c r="R15" s="1" t="s">
        <v>66</v>
      </c>
      <c r="S15" s="1" t="s">
        <v>64</v>
      </c>
    </row>
    <row r="16" spans="1:35" x14ac:dyDescent="0.25">
      <c r="A16" s="1" t="s">
        <v>21</v>
      </c>
      <c r="D16" s="1" t="s">
        <v>342</v>
      </c>
      <c r="E16" s="1" t="s">
        <v>332</v>
      </c>
      <c r="F16" s="1" t="s">
        <v>333</v>
      </c>
      <c r="G16" s="1" t="s">
        <v>24</v>
      </c>
      <c r="H16" s="1" t="s">
        <v>34</v>
      </c>
      <c r="I16" s="1" t="s">
        <v>29</v>
      </c>
      <c r="J16" s="1" t="s">
        <v>343</v>
      </c>
      <c r="K16" s="1" t="s">
        <v>26</v>
      </c>
      <c r="L16" s="1" t="s">
        <v>344</v>
      </c>
      <c r="M16" s="1" t="s">
        <v>26</v>
      </c>
      <c r="N16" s="1" t="s">
        <v>217</v>
      </c>
      <c r="O16" s="1" t="s">
        <v>89</v>
      </c>
      <c r="Q16" s="1" t="s">
        <v>95</v>
      </c>
      <c r="R16" s="1" t="s">
        <v>67</v>
      </c>
      <c r="S16" s="1" t="s">
        <v>64</v>
      </c>
    </row>
    <row r="17" spans="1:19" x14ac:dyDescent="0.25">
      <c r="A17" s="1" t="s">
        <v>21</v>
      </c>
      <c r="D17" s="1" t="s">
        <v>345</v>
      </c>
      <c r="E17" s="1" t="s">
        <v>336</v>
      </c>
      <c r="F17" s="1" t="s">
        <v>337</v>
      </c>
      <c r="G17" s="1" t="s">
        <v>24</v>
      </c>
      <c r="H17" s="1" t="s">
        <v>34</v>
      </c>
      <c r="I17" s="1" t="s">
        <v>28</v>
      </c>
      <c r="J17" s="1" t="s">
        <v>346</v>
      </c>
      <c r="K17" s="1" t="s">
        <v>26</v>
      </c>
      <c r="L17" s="1" t="s">
        <v>347</v>
      </c>
      <c r="M17" s="1" t="s">
        <v>26</v>
      </c>
      <c r="N17" s="1" t="s">
        <v>217</v>
      </c>
      <c r="O17" s="1" t="s">
        <v>89</v>
      </c>
      <c r="Q17" s="1" t="s">
        <v>95</v>
      </c>
      <c r="R17" s="1" t="s">
        <v>67</v>
      </c>
      <c r="S17" s="1" t="s">
        <v>64</v>
      </c>
    </row>
    <row r="18" spans="1:19" x14ac:dyDescent="0.25">
      <c r="A18" s="1" t="s">
        <v>21</v>
      </c>
      <c r="D18" s="1" t="s">
        <v>348</v>
      </c>
      <c r="E18" s="1" t="s">
        <v>340</v>
      </c>
      <c r="F18" s="1" t="s">
        <v>341</v>
      </c>
      <c r="G18" s="1" t="s">
        <v>24</v>
      </c>
      <c r="H18" s="1" t="s">
        <v>34</v>
      </c>
      <c r="I18" s="1" t="s">
        <v>28</v>
      </c>
      <c r="J18" s="1" t="s">
        <v>346</v>
      </c>
      <c r="K18" s="1" t="s">
        <v>26</v>
      </c>
      <c r="L18" s="1" t="s">
        <v>347</v>
      </c>
      <c r="M18" s="1" t="s">
        <v>26</v>
      </c>
      <c r="N18" s="1" t="s">
        <v>217</v>
      </c>
      <c r="O18" s="1" t="s">
        <v>89</v>
      </c>
      <c r="Q18" s="1" t="s">
        <v>95</v>
      </c>
      <c r="R18" s="1" t="s">
        <v>67</v>
      </c>
      <c r="S18" s="1" t="s">
        <v>64</v>
      </c>
    </row>
    <row r="19" spans="1:19" x14ac:dyDescent="0.25">
      <c r="A19" s="1" t="s">
        <v>21</v>
      </c>
      <c r="D19" s="1" t="s">
        <v>349</v>
      </c>
      <c r="E19" s="1" t="s">
        <v>218</v>
      </c>
      <c r="F19" s="1" t="s">
        <v>350</v>
      </c>
      <c r="G19" s="1" t="s">
        <v>24</v>
      </c>
      <c r="H19" s="1" t="s">
        <v>34</v>
      </c>
      <c r="I19" s="1" t="s">
        <v>27</v>
      </c>
      <c r="J19" s="1" t="s">
        <v>351</v>
      </c>
      <c r="K19" s="1" t="s">
        <v>26</v>
      </c>
      <c r="L19" s="1" t="s">
        <v>176</v>
      </c>
      <c r="M19" s="1" t="s">
        <v>26</v>
      </c>
      <c r="N19" s="1" t="s">
        <v>103</v>
      </c>
      <c r="O19" s="1" t="s">
        <v>89</v>
      </c>
      <c r="Q19" s="1" t="s">
        <v>104</v>
      </c>
      <c r="R19" s="1" t="s">
        <v>69</v>
      </c>
      <c r="S19" s="1" t="s">
        <v>105</v>
      </c>
    </row>
    <row r="20" spans="1:19" x14ac:dyDescent="0.25">
      <c r="A20" s="1" t="s">
        <v>21</v>
      </c>
      <c r="D20" s="1" t="s">
        <v>352</v>
      </c>
      <c r="E20" s="1" t="s">
        <v>219</v>
      </c>
      <c r="F20" s="1" t="s">
        <v>353</v>
      </c>
      <c r="G20" s="1" t="s">
        <v>24</v>
      </c>
      <c r="H20" s="1" t="s">
        <v>34</v>
      </c>
      <c r="I20" s="1" t="s">
        <v>27</v>
      </c>
      <c r="J20" s="1" t="s">
        <v>351</v>
      </c>
      <c r="K20" s="1" t="s">
        <v>26</v>
      </c>
      <c r="L20" s="1" t="s">
        <v>176</v>
      </c>
      <c r="M20" s="1" t="s">
        <v>26</v>
      </c>
      <c r="N20" s="1" t="s">
        <v>103</v>
      </c>
      <c r="O20" s="1" t="s">
        <v>89</v>
      </c>
      <c r="Q20" s="1" t="s">
        <v>104</v>
      </c>
      <c r="R20" s="1" t="s">
        <v>66</v>
      </c>
      <c r="S20" s="1" t="s">
        <v>105</v>
      </c>
    </row>
    <row r="21" spans="1:19" x14ac:dyDescent="0.25">
      <c r="A21" s="1" t="s">
        <v>21</v>
      </c>
      <c r="D21" s="1" t="s">
        <v>354</v>
      </c>
      <c r="E21" s="1" t="s">
        <v>220</v>
      </c>
      <c r="F21" s="1" t="s">
        <v>353</v>
      </c>
      <c r="G21" s="1" t="s">
        <v>24</v>
      </c>
      <c r="H21" s="1" t="s">
        <v>34</v>
      </c>
      <c r="I21" s="1" t="s">
        <v>27</v>
      </c>
      <c r="J21" s="1" t="s">
        <v>355</v>
      </c>
      <c r="K21" s="1" t="s">
        <v>26</v>
      </c>
      <c r="L21" s="1" t="s">
        <v>80</v>
      </c>
      <c r="M21" s="1" t="s">
        <v>26</v>
      </c>
      <c r="N21" s="1" t="s">
        <v>109</v>
      </c>
      <c r="O21" s="1" t="s">
        <v>89</v>
      </c>
      <c r="Q21" s="1" t="s">
        <v>110</v>
      </c>
      <c r="R21" s="1" t="s">
        <v>107</v>
      </c>
      <c r="S21" s="1" t="s">
        <v>105</v>
      </c>
    </row>
    <row r="22" spans="1:19" x14ac:dyDescent="0.25">
      <c r="A22" s="1" t="s">
        <v>21</v>
      </c>
      <c r="D22" s="1" t="s">
        <v>356</v>
      </c>
      <c r="E22" s="1" t="s">
        <v>221</v>
      </c>
      <c r="F22" s="1" t="s">
        <v>350</v>
      </c>
      <c r="G22" s="1" t="s">
        <v>24</v>
      </c>
      <c r="H22" s="1" t="s">
        <v>34</v>
      </c>
      <c r="I22" s="1" t="s">
        <v>27</v>
      </c>
      <c r="J22" s="1" t="s">
        <v>357</v>
      </c>
      <c r="K22" s="1" t="s">
        <v>26</v>
      </c>
      <c r="L22" s="1" t="s">
        <v>178</v>
      </c>
      <c r="M22" s="1" t="s">
        <v>26</v>
      </c>
      <c r="N22" s="1" t="s">
        <v>115</v>
      </c>
      <c r="O22" s="1" t="s">
        <v>89</v>
      </c>
      <c r="Q22" s="1" t="s">
        <v>116</v>
      </c>
      <c r="R22" s="1" t="s">
        <v>67</v>
      </c>
      <c r="S22" s="1" t="s">
        <v>111</v>
      </c>
    </row>
    <row r="23" spans="1:19" x14ac:dyDescent="0.25">
      <c r="A23" s="1" t="s">
        <v>21</v>
      </c>
      <c r="D23" s="1" t="s">
        <v>358</v>
      </c>
      <c r="E23" s="1" t="s">
        <v>222</v>
      </c>
      <c r="F23" s="1" t="s">
        <v>359</v>
      </c>
      <c r="G23" s="1" t="s">
        <v>24</v>
      </c>
      <c r="H23" s="1" t="s">
        <v>34</v>
      </c>
      <c r="I23" s="1" t="s">
        <v>27</v>
      </c>
      <c r="J23" s="1" t="s">
        <v>360</v>
      </c>
      <c r="K23" s="1" t="s">
        <v>26</v>
      </c>
      <c r="L23" s="1" t="s">
        <v>83</v>
      </c>
      <c r="M23" s="1" t="s">
        <v>26</v>
      </c>
      <c r="N23" s="1" t="s">
        <v>119</v>
      </c>
      <c r="O23" s="1" t="s">
        <v>89</v>
      </c>
      <c r="Q23" s="1" t="s">
        <v>116</v>
      </c>
      <c r="R23" s="1" t="s">
        <v>71</v>
      </c>
      <c r="S23" s="1" t="s">
        <v>111</v>
      </c>
    </row>
    <row r="24" spans="1:19" x14ac:dyDescent="0.25">
      <c r="A24" s="1" t="s">
        <v>21</v>
      </c>
      <c r="D24" s="1" t="s">
        <v>361</v>
      </c>
      <c r="E24" s="1" t="s">
        <v>223</v>
      </c>
      <c r="F24" s="1" t="s">
        <v>353</v>
      </c>
      <c r="G24" s="1" t="s">
        <v>24</v>
      </c>
      <c r="H24" s="1" t="s">
        <v>34</v>
      </c>
      <c r="I24" s="1" t="s">
        <v>27</v>
      </c>
      <c r="J24" s="1" t="s">
        <v>362</v>
      </c>
      <c r="K24" s="1" t="s">
        <v>26</v>
      </c>
      <c r="L24" s="1" t="s">
        <v>181</v>
      </c>
      <c r="M24" s="1" t="s">
        <v>26</v>
      </c>
      <c r="N24" s="1" t="s">
        <v>120</v>
      </c>
      <c r="O24" s="1" t="s">
        <v>89</v>
      </c>
      <c r="Q24" s="1" t="s">
        <v>121</v>
      </c>
      <c r="R24" s="1" t="s">
        <v>68</v>
      </c>
      <c r="S24" s="1" t="s">
        <v>111</v>
      </c>
    </row>
    <row r="25" spans="1:19" x14ac:dyDescent="0.25">
      <c r="A25" s="1" t="s">
        <v>21</v>
      </c>
      <c r="D25" s="1" t="s">
        <v>363</v>
      </c>
      <c r="E25" s="1" t="s">
        <v>224</v>
      </c>
      <c r="F25" s="1" t="s">
        <v>364</v>
      </c>
      <c r="G25" s="1" t="s">
        <v>24</v>
      </c>
      <c r="H25" s="1" t="s">
        <v>34</v>
      </c>
      <c r="I25" s="1" t="s">
        <v>27</v>
      </c>
      <c r="J25" s="1" t="s">
        <v>351</v>
      </c>
      <c r="K25" s="1" t="s">
        <v>26</v>
      </c>
      <c r="L25" s="1" t="s">
        <v>176</v>
      </c>
      <c r="M25" s="1" t="s">
        <v>26</v>
      </c>
      <c r="N25" s="1" t="s">
        <v>125</v>
      </c>
      <c r="O25" s="1" t="s">
        <v>89</v>
      </c>
      <c r="Q25" s="1" t="s">
        <v>126</v>
      </c>
      <c r="R25" s="1" t="s">
        <v>76</v>
      </c>
      <c r="S25" s="1" t="s">
        <v>111</v>
      </c>
    </row>
    <row r="26" spans="1:19" x14ac:dyDescent="0.25">
      <c r="A26" s="1" t="s">
        <v>21</v>
      </c>
      <c r="D26" s="1" t="s">
        <v>365</v>
      </c>
      <c r="E26" s="1" t="s">
        <v>225</v>
      </c>
      <c r="F26" s="1" t="s">
        <v>366</v>
      </c>
      <c r="G26" s="1" t="s">
        <v>24</v>
      </c>
      <c r="H26" s="1" t="s">
        <v>34</v>
      </c>
      <c r="I26" s="1" t="s">
        <v>27</v>
      </c>
      <c r="J26" s="1" t="s">
        <v>362</v>
      </c>
      <c r="K26" s="1" t="s">
        <v>26</v>
      </c>
      <c r="L26" s="1" t="s">
        <v>181</v>
      </c>
      <c r="M26" s="1" t="s">
        <v>26</v>
      </c>
      <c r="N26" s="1" t="s">
        <v>127</v>
      </c>
      <c r="O26" s="1" t="s">
        <v>89</v>
      </c>
      <c r="Q26" s="1" t="s">
        <v>123</v>
      </c>
      <c r="R26" s="1" t="s">
        <v>68</v>
      </c>
      <c r="S26" s="1" t="s">
        <v>60</v>
      </c>
    </row>
    <row r="27" spans="1:19" x14ac:dyDescent="0.25">
      <c r="A27" s="1" t="s">
        <v>21</v>
      </c>
      <c r="D27" s="1" t="s">
        <v>367</v>
      </c>
      <c r="E27" s="1" t="s">
        <v>226</v>
      </c>
      <c r="F27" s="1" t="s">
        <v>353</v>
      </c>
      <c r="G27" s="1" t="s">
        <v>24</v>
      </c>
      <c r="H27" s="1" t="s">
        <v>34</v>
      </c>
      <c r="I27" s="1" t="s">
        <v>27</v>
      </c>
      <c r="J27" s="1" t="s">
        <v>355</v>
      </c>
      <c r="K27" s="1" t="s">
        <v>26</v>
      </c>
      <c r="L27" s="1" t="s">
        <v>80</v>
      </c>
      <c r="M27" s="1" t="s">
        <v>26</v>
      </c>
      <c r="N27" s="1" t="s">
        <v>127</v>
      </c>
      <c r="O27" s="1" t="s">
        <v>89</v>
      </c>
      <c r="Q27" s="1" t="s">
        <v>123</v>
      </c>
      <c r="R27" s="1" t="s">
        <v>106</v>
      </c>
      <c r="S27" s="1" t="s">
        <v>60</v>
      </c>
    </row>
    <row r="28" spans="1:19" x14ac:dyDescent="0.25">
      <c r="A28" s="1" t="s">
        <v>21</v>
      </c>
      <c r="D28" s="1" t="s">
        <v>368</v>
      </c>
      <c r="E28" s="1" t="s">
        <v>225</v>
      </c>
      <c r="F28" s="1" t="s">
        <v>366</v>
      </c>
      <c r="G28" s="1" t="s">
        <v>24</v>
      </c>
      <c r="H28" s="1" t="s">
        <v>34</v>
      </c>
      <c r="I28" s="1" t="s">
        <v>27</v>
      </c>
      <c r="J28" s="1" t="s">
        <v>355</v>
      </c>
      <c r="K28" s="1" t="s">
        <v>26</v>
      </c>
      <c r="L28" s="1" t="s">
        <v>80</v>
      </c>
      <c r="M28" s="1" t="s">
        <v>26</v>
      </c>
      <c r="N28" s="1" t="s">
        <v>127</v>
      </c>
      <c r="O28" s="1" t="s">
        <v>89</v>
      </c>
      <c r="Q28" s="1" t="s">
        <v>123</v>
      </c>
      <c r="R28" s="1" t="s">
        <v>106</v>
      </c>
      <c r="S28" s="1" t="s">
        <v>60</v>
      </c>
    </row>
    <row r="29" spans="1:19" x14ac:dyDescent="0.25">
      <c r="A29" s="1" t="s">
        <v>21</v>
      </c>
      <c r="D29" s="1" t="s">
        <v>369</v>
      </c>
      <c r="E29" s="1" t="s">
        <v>226</v>
      </c>
      <c r="F29" s="1" t="s">
        <v>353</v>
      </c>
      <c r="G29" s="1" t="s">
        <v>24</v>
      </c>
      <c r="H29" s="1" t="s">
        <v>34</v>
      </c>
      <c r="I29" s="1" t="s">
        <v>27</v>
      </c>
      <c r="J29" s="1" t="s">
        <v>355</v>
      </c>
      <c r="K29" s="1" t="s">
        <v>26</v>
      </c>
      <c r="L29" s="1" t="s">
        <v>80</v>
      </c>
      <c r="M29" s="1" t="s">
        <v>26</v>
      </c>
      <c r="N29" s="1" t="s">
        <v>127</v>
      </c>
      <c r="O29" s="1" t="s">
        <v>89</v>
      </c>
      <c r="Q29" s="1" t="s">
        <v>123</v>
      </c>
      <c r="R29" s="1" t="s">
        <v>107</v>
      </c>
      <c r="S29" s="1" t="s">
        <v>60</v>
      </c>
    </row>
    <row r="30" spans="1:19" x14ac:dyDescent="0.25">
      <c r="A30" s="1" t="s">
        <v>21</v>
      </c>
      <c r="D30" s="1" t="s">
        <v>370</v>
      </c>
      <c r="E30" s="1" t="s">
        <v>227</v>
      </c>
      <c r="F30" s="1" t="s">
        <v>364</v>
      </c>
      <c r="G30" s="1" t="s">
        <v>24</v>
      </c>
      <c r="H30" s="1" t="s">
        <v>34</v>
      </c>
      <c r="I30" s="1" t="s">
        <v>27</v>
      </c>
      <c r="J30" s="1" t="s">
        <v>351</v>
      </c>
      <c r="K30" s="1" t="s">
        <v>26</v>
      </c>
      <c r="L30" s="1" t="s">
        <v>176</v>
      </c>
      <c r="M30" s="1" t="s">
        <v>26</v>
      </c>
      <c r="N30" s="1" t="s">
        <v>128</v>
      </c>
      <c r="O30" s="1" t="s">
        <v>89</v>
      </c>
      <c r="Q30" s="1" t="s">
        <v>129</v>
      </c>
      <c r="R30" s="1" t="s">
        <v>69</v>
      </c>
      <c r="S30" s="1" t="s">
        <v>60</v>
      </c>
    </row>
    <row r="31" spans="1:19" x14ac:dyDescent="0.25">
      <c r="A31" s="1" t="s">
        <v>21</v>
      </c>
      <c r="D31" s="1" t="s">
        <v>371</v>
      </c>
      <c r="E31" s="1" t="s">
        <v>228</v>
      </c>
      <c r="F31" s="1" t="s">
        <v>366</v>
      </c>
      <c r="G31" s="1" t="s">
        <v>24</v>
      </c>
      <c r="H31" s="1" t="s">
        <v>34</v>
      </c>
      <c r="I31" s="1" t="s">
        <v>27</v>
      </c>
      <c r="J31" s="1" t="s">
        <v>351</v>
      </c>
      <c r="K31" s="1" t="s">
        <v>26</v>
      </c>
      <c r="L31" s="1" t="s">
        <v>176</v>
      </c>
      <c r="M31" s="1" t="s">
        <v>26</v>
      </c>
      <c r="N31" s="1" t="s">
        <v>128</v>
      </c>
      <c r="O31" s="1" t="s">
        <v>89</v>
      </c>
      <c r="Q31" s="1" t="s">
        <v>129</v>
      </c>
      <c r="R31" s="1" t="s">
        <v>69</v>
      </c>
      <c r="S31" s="1" t="s">
        <v>60</v>
      </c>
    </row>
    <row r="32" spans="1:19" x14ac:dyDescent="0.25">
      <c r="A32" s="1" t="s">
        <v>21</v>
      </c>
      <c r="D32" s="1" t="s">
        <v>372</v>
      </c>
      <c r="E32" s="1" t="s">
        <v>228</v>
      </c>
      <c r="F32" s="1" t="s">
        <v>366</v>
      </c>
      <c r="G32" s="1" t="s">
        <v>24</v>
      </c>
      <c r="H32" s="1" t="s">
        <v>34</v>
      </c>
      <c r="I32" s="1" t="s">
        <v>27</v>
      </c>
      <c r="J32" s="1" t="s">
        <v>373</v>
      </c>
      <c r="K32" s="1" t="s">
        <v>26</v>
      </c>
      <c r="L32" s="1" t="s">
        <v>180</v>
      </c>
      <c r="M32" s="1" t="s">
        <v>26</v>
      </c>
      <c r="N32" s="1" t="s">
        <v>128</v>
      </c>
      <c r="O32" s="1" t="s">
        <v>89</v>
      </c>
      <c r="Q32" s="1" t="s">
        <v>129</v>
      </c>
      <c r="R32" s="1" t="s">
        <v>112</v>
      </c>
      <c r="S32" s="1" t="s">
        <v>60</v>
      </c>
    </row>
    <row r="33" spans="1:19" x14ac:dyDescent="0.25">
      <c r="A33" s="1" t="s">
        <v>21</v>
      </c>
      <c r="D33" s="1" t="s">
        <v>374</v>
      </c>
      <c r="E33" s="1" t="s">
        <v>229</v>
      </c>
      <c r="F33" s="1" t="s">
        <v>366</v>
      </c>
      <c r="G33" s="1" t="s">
        <v>24</v>
      </c>
      <c r="H33" s="1" t="s">
        <v>34</v>
      </c>
      <c r="I33" s="1" t="s">
        <v>27</v>
      </c>
      <c r="J33" s="1" t="s">
        <v>360</v>
      </c>
      <c r="K33" s="1" t="s">
        <v>26</v>
      </c>
      <c r="L33" s="1" t="s">
        <v>83</v>
      </c>
      <c r="M33" s="1" t="s">
        <v>26</v>
      </c>
      <c r="N33" s="1" t="s">
        <v>130</v>
      </c>
      <c r="O33" s="1" t="s">
        <v>89</v>
      </c>
      <c r="Q33" s="1" t="s">
        <v>122</v>
      </c>
      <c r="R33" s="1" t="s">
        <v>71</v>
      </c>
      <c r="S33" s="1" t="s">
        <v>60</v>
      </c>
    </row>
    <row r="34" spans="1:19" x14ac:dyDescent="0.25">
      <c r="A34" s="1" t="s">
        <v>21</v>
      </c>
      <c r="D34" s="1" t="s">
        <v>375</v>
      </c>
      <c r="E34" s="1" t="s">
        <v>230</v>
      </c>
      <c r="F34" s="1" t="s">
        <v>333</v>
      </c>
      <c r="G34" s="1" t="s">
        <v>24</v>
      </c>
      <c r="H34" s="1" t="s">
        <v>34</v>
      </c>
      <c r="I34" s="1" t="s">
        <v>27</v>
      </c>
      <c r="J34" s="1" t="s">
        <v>355</v>
      </c>
      <c r="K34" s="1" t="s">
        <v>26</v>
      </c>
      <c r="L34" s="1" t="s">
        <v>80</v>
      </c>
      <c r="M34" s="1" t="s">
        <v>26</v>
      </c>
      <c r="N34" s="1" t="s">
        <v>131</v>
      </c>
      <c r="O34" s="1" t="s">
        <v>89</v>
      </c>
      <c r="Q34" s="1" t="s">
        <v>124</v>
      </c>
      <c r="R34" s="1" t="s">
        <v>74</v>
      </c>
      <c r="S34" s="1" t="s">
        <v>60</v>
      </c>
    </row>
    <row r="35" spans="1:19" x14ac:dyDescent="0.25">
      <c r="A35" s="1" t="s">
        <v>21</v>
      </c>
      <c r="D35" s="1" t="s">
        <v>376</v>
      </c>
      <c r="E35" s="1" t="s">
        <v>231</v>
      </c>
      <c r="F35" s="1" t="s">
        <v>364</v>
      </c>
      <c r="G35" s="1" t="s">
        <v>24</v>
      </c>
      <c r="H35" s="1" t="s">
        <v>34</v>
      </c>
      <c r="I35" s="1" t="s">
        <v>27</v>
      </c>
      <c r="J35" s="1" t="s">
        <v>377</v>
      </c>
      <c r="K35" s="1" t="s">
        <v>26</v>
      </c>
      <c r="L35" s="1" t="s">
        <v>85</v>
      </c>
      <c r="M35" s="1" t="s">
        <v>26</v>
      </c>
      <c r="N35" s="1" t="s">
        <v>132</v>
      </c>
      <c r="O35" s="1" t="s">
        <v>89</v>
      </c>
      <c r="Q35" s="1" t="s">
        <v>133</v>
      </c>
      <c r="R35" s="1" t="s">
        <v>72</v>
      </c>
      <c r="S35" s="1" t="s">
        <v>60</v>
      </c>
    </row>
    <row r="36" spans="1:19" x14ac:dyDescent="0.25">
      <c r="A36" s="1" t="s">
        <v>21</v>
      </c>
      <c r="D36" s="1" t="s">
        <v>378</v>
      </c>
      <c r="E36" s="1" t="s">
        <v>232</v>
      </c>
      <c r="F36" s="1" t="s">
        <v>366</v>
      </c>
      <c r="G36" s="1" t="s">
        <v>24</v>
      </c>
      <c r="H36" s="1" t="s">
        <v>34</v>
      </c>
      <c r="I36" s="1" t="s">
        <v>27</v>
      </c>
      <c r="J36" s="1" t="s">
        <v>351</v>
      </c>
      <c r="K36" s="1" t="s">
        <v>26</v>
      </c>
      <c r="L36" s="1" t="s">
        <v>176</v>
      </c>
      <c r="M36" s="1" t="s">
        <v>26</v>
      </c>
      <c r="N36" s="1" t="s">
        <v>134</v>
      </c>
      <c r="O36" s="1" t="s">
        <v>89</v>
      </c>
      <c r="Q36" s="1" t="s">
        <v>97</v>
      </c>
      <c r="R36" s="1" t="s">
        <v>76</v>
      </c>
      <c r="S36" s="1" t="s">
        <v>60</v>
      </c>
    </row>
    <row r="37" spans="1:19" x14ac:dyDescent="0.25">
      <c r="A37" s="1" t="s">
        <v>21</v>
      </c>
      <c r="D37" s="1" t="s">
        <v>379</v>
      </c>
      <c r="E37" s="1" t="s">
        <v>232</v>
      </c>
      <c r="F37" s="1" t="s">
        <v>366</v>
      </c>
      <c r="G37" s="1" t="s">
        <v>24</v>
      </c>
      <c r="H37" s="1" t="s">
        <v>34</v>
      </c>
      <c r="I37" s="1" t="s">
        <v>27</v>
      </c>
      <c r="J37" s="1" t="s">
        <v>355</v>
      </c>
      <c r="K37" s="1" t="s">
        <v>26</v>
      </c>
      <c r="L37" s="1" t="s">
        <v>80</v>
      </c>
      <c r="M37" s="1" t="s">
        <v>26</v>
      </c>
      <c r="N37" s="1" t="s">
        <v>134</v>
      </c>
      <c r="O37" s="1" t="s">
        <v>89</v>
      </c>
      <c r="Q37" s="1" t="s">
        <v>97</v>
      </c>
      <c r="R37" s="1" t="s">
        <v>74</v>
      </c>
      <c r="S37" s="1" t="s">
        <v>60</v>
      </c>
    </row>
    <row r="38" spans="1:19" x14ac:dyDescent="0.25">
      <c r="A38" s="1" t="s">
        <v>21</v>
      </c>
      <c r="D38" s="1" t="s">
        <v>380</v>
      </c>
      <c r="E38" s="1" t="s">
        <v>232</v>
      </c>
      <c r="F38" s="1" t="s">
        <v>366</v>
      </c>
      <c r="G38" s="1" t="s">
        <v>24</v>
      </c>
      <c r="H38" s="1" t="s">
        <v>34</v>
      </c>
      <c r="I38" s="1" t="s">
        <v>27</v>
      </c>
      <c r="J38" s="1" t="s">
        <v>357</v>
      </c>
      <c r="K38" s="1" t="s">
        <v>26</v>
      </c>
      <c r="L38" s="1" t="s">
        <v>178</v>
      </c>
      <c r="M38" s="1" t="s">
        <v>26</v>
      </c>
      <c r="N38" s="1" t="s">
        <v>134</v>
      </c>
      <c r="O38" s="1" t="s">
        <v>89</v>
      </c>
      <c r="Q38" s="1" t="s">
        <v>97</v>
      </c>
      <c r="R38" s="1" t="s">
        <v>67</v>
      </c>
      <c r="S38" s="1" t="s">
        <v>60</v>
      </c>
    </row>
    <row r="39" spans="1:19" x14ac:dyDescent="0.25">
      <c r="A39" s="1" t="s">
        <v>21</v>
      </c>
      <c r="D39" s="1" t="s">
        <v>381</v>
      </c>
      <c r="E39" s="1" t="s">
        <v>233</v>
      </c>
      <c r="F39" s="1" t="s">
        <v>382</v>
      </c>
      <c r="G39" s="1" t="s">
        <v>24</v>
      </c>
      <c r="H39" s="1" t="s">
        <v>34</v>
      </c>
      <c r="I39" s="1" t="s">
        <v>27</v>
      </c>
      <c r="J39" s="1" t="s">
        <v>383</v>
      </c>
      <c r="K39" s="1" t="s">
        <v>26</v>
      </c>
      <c r="L39" s="1" t="s">
        <v>30</v>
      </c>
      <c r="M39" s="1" t="s">
        <v>26</v>
      </c>
      <c r="N39" s="1" t="s">
        <v>135</v>
      </c>
      <c r="O39" s="1" t="s">
        <v>89</v>
      </c>
      <c r="Q39" s="1" t="s">
        <v>136</v>
      </c>
      <c r="R39" s="1" t="s">
        <v>70</v>
      </c>
      <c r="S39" s="1" t="s">
        <v>60</v>
      </c>
    </row>
    <row r="40" spans="1:19" x14ac:dyDescent="0.25">
      <c r="A40" s="1" t="s">
        <v>21</v>
      </c>
      <c r="D40" s="1" t="s">
        <v>384</v>
      </c>
      <c r="E40" s="1" t="s">
        <v>234</v>
      </c>
      <c r="F40" s="1" t="s">
        <v>350</v>
      </c>
      <c r="G40" s="1" t="s">
        <v>24</v>
      </c>
      <c r="H40" s="1" t="s">
        <v>34</v>
      </c>
      <c r="I40" s="1" t="s">
        <v>27</v>
      </c>
      <c r="J40" s="1" t="s">
        <v>383</v>
      </c>
      <c r="K40" s="1" t="s">
        <v>26</v>
      </c>
      <c r="L40" s="1" t="s">
        <v>30</v>
      </c>
      <c r="M40" s="1" t="s">
        <v>26</v>
      </c>
      <c r="N40" s="1" t="s">
        <v>135</v>
      </c>
      <c r="O40" s="1" t="s">
        <v>89</v>
      </c>
      <c r="Q40" s="1" t="s">
        <v>136</v>
      </c>
      <c r="R40" s="1" t="s">
        <v>70</v>
      </c>
      <c r="S40" s="1" t="s">
        <v>60</v>
      </c>
    </row>
    <row r="41" spans="1:19" x14ac:dyDescent="0.25">
      <c r="A41" s="1" t="s">
        <v>21</v>
      </c>
      <c r="D41" s="1" t="s">
        <v>385</v>
      </c>
      <c r="E41" s="1" t="s">
        <v>233</v>
      </c>
      <c r="F41" s="1" t="s">
        <v>382</v>
      </c>
      <c r="G41" s="1" t="s">
        <v>24</v>
      </c>
      <c r="H41" s="1" t="s">
        <v>34</v>
      </c>
      <c r="I41" s="1" t="s">
        <v>27</v>
      </c>
      <c r="J41" s="1" t="s">
        <v>351</v>
      </c>
      <c r="K41" s="1" t="s">
        <v>26</v>
      </c>
      <c r="L41" s="1" t="s">
        <v>176</v>
      </c>
      <c r="M41" s="1" t="s">
        <v>26</v>
      </c>
      <c r="N41" s="1" t="s">
        <v>135</v>
      </c>
      <c r="O41" s="1" t="s">
        <v>89</v>
      </c>
      <c r="Q41" s="1" t="s">
        <v>136</v>
      </c>
      <c r="R41" s="1" t="s">
        <v>66</v>
      </c>
      <c r="S41" s="1" t="s">
        <v>60</v>
      </c>
    </row>
    <row r="42" spans="1:19" x14ac:dyDescent="0.25">
      <c r="A42" s="1" t="s">
        <v>21</v>
      </c>
      <c r="D42" s="1" t="s">
        <v>386</v>
      </c>
      <c r="E42" s="1" t="s">
        <v>233</v>
      </c>
      <c r="F42" s="1" t="s">
        <v>382</v>
      </c>
      <c r="G42" s="1" t="s">
        <v>24</v>
      </c>
      <c r="H42" s="1" t="s">
        <v>34</v>
      </c>
      <c r="I42" s="1" t="s">
        <v>27</v>
      </c>
      <c r="J42" s="1" t="s">
        <v>351</v>
      </c>
      <c r="K42" s="1" t="s">
        <v>26</v>
      </c>
      <c r="L42" s="1" t="s">
        <v>79</v>
      </c>
      <c r="M42" s="1" t="s">
        <v>26</v>
      </c>
      <c r="N42" s="1" t="s">
        <v>135</v>
      </c>
      <c r="O42" s="1" t="s">
        <v>89</v>
      </c>
      <c r="Q42" s="1" t="s">
        <v>136</v>
      </c>
      <c r="R42" s="1" t="s">
        <v>61</v>
      </c>
      <c r="S42" s="1" t="s">
        <v>60</v>
      </c>
    </row>
    <row r="43" spans="1:19" x14ac:dyDescent="0.25">
      <c r="A43" s="1" t="s">
        <v>21</v>
      </c>
      <c r="D43" s="1" t="s">
        <v>387</v>
      </c>
      <c r="E43" s="1" t="s">
        <v>234</v>
      </c>
      <c r="F43" s="1" t="s">
        <v>350</v>
      </c>
      <c r="G43" s="1" t="s">
        <v>24</v>
      </c>
      <c r="H43" s="1" t="s">
        <v>34</v>
      </c>
      <c r="I43" s="1" t="s">
        <v>27</v>
      </c>
      <c r="J43" s="1" t="s">
        <v>377</v>
      </c>
      <c r="K43" s="1" t="s">
        <v>26</v>
      </c>
      <c r="L43" s="1" t="s">
        <v>85</v>
      </c>
      <c r="M43" s="1" t="s">
        <v>26</v>
      </c>
      <c r="N43" s="1" t="s">
        <v>135</v>
      </c>
      <c r="O43" s="1" t="s">
        <v>89</v>
      </c>
      <c r="Q43" s="1" t="s">
        <v>136</v>
      </c>
      <c r="R43" s="1" t="s">
        <v>72</v>
      </c>
      <c r="S43" s="1" t="s">
        <v>60</v>
      </c>
    </row>
    <row r="44" spans="1:19" x14ac:dyDescent="0.25">
      <c r="A44" s="1" t="s">
        <v>21</v>
      </c>
      <c r="D44" s="1" t="s">
        <v>388</v>
      </c>
      <c r="E44" s="1" t="s">
        <v>233</v>
      </c>
      <c r="F44" s="1" t="s">
        <v>382</v>
      </c>
      <c r="G44" s="1" t="s">
        <v>24</v>
      </c>
      <c r="H44" s="1" t="s">
        <v>34</v>
      </c>
      <c r="I44" s="1" t="s">
        <v>27</v>
      </c>
      <c r="J44" s="1" t="s">
        <v>351</v>
      </c>
      <c r="K44" s="1" t="s">
        <v>26</v>
      </c>
      <c r="L44" s="1" t="s">
        <v>176</v>
      </c>
      <c r="M44" s="1" t="s">
        <v>26</v>
      </c>
      <c r="N44" s="1" t="s">
        <v>135</v>
      </c>
      <c r="O44" s="1" t="s">
        <v>89</v>
      </c>
      <c r="Q44" s="1" t="s">
        <v>136</v>
      </c>
      <c r="R44" s="1" t="s">
        <v>76</v>
      </c>
      <c r="S44" s="1" t="s">
        <v>60</v>
      </c>
    </row>
    <row r="45" spans="1:19" x14ac:dyDescent="0.25">
      <c r="A45" s="1" t="s">
        <v>21</v>
      </c>
      <c r="D45" s="1" t="s">
        <v>389</v>
      </c>
      <c r="E45" s="1" t="s">
        <v>234</v>
      </c>
      <c r="F45" s="1" t="s">
        <v>350</v>
      </c>
      <c r="G45" s="1" t="s">
        <v>24</v>
      </c>
      <c r="H45" s="1" t="s">
        <v>34</v>
      </c>
      <c r="I45" s="1" t="s">
        <v>27</v>
      </c>
      <c r="J45" s="1" t="s">
        <v>351</v>
      </c>
      <c r="K45" s="1" t="s">
        <v>26</v>
      </c>
      <c r="L45" s="1" t="s">
        <v>176</v>
      </c>
      <c r="M45" s="1" t="s">
        <v>26</v>
      </c>
      <c r="N45" s="1" t="s">
        <v>135</v>
      </c>
      <c r="O45" s="1" t="s">
        <v>89</v>
      </c>
      <c r="Q45" s="1" t="s">
        <v>136</v>
      </c>
      <c r="R45" s="1" t="s">
        <v>76</v>
      </c>
      <c r="S45" s="1" t="s">
        <v>60</v>
      </c>
    </row>
    <row r="46" spans="1:19" x14ac:dyDescent="0.25">
      <c r="A46" s="1" t="s">
        <v>21</v>
      </c>
      <c r="D46" s="1" t="s">
        <v>390</v>
      </c>
      <c r="E46" s="1" t="s">
        <v>233</v>
      </c>
      <c r="F46" s="1" t="s">
        <v>382</v>
      </c>
      <c r="G46" s="1" t="s">
        <v>24</v>
      </c>
      <c r="H46" s="1" t="s">
        <v>34</v>
      </c>
      <c r="I46" s="1" t="s">
        <v>27</v>
      </c>
      <c r="J46" s="1" t="s">
        <v>357</v>
      </c>
      <c r="K46" s="1" t="s">
        <v>26</v>
      </c>
      <c r="L46" s="1" t="s">
        <v>178</v>
      </c>
      <c r="M46" s="1" t="s">
        <v>26</v>
      </c>
      <c r="N46" s="1" t="s">
        <v>135</v>
      </c>
      <c r="O46" s="1" t="s">
        <v>89</v>
      </c>
      <c r="Q46" s="1" t="s">
        <v>136</v>
      </c>
      <c r="R46" s="1" t="s">
        <v>67</v>
      </c>
      <c r="S46" s="1" t="s">
        <v>60</v>
      </c>
    </row>
    <row r="47" spans="1:19" x14ac:dyDescent="0.25">
      <c r="A47" s="1" t="s">
        <v>21</v>
      </c>
      <c r="D47" s="1" t="s">
        <v>391</v>
      </c>
      <c r="E47" s="1" t="s">
        <v>234</v>
      </c>
      <c r="F47" s="1" t="s">
        <v>350</v>
      </c>
      <c r="G47" s="1" t="s">
        <v>24</v>
      </c>
      <c r="H47" s="1" t="s">
        <v>34</v>
      </c>
      <c r="I47" s="1" t="s">
        <v>27</v>
      </c>
      <c r="J47" s="1" t="s">
        <v>357</v>
      </c>
      <c r="K47" s="1" t="s">
        <v>26</v>
      </c>
      <c r="L47" s="1" t="s">
        <v>178</v>
      </c>
      <c r="M47" s="1" t="s">
        <v>26</v>
      </c>
      <c r="N47" s="1" t="s">
        <v>135</v>
      </c>
      <c r="O47" s="1" t="s">
        <v>89</v>
      </c>
      <c r="Q47" s="1" t="s">
        <v>136</v>
      </c>
      <c r="R47" s="1" t="s">
        <v>67</v>
      </c>
      <c r="S47" s="1" t="s">
        <v>60</v>
      </c>
    </row>
    <row r="48" spans="1:19" x14ac:dyDescent="0.25">
      <c r="A48" s="1" t="s">
        <v>21</v>
      </c>
      <c r="D48" s="1" t="s">
        <v>392</v>
      </c>
      <c r="E48" s="1" t="s">
        <v>235</v>
      </c>
      <c r="F48" s="1" t="s">
        <v>350</v>
      </c>
      <c r="G48" s="1" t="s">
        <v>24</v>
      </c>
      <c r="H48" s="1" t="s">
        <v>34</v>
      </c>
      <c r="I48" s="1" t="s">
        <v>27</v>
      </c>
      <c r="J48" s="1" t="s">
        <v>393</v>
      </c>
      <c r="K48" s="1" t="s">
        <v>26</v>
      </c>
      <c r="L48" s="1" t="s">
        <v>179</v>
      </c>
      <c r="M48" s="1" t="s">
        <v>26</v>
      </c>
      <c r="N48" s="1" t="s">
        <v>137</v>
      </c>
      <c r="O48" s="1" t="s">
        <v>89</v>
      </c>
      <c r="Q48" s="1" t="s">
        <v>138</v>
      </c>
      <c r="R48" s="1" t="s">
        <v>77</v>
      </c>
      <c r="S48" s="1" t="s">
        <v>60</v>
      </c>
    </row>
    <row r="49" spans="1:19" x14ac:dyDescent="0.25">
      <c r="A49" s="1" t="s">
        <v>21</v>
      </c>
      <c r="D49" s="1" t="s">
        <v>394</v>
      </c>
      <c r="E49" s="1" t="s">
        <v>235</v>
      </c>
      <c r="F49" s="1" t="s">
        <v>350</v>
      </c>
      <c r="G49" s="1" t="s">
        <v>24</v>
      </c>
      <c r="H49" s="1" t="s">
        <v>34</v>
      </c>
      <c r="I49" s="1" t="s">
        <v>28</v>
      </c>
      <c r="J49" s="1" t="s">
        <v>395</v>
      </c>
      <c r="K49" s="1" t="s">
        <v>26</v>
      </c>
      <c r="L49" s="1" t="s">
        <v>189</v>
      </c>
      <c r="M49" s="1" t="s">
        <v>26</v>
      </c>
      <c r="N49" s="1" t="s">
        <v>137</v>
      </c>
      <c r="O49" s="1" t="s">
        <v>89</v>
      </c>
      <c r="Q49" s="1" t="s">
        <v>138</v>
      </c>
      <c r="R49" s="1" t="s">
        <v>59</v>
      </c>
      <c r="S49" s="1" t="s">
        <v>60</v>
      </c>
    </row>
    <row r="50" spans="1:19" x14ac:dyDescent="0.25">
      <c r="A50" s="1" t="s">
        <v>21</v>
      </c>
      <c r="D50" s="1" t="s">
        <v>396</v>
      </c>
      <c r="E50" s="1" t="s">
        <v>235</v>
      </c>
      <c r="F50" s="1" t="s">
        <v>350</v>
      </c>
      <c r="G50" s="1" t="s">
        <v>24</v>
      </c>
      <c r="H50" s="1" t="s">
        <v>34</v>
      </c>
      <c r="I50" s="1" t="s">
        <v>27</v>
      </c>
      <c r="J50" s="1" t="s">
        <v>351</v>
      </c>
      <c r="K50" s="1" t="s">
        <v>26</v>
      </c>
      <c r="L50" s="1" t="s">
        <v>176</v>
      </c>
      <c r="M50" s="1" t="s">
        <v>26</v>
      </c>
      <c r="N50" s="1" t="s">
        <v>137</v>
      </c>
      <c r="O50" s="1" t="s">
        <v>89</v>
      </c>
      <c r="Q50" s="1" t="s">
        <v>138</v>
      </c>
      <c r="R50" s="1" t="s">
        <v>66</v>
      </c>
      <c r="S50" s="1" t="s">
        <v>60</v>
      </c>
    </row>
    <row r="51" spans="1:19" x14ac:dyDescent="0.25">
      <c r="A51" s="1" t="s">
        <v>21</v>
      </c>
      <c r="D51" s="1" t="s">
        <v>397</v>
      </c>
      <c r="E51" s="1" t="s">
        <v>235</v>
      </c>
      <c r="F51" s="1" t="s">
        <v>350</v>
      </c>
      <c r="G51" s="1" t="s">
        <v>24</v>
      </c>
      <c r="H51" s="1" t="s">
        <v>34</v>
      </c>
      <c r="I51" s="1" t="s">
        <v>27</v>
      </c>
      <c r="J51" s="1" t="s">
        <v>355</v>
      </c>
      <c r="K51" s="1" t="s">
        <v>26</v>
      </c>
      <c r="L51" s="1" t="s">
        <v>80</v>
      </c>
      <c r="M51" s="1" t="s">
        <v>26</v>
      </c>
      <c r="N51" s="1" t="s">
        <v>137</v>
      </c>
      <c r="O51" s="1" t="s">
        <v>89</v>
      </c>
      <c r="Q51" s="1" t="s">
        <v>138</v>
      </c>
      <c r="R51" s="1" t="s">
        <v>107</v>
      </c>
      <c r="S51" s="1" t="s">
        <v>60</v>
      </c>
    </row>
    <row r="52" spans="1:19" x14ac:dyDescent="0.25">
      <c r="A52" s="1" t="s">
        <v>21</v>
      </c>
      <c r="D52" s="1" t="s">
        <v>398</v>
      </c>
      <c r="E52" s="1" t="s">
        <v>235</v>
      </c>
      <c r="F52" s="1" t="s">
        <v>350</v>
      </c>
      <c r="G52" s="1" t="s">
        <v>24</v>
      </c>
      <c r="H52" s="1" t="s">
        <v>34</v>
      </c>
      <c r="I52" s="1" t="s">
        <v>27</v>
      </c>
      <c r="J52" s="1" t="s">
        <v>393</v>
      </c>
      <c r="K52" s="1" t="s">
        <v>26</v>
      </c>
      <c r="L52" s="1" t="s">
        <v>179</v>
      </c>
      <c r="M52" s="1" t="s">
        <v>26</v>
      </c>
      <c r="N52" s="1" t="s">
        <v>137</v>
      </c>
      <c r="O52" s="1" t="s">
        <v>89</v>
      </c>
      <c r="Q52" s="1" t="s">
        <v>138</v>
      </c>
      <c r="R52" s="1" t="s">
        <v>114</v>
      </c>
      <c r="S52" s="1" t="s">
        <v>60</v>
      </c>
    </row>
    <row r="53" spans="1:19" x14ac:dyDescent="0.25">
      <c r="A53" s="1" t="s">
        <v>21</v>
      </c>
      <c r="D53" s="1" t="s">
        <v>399</v>
      </c>
      <c r="E53" s="1" t="s">
        <v>236</v>
      </c>
      <c r="F53" s="1" t="s">
        <v>359</v>
      </c>
      <c r="G53" s="1" t="s">
        <v>24</v>
      </c>
      <c r="H53" s="1" t="s">
        <v>34</v>
      </c>
      <c r="I53" s="1" t="s">
        <v>27</v>
      </c>
      <c r="J53" s="1" t="s">
        <v>400</v>
      </c>
      <c r="K53" s="1" t="s">
        <v>26</v>
      </c>
      <c r="L53" s="1" t="s">
        <v>184</v>
      </c>
      <c r="M53" s="1" t="s">
        <v>26</v>
      </c>
      <c r="N53" s="1" t="s">
        <v>139</v>
      </c>
      <c r="O53" s="1" t="s">
        <v>89</v>
      </c>
      <c r="Q53" s="1" t="s">
        <v>140</v>
      </c>
      <c r="R53" s="1" t="s">
        <v>63</v>
      </c>
      <c r="S53" s="1" t="s">
        <v>60</v>
      </c>
    </row>
    <row r="54" spans="1:19" x14ac:dyDescent="0.25">
      <c r="A54" s="1" t="s">
        <v>21</v>
      </c>
      <c r="D54" s="1" t="s">
        <v>401</v>
      </c>
      <c r="E54" s="1" t="s">
        <v>237</v>
      </c>
      <c r="F54" s="1" t="s">
        <v>382</v>
      </c>
      <c r="G54" s="1" t="s">
        <v>24</v>
      </c>
      <c r="H54" s="1" t="s">
        <v>34</v>
      </c>
      <c r="I54" s="1" t="s">
        <v>27</v>
      </c>
      <c r="J54" s="1" t="s">
        <v>351</v>
      </c>
      <c r="K54" s="1" t="s">
        <v>26</v>
      </c>
      <c r="L54" s="1" t="s">
        <v>176</v>
      </c>
      <c r="M54" s="1" t="s">
        <v>26</v>
      </c>
      <c r="N54" s="1" t="s">
        <v>141</v>
      </c>
      <c r="O54" s="1" t="s">
        <v>89</v>
      </c>
      <c r="Q54" s="1" t="s">
        <v>136</v>
      </c>
      <c r="R54" s="1" t="s">
        <v>69</v>
      </c>
      <c r="S54" s="1" t="s">
        <v>60</v>
      </c>
    </row>
    <row r="55" spans="1:19" x14ac:dyDescent="0.25">
      <c r="A55" s="1" t="s">
        <v>21</v>
      </c>
      <c r="D55" s="1" t="s">
        <v>402</v>
      </c>
      <c r="E55" s="1" t="s">
        <v>237</v>
      </c>
      <c r="F55" s="1" t="s">
        <v>382</v>
      </c>
      <c r="G55" s="1" t="s">
        <v>24</v>
      </c>
      <c r="H55" s="1" t="s">
        <v>34</v>
      </c>
      <c r="I55" s="1" t="s">
        <v>27</v>
      </c>
      <c r="J55" s="1" t="s">
        <v>383</v>
      </c>
      <c r="K55" s="1" t="s">
        <v>26</v>
      </c>
      <c r="L55" s="1" t="s">
        <v>30</v>
      </c>
      <c r="M55" s="1" t="s">
        <v>26</v>
      </c>
      <c r="N55" s="1" t="s">
        <v>141</v>
      </c>
      <c r="O55" s="1" t="s">
        <v>89</v>
      </c>
      <c r="Q55" s="1" t="s">
        <v>136</v>
      </c>
      <c r="R55" s="1" t="s">
        <v>70</v>
      </c>
      <c r="S55" s="1" t="s">
        <v>60</v>
      </c>
    </row>
    <row r="56" spans="1:19" x14ac:dyDescent="0.25">
      <c r="A56" s="1" t="s">
        <v>21</v>
      </c>
      <c r="D56" s="1" t="s">
        <v>403</v>
      </c>
      <c r="E56" s="1" t="s">
        <v>237</v>
      </c>
      <c r="F56" s="1" t="s">
        <v>382</v>
      </c>
      <c r="G56" s="1" t="s">
        <v>24</v>
      </c>
      <c r="H56" s="1" t="s">
        <v>34</v>
      </c>
      <c r="I56" s="1" t="s">
        <v>27</v>
      </c>
      <c r="J56" s="1" t="s">
        <v>351</v>
      </c>
      <c r="K56" s="1" t="s">
        <v>26</v>
      </c>
      <c r="L56" s="1" t="s">
        <v>176</v>
      </c>
      <c r="M56" s="1" t="s">
        <v>26</v>
      </c>
      <c r="N56" s="1" t="s">
        <v>141</v>
      </c>
      <c r="O56" s="1" t="s">
        <v>89</v>
      </c>
      <c r="Q56" s="1" t="s">
        <v>136</v>
      </c>
      <c r="R56" s="1" t="s">
        <v>76</v>
      </c>
      <c r="S56" s="1" t="s">
        <v>60</v>
      </c>
    </row>
    <row r="57" spans="1:19" x14ac:dyDescent="0.25">
      <c r="A57" s="1" t="s">
        <v>21</v>
      </c>
      <c r="D57" s="1" t="s">
        <v>404</v>
      </c>
      <c r="E57" s="1" t="s">
        <v>238</v>
      </c>
      <c r="F57" s="1" t="s">
        <v>350</v>
      </c>
      <c r="G57" s="1" t="s">
        <v>24</v>
      </c>
      <c r="H57" s="1" t="s">
        <v>34</v>
      </c>
      <c r="I57" s="1" t="s">
        <v>27</v>
      </c>
      <c r="J57" s="1" t="s">
        <v>362</v>
      </c>
      <c r="K57" s="1" t="s">
        <v>26</v>
      </c>
      <c r="L57" s="1" t="s">
        <v>181</v>
      </c>
      <c r="M57" s="1" t="s">
        <v>26</v>
      </c>
      <c r="N57" s="1" t="s">
        <v>142</v>
      </c>
      <c r="O57" s="1" t="s">
        <v>89</v>
      </c>
      <c r="Q57" s="1" t="s">
        <v>143</v>
      </c>
      <c r="R57" s="1" t="s">
        <v>68</v>
      </c>
      <c r="S57" s="1" t="s">
        <v>60</v>
      </c>
    </row>
    <row r="58" spans="1:19" x14ac:dyDescent="0.25">
      <c r="A58" s="1" t="s">
        <v>21</v>
      </c>
      <c r="D58" s="1" t="s">
        <v>405</v>
      </c>
      <c r="E58" s="1" t="s">
        <v>238</v>
      </c>
      <c r="F58" s="1" t="s">
        <v>350</v>
      </c>
      <c r="G58" s="1" t="s">
        <v>24</v>
      </c>
      <c r="H58" s="1" t="s">
        <v>34</v>
      </c>
      <c r="I58" s="1" t="s">
        <v>27</v>
      </c>
      <c r="J58" s="1" t="s">
        <v>406</v>
      </c>
      <c r="K58" s="1" t="s">
        <v>26</v>
      </c>
      <c r="L58" s="1" t="s">
        <v>188</v>
      </c>
      <c r="M58" s="1" t="s">
        <v>26</v>
      </c>
      <c r="N58" s="1" t="s">
        <v>142</v>
      </c>
      <c r="O58" s="1" t="s">
        <v>89</v>
      </c>
      <c r="Q58" s="1" t="s">
        <v>143</v>
      </c>
      <c r="R58" s="1" t="s">
        <v>78</v>
      </c>
      <c r="S58" s="1" t="s">
        <v>60</v>
      </c>
    </row>
    <row r="59" spans="1:19" x14ac:dyDescent="0.25">
      <c r="A59" s="1" t="s">
        <v>21</v>
      </c>
      <c r="D59" s="1" t="s">
        <v>407</v>
      </c>
      <c r="E59" s="1" t="s">
        <v>238</v>
      </c>
      <c r="F59" s="1" t="s">
        <v>350</v>
      </c>
      <c r="G59" s="1" t="s">
        <v>24</v>
      </c>
      <c r="H59" s="1" t="s">
        <v>34</v>
      </c>
      <c r="I59" s="1" t="s">
        <v>27</v>
      </c>
      <c r="J59" s="1" t="s">
        <v>373</v>
      </c>
      <c r="K59" s="1" t="s">
        <v>26</v>
      </c>
      <c r="L59" s="1" t="s">
        <v>180</v>
      </c>
      <c r="M59" s="1" t="s">
        <v>26</v>
      </c>
      <c r="N59" s="1" t="s">
        <v>142</v>
      </c>
      <c r="O59" s="1" t="s">
        <v>89</v>
      </c>
      <c r="Q59" s="1" t="s">
        <v>143</v>
      </c>
      <c r="R59" s="1" t="s">
        <v>112</v>
      </c>
      <c r="S59" s="1" t="s">
        <v>60</v>
      </c>
    </row>
    <row r="60" spans="1:19" x14ac:dyDescent="0.25">
      <c r="A60" s="1" t="s">
        <v>21</v>
      </c>
      <c r="D60" s="1" t="s">
        <v>408</v>
      </c>
      <c r="E60" s="1" t="s">
        <v>238</v>
      </c>
      <c r="F60" s="1" t="s">
        <v>350</v>
      </c>
      <c r="G60" s="1" t="s">
        <v>24</v>
      </c>
      <c r="H60" s="1" t="s">
        <v>34</v>
      </c>
      <c r="I60" s="1" t="s">
        <v>27</v>
      </c>
      <c r="J60" s="1" t="s">
        <v>409</v>
      </c>
      <c r="K60" s="1" t="s">
        <v>26</v>
      </c>
      <c r="L60" s="1" t="s">
        <v>82</v>
      </c>
      <c r="M60" s="1" t="s">
        <v>26</v>
      </c>
      <c r="N60" s="1" t="s">
        <v>142</v>
      </c>
      <c r="O60" s="1" t="s">
        <v>89</v>
      </c>
      <c r="Q60" s="1" t="s">
        <v>143</v>
      </c>
      <c r="R60" s="1" t="s">
        <v>59</v>
      </c>
      <c r="S60" s="1" t="s">
        <v>60</v>
      </c>
    </row>
    <row r="61" spans="1:19" x14ac:dyDescent="0.25">
      <c r="A61" s="1" t="s">
        <v>21</v>
      </c>
      <c r="D61" s="1" t="s">
        <v>410</v>
      </c>
      <c r="E61" s="1" t="s">
        <v>238</v>
      </c>
      <c r="F61" s="1" t="s">
        <v>350</v>
      </c>
      <c r="G61" s="1" t="s">
        <v>24</v>
      </c>
      <c r="H61" s="1" t="s">
        <v>34</v>
      </c>
      <c r="I61" s="1" t="s">
        <v>27</v>
      </c>
      <c r="J61" s="1" t="s">
        <v>383</v>
      </c>
      <c r="K61" s="1" t="s">
        <v>26</v>
      </c>
      <c r="L61" s="1" t="s">
        <v>30</v>
      </c>
      <c r="M61" s="1" t="s">
        <v>26</v>
      </c>
      <c r="N61" s="1" t="s">
        <v>142</v>
      </c>
      <c r="O61" s="1" t="s">
        <v>89</v>
      </c>
      <c r="Q61" s="1" t="s">
        <v>143</v>
      </c>
      <c r="R61" s="1" t="s">
        <v>70</v>
      </c>
      <c r="S61" s="1" t="s">
        <v>60</v>
      </c>
    </row>
    <row r="62" spans="1:19" x14ac:dyDescent="0.25">
      <c r="A62" s="1" t="s">
        <v>21</v>
      </c>
      <c r="D62" s="1" t="s">
        <v>411</v>
      </c>
      <c r="E62" s="1" t="s">
        <v>238</v>
      </c>
      <c r="F62" s="1" t="s">
        <v>350</v>
      </c>
      <c r="G62" s="1" t="s">
        <v>24</v>
      </c>
      <c r="H62" s="1" t="s">
        <v>34</v>
      </c>
      <c r="I62" s="1" t="s">
        <v>27</v>
      </c>
      <c r="J62" s="1" t="s">
        <v>351</v>
      </c>
      <c r="K62" s="1" t="s">
        <v>26</v>
      </c>
      <c r="L62" s="1" t="s">
        <v>176</v>
      </c>
      <c r="M62" s="1" t="s">
        <v>26</v>
      </c>
      <c r="N62" s="1" t="s">
        <v>142</v>
      </c>
      <c r="O62" s="1" t="s">
        <v>89</v>
      </c>
      <c r="Q62" s="1" t="s">
        <v>143</v>
      </c>
      <c r="R62" s="1" t="s">
        <v>66</v>
      </c>
      <c r="S62" s="1" t="s">
        <v>60</v>
      </c>
    </row>
    <row r="63" spans="1:19" x14ac:dyDescent="0.25">
      <c r="A63" s="1" t="s">
        <v>21</v>
      </c>
      <c r="D63" s="1" t="s">
        <v>412</v>
      </c>
      <c r="E63" s="1" t="s">
        <v>239</v>
      </c>
      <c r="F63" s="1" t="s">
        <v>353</v>
      </c>
      <c r="G63" s="1" t="s">
        <v>24</v>
      </c>
      <c r="H63" s="1" t="s">
        <v>34</v>
      </c>
      <c r="I63" s="1" t="s">
        <v>27</v>
      </c>
      <c r="J63" s="1" t="s">
        <v>362</v>
      </c>
      <c r="K63" s="1" t="s">
        <v>26</v>
      </c>
      <c r="L63" s="1" t="s">
        <v>181</v>
      </c>
      <c r="M63" s="1" t="s">
        <v>26</v>
      </c>
      <c r="N63" s="1" t="s">
        <v>144</v>
      </c>
      <c r="O63" s="1" t="s">
        <v>89</v>
      </c>
      <c r="Q63" s="1" t="s">
        <v>104</v>
      </c>
      <c r="R63" s="1" t="s">
        <v>68</v>
      </c>
      <c r="S63" s="1" t="s">
        <v>60</v>
      </c>
    </row>
    <row r="64" spans="1:19" x14ac:dyDescent="0.25">
      <c r="A64" s="1" t="s">
        <v>21</v>
      </c>
      <c r="D64" s="1" t="s">
        <v>413</v>
      </c>
      <c r="E64" s="1" t="s">
        <v>239</v>
      </c>
      <c r="F64" s="1" t="s">
        <v>353</v>
      </c>
      <c r="G64" s="1" t="s">
        <v>24</v>
      </c>
      <c r="H64" s="1" t="s">
        <v>34</v>
      </c>
      <c r="I64" s="1" t="s">
        <v>27</v>
      </c>
      <c r="J64" s="1" t="s">
        <v>373</v>
      </c>
      <c r="K64" s="1" t="s">
        <v>26</v>
      </c>
      <c r="L64" s="1" t="s">
        <v>180</v>
      </c>
      <c r="M64" s="1" t="s">
        <v>26</v>
      </c>
      <c r="N64" s="1" t="s">
        <v>144</v>
      </c>
      <c r="O64" s="1" t="s">
        <v>89</v>
      </c>
      <c r="Q64" s="1" t="s">
        <v>104</v>
      </c>
      <c r="R64" s="1" t="s">
        <v>112</v>
      </c>
      <c r="S64" s="1" t="s">
        <v>60</v>
      </c>
    </row>
    <row r="65" spans="1:19" x14ac:dyDescent="0.25">
      <c r="A65" s="1" t="s">
        <v>21</v>
      </c>
      <c r="D65" s="1" t="s">
        <v>414</v>
      </c>
      <c r="E65" s="1" t="s">
        <v>239</v>
      </c>
      <c r="F65" s="1" t="s">
        <v>353</v>
      </c>
      <c r="G65" s="1" t="s">
        <v>24</v>
      </c>
      <c r="H65" s="1" t="s">
        <v>34</v>
      </c>
      <c r="I65" s="1" t="s">
        <v>27</v>
      </c>
      <c r="J65" s="1" t="s">
        <v>355</v>
      </c>
      <c r="K65" s="1" t="s">
        <v>26</v>
      </c>
      <c r="L65" s="1" t="s">
        <v>80</v>
      </c>
      <c r="M65" s="1" t="s">
        <v>26</v>
      </c>
      <c r="N65" s="1" t="s">
        <v>144</v>
      </c>
      <c r="O65" s="1" t="s">
        <v>89</v>
      </c>
      <c r="Q65" s="1" t="s">
        <v>104</v>
      </c>
      <c r="R65" s="1" t="s">
        <v>62</v>
      </c>
      <c r="S65" s="1" t="s">
        <v>60</v>
      </c>
    </row>
    <row r="66" spans="1:19" x14ac:dyDescent="0.25">
      <c r="A66" s="1" t="s">
        <v>21</v>
      </c>
      <c r="D66" s="1" t="s">
        <v>415</v>
      </c>
      <c r="E66" s="1" t="s">
        <v>240</v>
      </c>
      <c r="F66" s="1" t="s">
        <v>359</v>
      </c>
      <c r="G66" s="1" t="s">
        <v>24</v>
      </c>
      <c r="H66" s="1" t="s">
        <v>34</v>
      </c>
      <c r="I66" s="1" t="s">
        <v>27</v>
      </c>
      <c r="J66" s="1" t="s">
        <v>355</v>
      </c>
      <c r="K66" s="1" t="s">
        <v>26</v>
      </c>
      <c r="L66" s="1" t="s">
        <v>80</v>
      </c>
      <c r="M66" s="1" t="s">
        <v>26</v>
      </c>
      <c r="N66" s="1" t="s">
        <v>144</v>
      </c>
      <c r="O66" s="1" t="s">
        <v>89</v>
      </c>
      <c r="Q66" s="1" t="s">
        <v>104</v>
      </c>
      <c r="R66" s="1" t="s">
        <v>62</v>
      </c>
      <c r="S66" s="1" t="s">
        <v>60</v>
      </c>
    </row>
    <row r="67" spans="1:19" x14ac:dyDescent="0.25">
      <c r="A67" s="1" t="s">
        <v>21</v>
      </c>
      <c r="D67" s="1" t="s">
        <v>416</v>
      </c>
      <c r="E67" s="1" t="s">
        <v>241</v>
      </c>
      <c r="F67" s="1" t="s">
        <v>364</v>
      </c>
      <c r="G67" s="1" t="s">
        <v>24</v>
      </c>
      <c r="H67" s="1" t="s">
        <v>34</v>
      </c>
      <c r="I67" s="1" t="s">
        <v>27</v>
      </c>
      <c r="J67" s="1" t="s">
        <v>351</v>
      </c>
      <c r="K67" s="1" t="s">
        <v>26</v>
      </c>
      <c r="L67" s="1" t="s">
        <v>176</v>
      </c>
      <c r="M67" s="1" t="s">
        <v>26</v>
      </c>
      <c r="N67" s="1" t="s">
        <v>145</v>
      </c>
      <c r="O67" s="1" t="s">
        <v>89</v>
      </c>
      <c r="Q67" s="1" t="s">
        <v>126</v>
      </c>
      <c r="R67" s="1" t="s">
        <v>69</v>
      </c>
      <c r="S67" s="1" t="s">
        <v>60</v>
      </c>
    </row>
    <row r="68" spans="1:19" x14ac:dyDescent="0.25">
      <c r="A68" s="1" t="s">
        <v>21</v>
      </c>
      <c r="D68" s="1" t="s">
        <v>417</v>
      </c>
      <c r="E68" s="1" t="s">
        <v>242</v>
      </c>
      <c r="F68" s="1" t="s">
        <v>350</v>
      </c>
      <c r="G68" s="1" t="s">
        <v>24</v>
      </c>
      <c r="H68" s="1" t="s">
        <v>34</v>
      </c>
      <c r="I68" s="1" t="s">
        <v>27</v>
      </c>
      <c r="J68" s="1" t="s">
        <v>351</v>
      </c>
      <c r="K68" s="1" t="s">
        <v>26</v>
      </c>
      <c r="L68" s="1" t="s">
        <v>176</v>
      </c>
      <c r="M68" s="1" t="s">
        <v>26</v>
      </c>
      <c r="N68" s="1" t="s">
        <v>145</v>
      </c>
      <c r="O68" s="1" t="s">
        <v>89</v>
      </c>
      <c r="Q68" s="1" t="s">
        <v>126</v>
      </c>
      <c r="R68" s="1" t="s">
        <v>69</v>
      </c>
      <c r="S68" s="1" t="s">
        <v>60</v>
      </c>
    </row>
    <row r="69" spans="1:19" x14ac:dyDescent="0.25">
      <c r="A69" s="1" t="s">
        <v>21</v>
      </c>
      <c r="D69" s="1" t="s">
        <v>418</v>
      </c>
      <c r="E69" s="1" t="s">
        <v>242</v>
      </c>
      <c r="F69" s="1" t="s">
        <v>350</v>
      </c>
      <c r="G69" s="1" t="s">
        <v>24</v>
      </c>
      <c r="H69" s="1" t="s">
        <v>34</v>
      </c>
      <c r="I69" s="1" t="s">
        <v>27</v>
      </c>
      <c r="J69" s="1" t="s">
        <v>377</v>
      </c>
      <c r="K69" s="1" t="s">
        <v>26</v>
      </c>
      <c r="L69" s="1" t="s">
        <v>85</v>
      </c>
      <c r="M69" s="1" t="s">
        <v>26</v>
      </c>
      <c r="N69" s="1" t="s">
        <v>145</v>
      </c>
      <c r="O69" s="1" t="s">
        <v>89</v>
      </c>
      <c r="Q69" s="1" t="s">
        <v>126</v>
      </c>
      <c r="R69" s="1" t="s">
        <v>72</v>
      </c>
      <c r="S69" s="1" t="s">
        <v>60</v>
      </c>
    </row>
    <row r="70" spans="1:19" x14ac:dyDescent="0.25">
      <c r="A70" s="1" t="s">
        <v>21</v>
      </c>
      <c r="D70" s="1" t="s">
        <v>419</v>
      </c>
      <c r="E70" s="1" t="s">
        <v>241</v>
      </c>
      <c r="F70" s="1" t="s">
        <v>364</v>
      </c>
      <c r="G70" s="1" t="s">
        <v>24</v>
      </c>
      <c r="H70" s="1" t="s">
        <v>34</v>
      </c>
      <c r="I70" s="1" t="s">
        <v>27</v>
      </c>
      <c r="J70" s="1" t="s">
        <v>355</v>
      </c>
      <c r="K70" s="1" t="s">
        <v>26</v>
      </c>
      <c r="L70" s="1" t="s">
        <v>80</v>
      </c>
      <c r="M70" s="1" t="s">
        <v>26</v>
      </c>
      <c r="N70" s="1" t="s">
        <v>145</v>
      </c>
      <c r="O70" s="1" t="s">
        <v>89</v>
      </c>
      <c r="Q70" s="1" t="s">
        <v>126</v>
      </c>
      <c r="R70" s="1" t="s">
        <v>107</v>
      </c>
      <c r="S70" s="1" t="s">
        <v>60</v>
      </c>
    </row>
    <row r="71" spans="1:19" x14ac:dyDescent="0.25">
      <c r="A71" s="1" t="s">
        <v>21</v>
      </c>
      <c r="D71" s="1" t="s">
        <v>420</v>
      </c>
      <c r="E71" s="1" t="s">
        <v>242</v>
      </c>
      <c r="F71" s="1" t="s">
        <v>350</v>
      </c>
      <c r="G71" s="1" t="s">
        <v>24</v>
      </c>
      <c r="H71" s="1" t="s">
        <v>34</v>
      </c>
      <c r="I71" s="1" t="s">
        <v>27</v>
      </c>
      <c r="J71" s="1" t="s">
        <v>355</v>
      </c>
      <c r="K71" s="1" t="s">
        <v>26</v>
      </c>
      <c r="L71" s="1" t="s">
        <v>80</v>
      </c>
      <c r="M71" s="1" t="s">
        <v>26</v>
      </c>
      <c r="N71" s="1" t="s">
        <v>145</v>
      </c>
      <c r="O71" s="1" t="s">
        <v>89</v>
      </c>
      <c r="Q71" s="1" t="s">
        <v>126</v>
      </c>
      <c r="R71" s="1" t="s">
        <v>107</v>
      </c>
      <c r="S71" s="1" t="s">
        <v>60</v>
      </c>
    </row>
    <row r="72" spans="1:19" x14ac:dyDescent="0.25">
      <c r="A72" s="1" t="s">
        <v>21</v>
      </c>
      <c r="D72" s="1" t="s">
        <v>421</v>
      </c>
      <c r="E72" s="1" t="s">
        <v>243</v>
      </c>
      <c r="F72" s="1" t="s">
        <v>333</v>
      </c>
      <c r="G72" s="1" t="s">
        <v>24</v>
      </c>
      <c r="H72" s="1" t="s">
        <v>34</v>
      </c>
      <c r="I72" s="1" t="s">
        <v>27</v>
      </c>
      <c r="J72" s="1" t="s">
        <v>406</v>
      </c>
      <c r="K72" s="1" t="s">
        <v>26</v>
      </c>
      <c r="L72" s="1" t="s">
        <v>182</v>
      </c>
      <c r="M72" s="1" t="s">
        <v>26</v>
      </c>
      <c r="N72" s="1" t="s">
        <v>146</v>
      </c>
      <c r="O72" s="1" t="s">
        <v>89</v>
      </c>
      <c r="Q72" s="1" t="s">
        <v>147</v>
      </c>
      <c r="R72" s="1" t="s">
        <v>78</v>
      </c>
      <c r="S72" s="1" t="s">
        <v>60</v>
      </c>
    </row>
    <row r="73" spans="1:19" x14ac:dyDescent="0.25">
      <c r="A73" s="1" t="s">
        <v>21</v>
      </c>
      <c r="D73" s="1" t="s">
        <v>422</v>
      </c>
      <c r="E73" s="1" t="s">
        <v>243</v>
      </c>
      <c r="F73" s="1" t="s">
        <v>333</v>
      </c>
      <c r="G73" s="1" t="s">
        <v>24</v>
      </c>
      <c r="H73" s="1" t="s">
        <v>34</v>
      </c>
      <c r="I73" s="1" t="s">
        <v>27</v>
      </c>
      <c r="J73" s="1" t="s">
        <v>393</v>
      </c>
      <c r="K73" s="1" t="s">
        <v>26</v>
      </c>
      <c r="L73" s="1" t="s">
        <v>183</v>
      </c>
      <c r="M73" s="1" t="s">
        <v>26</v>
      </c>
      <c r="N73" s="1" t="s">
        <v>146</v>
      </c>
      <c r="O73" s="1" t="s">
        <v>89</v>
      </c>
      <c r="Q73" s="1" t="s">
        <v>147</v>
      </c>
      <c r="R73" s="1" t="s">
        <v>73</v>
      </c>
      <c r="S73" s="1" t="s">
        <v>60</v>
      </c>
    </row>
    <row r="74" spans="1:19" x14ac:dyDescent="0.25">
      <c r="A74" s="1" t="s">
        <v>21</v>
      </c>
      <c r="D74" s="1" t="s">
        <v>423</v>
      </c>
      <c r="E74" s="1" t="s">
        <v>244</v>
      </c>
      <c r="F74" s="1" t="s">
        <v>350</v>
      </c>
      <c r="G74" s="1" t="s">
        <v>24</v>
      </c>
      <c r="H74" s="1" t="s">
        <v>34</v>
      </c>
      <c r="I74" s="1" t="s">
        <v>27</v>
      </c>
      <c r="J74" s="1" t="s">
        <v>393</v>
      </c>
      <c r="K74" s="1" t="s">
        <v>26</v>
      </c>
      <c r="L74" s="1" t="s">
        <v>183</v>
      </c>
      <c r="M74" s="1" t="s">
        <v>26</v>
      </c>
      <c r="N74" s="1" t="s">
        <v>146</v>
      </c>
      <c r="O74" s="1" t="s">
        <v>89</v>
      </c>
      <c r="Q74" s="1" t="s">
        <v>147</v>
      </c>
      <c r="R74" s="1" t="s">
        <v>73</v>
      </c>
      <c r="S74" s="1" t="s">
        <v>60</v>
      </c>
    </row>
    <row r="75" spans="1:19" x14ac:dyDescent="0.25">
      <c r="A75" s="1" t="s">
        <v>21</v>
      </c>
      <c r="D75" s="1" t="s">
        <v>424</v>
      </c>
      <c r="E75" s="1" t="s">
        <v>243</v>
      </c>
      <c r="F75" s="1" t="s">
        <v>333</v>
      </c>
      <c r="G75" s="1" t="s">
        <v>24</v>
      </c>
      <c r="H75" s="1" t="s">
        <v>34</v>
      </c>
      <c r="I75" s="1" t="s">
        <v>27</v>
      </c>
      <c r="J75" s="1" t="s">
        <v>351</v>
      </c>
      <c r="K75" s="1" t="s">
        <v>26</v>
      </c>
      <c r="L75" s="1" t="s">
        <v>176</v>
      </c>
      <c r="M75" s="1" t="s">
        <v>26</v>
      </c>
      <c r="N75" s="1" t="s">
        <v>146</v>
      </c>
      <c r="O75" s="1" t="s">
        <v>89</v>
      </c>
      <c r="Q75" s="1" t="s">
        <v>147</v>
      </c>
      <c r="R75" s="1" t="s">
        <v>66</v>
      </c>
      <c r="S75" s="1" t="s">
        <v>60</v>
      </c>
    </row>
    <row r="76" spans="1:19" x14ac:dyDescent="0.25">
      <c r="A76" s="1" t="s">
        <v>21</v>
      </c>
      <c r="D76" s="1" t="s">
        <v>425</v>
      </c>
      <c r="E76" s="1" t="s">
        <v>244</v>
      </c>
      <c r="F76" s="1" t="s">
        <v>350</v>
      </c>
      <c r="G76" s="1" t="s">
        <v>24</v>
      </c>
      <c r="H76" s="1" t="s">
        <v>34</v>
      </c>
      <c r="I76" s="1" t="s">
        <v>27</v>
      </c>
      <c r="J76" s="1" t="s">
        <v>351</v>
      </c>
      <c r="K76" s="1" t="s">
        <v>26</v>
      </c>
      <c r="L76" s="1" t="s">
        <v>176</v>
      </c>
      <c r="M76" s="1" t="s">
        <v>26</v>
      </c>
      <c r="N76" s="1" t="s">
        <v>146</v>
      </c>
      <c r="O76" s="1" t="s">
        <v>89</v>
      </c>
      <c r="Q76" s="1" t="s">
        <v>147</v>
      </c>
      <c r="R76" s="1" t="s">
        <v>76</v>
      </c>
      <c r="S76" s="1" t="s">
        <v>60</v>
      </c>
    </row>
    <row r="77" spans="1:19" x14ac:dyDescent="0.25">
      <c r="A77" s="1" t="s">
        <v>21</v>
      </c>
      <c r="D77" s="1" t="s">
        <v>426</v>
      </c>
      <c r="E77" s="1" t="s">
        <v>244</v>
      </c>
      <c r="F77" s="1" t="s">
        <v>350</v>
      </c>
      <c r="G77" s="1" t="s">
        <v>24</v>
      </c>
      <c r="H77" s="1" t="s">
        <v>34</v>
      </c>
      <c r="I77" s="1" t="s">
        <v>27</v>
      </c>
      <c r="J77" s="1" t="s">
        <v>355</v>
      </c>
      <c r="K77" s="1" t="s">
        <v>26</v>
      </c>
      <c r="L77" s="1" t="s">
        <v>80</v>
      </c>
      <c r="M77" s="1" t="s">
        <v>26</v>
      </c>
      <c r="N77" s="1" t="s">
        <v>146</v>
      </c>
      <c r="O77" s="1" t="s">
        <v>89</v>
      </c>
      <c r="Q77" s="1" t="s">
        <v>147</v>
      </c>
      <c r="R77" s="1" t="s">
        <v>62</v>
      </c>
      <c r="S77" s="1" t="s">
        <v>60</v>
      </c>
    </row>
    <row r="78" spans="1:19" x14ac:dyDescent="0.25">
      <c r="A78" s="1" t="s">
        <v>21</v>
      </c>
      <c r="D78" s="1" t="s">
        <v>427</v>
      </c>
      <c r="E78" s="1" t="s">
        <v>244</v>
      </c>
      <c r="F78" s="1" t="s">
        <v>350</v>
      </c>
      <c r="G78" s="1" t="s">
        <v>24</v>
      </c>
      <c r="H78" s="1" t="s">
        <v>34</v>
      </c>
      <c r="I78" s="1" t="s">
        <v>27</v>
      </c>
      <c r="J78" s="1" t="s">
        <v>357</v>
      </c>
      <c r="K78" s="1" t="s">
        <v>26</v>
      </c>
      <c r="L78" s="1" t="s">
        <v>178</v>
      </c>
      <c r="M78" s="1" t="s">
        <v>26</v>
      </c>
      <c r="N78" s="1" t="s">
        <v>146</v>
      </c>
      <c r="O78" s="1" t="s">
        <v>89</v>
      </c>
      <c r="Q78" s="1" t="s">
        <v>147</v>
      </c>
      <c r="R78" s="1" t="s">
        <v>67</v>
      </c>
      <c r="S78" s="1" t="s">
        <v>60</v>
      </c>
    </row>
    <row r="79" spans="1:19" x14ac:dyDescent="0.25">
      <c r="A79" s="1" t="s">
        <v>21</v>
      </c>
      <c r="D79" s="1" t="s">
        <v>428</v>
      </c>
      <c r="E79" s="1" t="s">
        <v>245</v>
      </c>
      <c r="F79" s="1" t="s">
        <v>350</v>
      </c>
      <c r="G79" s="1" t="s">
        <v>24</v>
      </c>
      <c r="H79" s="1" t="s">
        <v>34</v>
      </c>
      <c r="I79" s="1" t="s">
        <v>27</v>
      </c>
      <c r="J79" s="1" t="s">
        <v>351</v>
      </c>
      <c r="K79" s="1" t="s">
        <v>26</v>
      </c>
      <c r="L79" s="1" t="s">
        <v>176</v>
      </c>
      <c r="M79" s="1" t="s">
        <v>26</v>
      </c>
      <c r="N79" s="1" t="s">
        <v>148</v>
      </c>
      <c r="O79" s="1" t="s">
        <v>89</v>
      </c>
      <c r="Q79" s="1" t="s">
        <v>95</v>
      </c>
      <c r="R79" s="1" t="s">
        <v>69</v>
      </c>
      <c r="S79" s="1" t="s">
        <v>60</v>
      </c>
    </row>
    <row r="80" spans="1:19" x14ac:dyDescent="0.25">
      <c r="A80" s="1" t="s">
        <v>21</v>
      </c>
      <c r="D80" s="1" t="s">
        <v>429</v>
      </c>
      <c r="E80" s="1" t="s">
        <v>246</v>
      </c>
      <c r="F80" s="1" t="s">
        <v>353</v>
      </c>
      <c r="G80" s="1" t="s">
        <v>24</v>
      </c>
      <c r="H80" s="1" t="s">
        <v>34</v>
      </c>
      <c r="I80" s="1" t="s">
        <v>27</v>
      </c>
      <c r="J80" s="1" t="s">
        <v>409</v>
      </c>
      <c r="K80" s="1" t="s">
        <v>26</v>
      </c>
      <c r="L80" s="1" t="s">
        <v>82</v>
      </c>
      <c r="M80" s="1" t="s">
        <v>26</v>
      </c>
      <c r="N80" s="1" t="s">
        <v>148</v>
      </c>
      <c r="O80" s="1" t="s">
        <v>89</v>
      </c>
      <c r="Q80" s="1" t="s">
        <v>95</v>
      </c>
      <c r="R80" s="1" t="s">
        <v>59</v>
      </c>
      <c r="S80" s="1" t="s">
        <v>60</v>
      </c>
    </row>
    <row r="81" spans="1:19" x14ac:dyDescent="0.25">
      <c r="A81" s="1" t="s">
        <v>21</v>
      </c>
      <c r="D81" s="1" t="s">
        <v>430</v>
      </c>
      <c r="E81" s="1" t="s">
        <v>245</v>
      </c>
      <c r="F81" s="1" t="s">
        <v>350</v>
      </c>
      <c r="G81" s="1" t="s">
        <v>24</v>
      </c>
      <c r="H81" s="1" t="s">
        <v>34</v>
      </c>
      <c r="I81" s="1" t="s">
        <v>27</v>
      </c>
      <c r="J81" s="1" t="s">
        <v>383</v>
      </c>
      <c r="K81" s="1" t="s">
        <v>26</v>
      </c>
      <c r="L81" s="1" t="s">
        <v>30</v>
      </c>
      <c r="M81" s="1" t="s">
        <v>26</v>
      </c>
      <c r="N81" s="1" t="s">
        <v>148</v>
      </c>
      <c r="O81" s="1" t="s">
        <v>89</v>
      </c>
      <c r="Q81" s="1" t="s">
        <v>95</v>
      </c>
      <c r="R81" s="1" t="s">
        <v>70</v>
      </c>
      <c r="S81" s="1" t="s">
        <v>60</v>
      </c>
    </row>
    <row r="82" spans="1:19" x14ac:dyDescent="0.25">
      <c r="A82" s="1" t="s">
        <v>21</v>
      </c>
      <c r="D82" s="1" t="s">
        <v>431</v>
      </c>
      <c r="E82" s="1" t="s">
        <v>245</v>
      </c>
      <c r="F82" s="1" t="s">
        <v>350</v>
      </c>
      <c r="G82" s="1" t="s">
        <v>24</v>
      </c>
      <c r="H82" s="1" t="s">
        <v>34</v>
      </c>
      <c r="I82" s="1" t="s">
        <v>27</v>
      </c>
      <c r="J82" s="1" t="s">
        <v>360</v>
      </c>
      <c r="K82" s="1" t="s">
        <v>26</v>
      </c>
      <c r="L82" s="1" t="s">
        <v>83</v>
      </c>
      <c r="M82" s="1" t="s">
        <v>26</v>
      </c>
      <c r="N82" s="1" t="s">
        <v>148</v>
      </c>
      <c r="O82" s="1" t="s">
        <v>89</v>
      </c>
      <c r="Q82" s="1" t="s">
        <v>95</v>
      </c>
      <c r="R82" s="1" t="s">
        <v>71</v>
      </c>
      <c r="S82" s="1" t="s">
        <v>60</v>
      </c>
    </row>
    <row r="83" spans="1:19" x14ac:dyDescent="0.25">
      <c r="A83" s="1" t="s">
        <v>21</v>
      </c>
      <c r="D83" s="1" t="s">
        <v>432</v>
      </c>
      <c r="E83" s="1" t="s">
        <v>246</v>
      </c>
      <c r="F83" s="1" t="s">
        <v>353</v>
      </c>
      <c r="G83" s="1" t="s">
        <v>24</v>
      </c>
      <c r="H83" s="1" t="s">
        <v>34</v>
      </c>
      <c r="I83" s="1" t="s">
        <v>27</v>
      </c>
      <c r="J83" s="1" t="s">
        <v>433</v>
      </c>
      <c r="K83" s="1" t="s">
        <v>26</v>
      </c>
      <c r="L83" s="1" t="s">
        <v>84</v>
      </c>
      <c r="M83" s="1" t="s">
        <v>26</v>
      </c>
      <c r="N83" s="1" t="s">
        <v>148</v>
      </c>
      <c r="O83" s="1" t="s">
        <v>89</v>
      </c>
      <c r="Q83" s="1" t="s">
        <v>95</v>
      </c>
      <c r="R83" s="1" t="s">
        <v>65</v>
      </c>
      <c r="S83" s="1" t="s">
        <v>60</v>
      </c>
    </row>
    <row r="84" spans="1:19" x14ac:dyDescent="0.25">
      <c r="A84" s="1" t="s">
        <v>21</v>
      </c>
      <c r="D84" s="1" t="s">
        <v>434</v>
      </c>
      <c r="E84" s="1" t="s">
        <v>245</v>
      </c>
      <c r="F84" s="1" t="s">
        <v>350</v>
      </c>
      <c r="G84" s="1" t="s">
        <v>24</v>
      </c>
      <c r="H84" s="1" t="s">
        <v>34</v>
      </c>
      <c r="I84" s="1" t="s">
        <v>27</v>
      </c>
      <c r="J84" s="1" t="s">
        <v>351</v>
      </c>
      <c r="K84" s="1" t="s">
        <v>26</v>
      </c>
      <c r="L84" s="1" t="s">
        <v>176</v>
      </c>
      <c r="M84" s="1" t="s">
        <v>26</v>
      </c>
      <c r="N84" s="1" t="s">
        <v>148</v>
      </c>
      <c r="O84" s="1" t="s">
        <v>89</v>
      </c>
      <c r="Q84" s="1" t="s">
        <v>95</v>
      </c>
      <c r="R84" s="1" t="s">
        <v>76</v>
      </c>
      <c r="S84" s="1" t="s">
        <v>60</v>
      </c>
    </row>
    <row r="85" spans="1:19" x14ac:dyDescent="0.25">
      <c r="A85" s="1" t="s">
        <v>21</v>
      </c>
      <c r="D85" s="1" t="s">
        <v>435</v>
      </c>
      <c r="E85" s="1" t="s">
        <v>245</v>
      </c>
      <c r="F85" s="1" t="s">
        <v>350</v>
      </c>
      <c r="G85" s="1" t="s">
        <v>24</v>
      </c>
      <c r="H85" s="1" t="s">
        <v>34</v>
      </c>
      <c r="I85" s="1" t="s">
        <v>27</v>
      </c>
      <c r="J85" s="1" t="s">
        <v>357</v>
      </c>
      <c r="K85" s="1" t="s">
        <v>26</v>
      </c>
      <c r="L85" s="1" t="s">
        <v>178</v>
      </c>
      <c r="M85" s="1" t="s">
        <v>26</v>
      </c>
      <c r="N85" s="1" t="s">
        <v>148</v>
      </c>
      <c r="O85" s="1" t="s">
        <v>89</v>
      </c>
      <c r="Q85" s="1" t="s">
        <v>95</v>
      </c>
      <c r="R85" s="1" t="s">
        <v>67</v>
      </c>
      <c r="S85" s="1" t="s">
        <v>60</v>
      </c>
    </row>
    <row r="86" spans="1:19" x14ac:dyDescent="0.25">
      <c r="A86" s="1" t="s">
        <v>21</v>
      </c>
      <c r="D86" s="1" t="s">
        <v>436</v>
      </c>
      <c r="E86" s="1" t="s">
        <v>247</v>
      </c>
      <c r="F86" s="1" t="s">
        <v>359</v>
      </c>
      <c r="G86" s="1" t="s">
        <v>24</v>
      </c>
      <c r="H86" s="1" t="s">
        <v>34</v>
      </c>
      <c r="I86" s="1" t="s">
        <v>27</v>
      </c>
      <c r="J86" s="1" t="s">
        <v>362</v>
      </c>
      <c r="K86" s="1" t="s">
        <v>26</v>
      </c>
      <c r="L86" s="1" t="s">
        <v>181</v>
      </c>
      <c r="M86" s="1" t="s">
        <v>26</v>
      </c>
      <c r="N86" s="1" t="s">
        <v>149</v>
      </c>
      <c r="O86" s="1" t="s">
        <v>89</v>
      </c>
      <c r="Q86" s="1" t="s">
        <v>110</v>
      </c>
      <c r="R86" s="1" t="s">
        <v>68</v>
      </c>
      <c r="S86" s="1" t="s">
        <v>60</v>
      </c>
    </row>
    <row r="87" spans="1:19" x14ac:dyDescent="0.25">
      <c r="A87" s="1" t="s">
        <v>21</v>
      </c>
      <c r="D87" s="1" t="s">
        <v>437</v>
      </c>
      <c r="E87" s="1" t="s">
        <v>248</v>
      </c>
      <c r="F87" s="1" t="s">
        <v>364</v>
      </c>
      <c r="G87" s="1" t="s">
        <v>24</v>
      </c>
      <c r="H87" s="1" t="s">
        <v>34</v>
      </c>
      <c r="I87" s="1" t="s">
        <v>27</v>
      </c>
      <c r="J87" s="1" t="s">
        <v>409</v>
      </c>
      <c r="K87" s="1" t="s">
        <v>26</v>
      </c>
      <c r="L87" s="1" t="s">
        <v>185</v>
      </c>
      <c r="M87" s="1" t="s">
        <v>26</v>
      </c>
      <c r="N87" s="1" t="s">
        <v>149</v>
      </c>
      <c r="O87" s="1" t="s">
        <v>89</v>
      </c>
      <c r="Q87" s="1" t="s">
        <v>110</v>
      </c>
      <c r="R87" s="1" t="s">
        <v>59</v>
      </c>
      <c r="S87" s="1" t="s">
        <v>60</v>
      </c>
    </row>
    <row r="88" spans="1:19" x14ac:dyDescent="0.25">
      <c r="A88" s="1" t="s">
        <v>21</v>
      </c>
      <c r="D88" s="1" t="s">
        <v>438</v>
      </c>
      <c r="E88" s="1" t="s">
        <v>248</v>
      </c>
      <c r="F88" s="1" t="s">
        <v>364</v>
      </c>
      <c r="G88" s="1" t="s">
        <v>24</v>
      </c>
      <c r="H88" s="1" t="s">
        <v>34</v>
      </c>
      <c r="I88" s="1" t="s">
        <v>27</v>
      </c>
      <c r="J88" s="1" t="s">
        <v>393</v>
      </c>
      <c r="K88" s="1" t="s">
        <v>26</v>
      </c>
      <c r="L88" s="1" t="s">
        <v>179</v>
      </c>
      <c r="M88" s="1" t="s">
        <v>26</v>
      </c>
      <c r="N88" s="1" t="s">
        <v>149</v>
      </c>
      <c r="O88" s="1" t="s">
        <v>89</v>
      </c>
      <c r="Q88" s="1" t="s">
        <v>110</v>
      </c>
      <c r="R88" s="1" t="s">
        <v>113</v>
      </c>
      <c r="S88" s="1" t="s">
        <v>60</v>
      </c>
    </row>
    <row r="89" spans="1:19" x14ac:dyDescent="0.25">
      <c r="A89" s="1" t="s">
        <v>21</v>
      </c>
      <c r="D89" s="1" t="s">
        <v>439</v>
      </c>
      <c r="E89" s="1" t="s">
        <v>249</v>
      </c>
      <c r="F89" s="1" t="s">
        <v>353</v>
      </c>
      <c r="G89" s="1" t="s">
        <v>24</v>
      </c>
      <c r="H89" s="1" t="s">
        <v>34</v>
      </c>
      <c r="I89" s="1" t="s">
        <v>27</v>
      </c>
      <c r="J89" s="1" t="s">
        <v>393</v>
      </c>
      <c r="K89" s="1" t="s">
        <v>26</v>
      </c>
      <c r="L89" s="1" t="s">
        <v>179</v>
      </c>
      <c r="M89" s="1" t="s">
        <v>26</v>
      </c>
      <c r="N89" s="1" t="s">
        <v>150</v>
      </c>
      <c r="O89" s="1" t="s">
        <v>89</v>
      </c>
      <c r="Q89" s="1" t="s">
        <v>122</v>
      </c>
      <c r="R89" s="1" t="s">
        <v>77</v>
      </c>
      <c r="S89" s="1" t="s">
        <v>60</v>
      </c>
    </row>
    <row r="90" spans="1:19" x14ac:dyDescent="0.25">
      <c r="A90" s="1" t="s">
        <v>21</v>
      </c>
      <c r="D90" s="1" t="s">
        <v>440</v>
      </c>
      <c r="E90" s="1" t="s">
        <v>250</v>
      </c>
      <c r="F90" s="1" t="s">
        <v>350</v>
      </c>
      <c r="G90" s="1" t="s">
        <v>24</v>
      </c>
      <c r="H90" s="1" t="s">
        <v>34</v>
      </c>
      <c r="I90" s="1" t="s">
        <v>27</v>
      </c>
      <c r="J90" s="1" t="s">
        <v>393</v>
      </c>
      <c r="K90" s="1" t="s">
        <v>26</v>
      </c>
      <c r="L90" s="1" t="s">
        <v>179</v>
      </c>
      <c r="M90" s="1" t="s">
        <v>26</v>
      </c>
      <c r="N90" s="1" t="s">
        <v>150</v>
      </c>
      <c r="O90" s="1" t="s">
        <v>89</v>
      </c>
      <c r="Q90" s="1" t="s">
        <v>122</v>
      </c>
      <c r="R90" s="1" t="s">
        <v>77</v>
      </c>
      <c r="S90" s="1" t="s">
        <v>60</v>
      </c>
    </row>
    <row r="91" spans="1:19" x14ac:dyDescent="0.25">
      <c r="A91" s="1" t="s">
        <v>21</v>
      </c>
      <c r="D91" s="1" t="s">
        <v>441</v>
      </c>
      <c r="E91" s="1" t="s">
        <v>249</v>
      </c>
      <c r="F91" s="1" t="s">
        <v>353</v>
      </c>
      <c r="G91" s="1" t="s">
        <v>24</v>
      </c>
      <c r="H91" s="1" t="s">
        <v>34</v>
      </c>
      <c r="I91" s="1" t="s">
        <v>27</v>
      </c>
      <c r="J91" s="1" t="s">
        <v>400</v>
      </c>
      <c r="K91" s="1" t="s">
        <v>26</v>
      </c>
      <c r="L91" s="1" t="s">
        <v>184</v>
      </c>
      <c r="M91" s="1" t="s">
        <v>26</v>
      </c>
      <c r="N91" s="1" t="s">
        <v>150</v>
      </c>
      <c r="O91" s="1" t="s">
        <v>89</v>
      </c>
      <c r="Q91" s="1" t="s">
        <v>122</v>
      </c>
      <c r="R91" s="1" t="s">
        <v>63</v>
      </c>
      <c r="S91" s="1" t="s">
        <v>60</v>
      </c>
    </row>
    <row r="92" spans="1:19" x14ac:dyDescent="0.25">
      <c r="A92" s="1" t="s">
        <v>21</v>
      </c>
      <c r="D92" s="1" t="s">
        <v>442</v>
      </c>
      <c r="E92" s="1" t="s">
        <v>250</v>
      </c>
      <c r="F92" s="1" t="s">
        <v>350</v>
      </c>
      <c r="G92" s="1" t="s">
        <v>24</v>
      </c>
      <c r="H92" s="1" t="s">
        <v>34</v>
      </c>
      <c r="I92" s="1" t="s">
        <v>27</v>
      </c>
      <c r="J92" s="1" t="s">
        <v>409</v>
      </c>
      <c r="K92" s="1" t="s">
        <v>26</v>
      </c>
      <c r="L92" s="1" t="s">
        <v>82</v>
      </c>
      <c r="M92" s="1" t="s">
        <v>26</v>
      </c>
      <c r="N92" s="1" t="s">
        <v>150</v>
      </c>
      <c r="O92" s="1" t="s">
        <v>89</v>
      </c>
      <c r="Q92" s="1" t="s">
        <v>122</v>
      </c>
      <c r="R92" s="1" t="s">
        <v>59</v>
      </c>
      <c r="S92" s="1" t="s">
        <v>60</v>
      </c>
    </row>
    <row r="93" spans="1:19" x14ac:dyDescent="0.25">
      <c r="A93" s="1" t="s">
        <v>21</v>
      </c>
      <c r="D93" s="1" t="s">
        <v>443</v>
      </c>
      <c r="E93" s="1" t="s">
        <v>249</v>
      </c>
      <c r="F93" s="1" t="s">
        <v>353</v>
      </c>
      <c r="G93" s="1" t="s">
        <v>24</v>
      </c>
      <c r="H93" s="1" t="s">
        <v>34</v>
      </c>
      <c r="I93" s="1" t="s">
        <v>27</v>
      </c>
      <c r="J93" s="1" t="s">
        <v>383</v>
      </c>
      <c r="K93" s="1" t="s">
        <v>26</v>
      </c>
      <c r="L93" s="1" t="s">
        <v>30</v>
      </c>
      <c r="M93" s="1" t="s">
        <v>26</v>
      </c>
      <c r="N93" s="1" t="s">
        <v>150</v>
      </c>
      <c r="O93" s="1" t="s">
        <v>89</v>
      </c>
      <c r="Q93" s="1" t="s">
        <v>122</v>
      </c>
      <c r="R93" s="1" t="s">
        <v>70</v>
      </c>
      <c r="S93" s="1" t="s">
        <v>60</v>
      </c>
    </row>
    <row r="94" spans="1:19" x14ac:dyDescent="0.25">
      <c r="A94" s="1" t="s">
        <v>21</v>
      </c>
      <c r="D94" s="1" t="s">
        <v>444</v>
      </c>
      <c r="E94" s="1" t="s">
        <v>250</v>
      </c>
      <c r="F94" s="1" t="s">
        <v>350</v>
      </c>
      <c r="G94" s="1" t="s">
        <v>24</v>
      </c>
      <c r="H94" s="1" t="s">
        <v>34</v>
      </c>
      <c r="I94" s="1" t="s">
        <v>27</v>
      </c>
      <c r="J94" s="1" t="s">
        <v>433</v>
      </c>
      <c r="K94" s="1" t="s">
        <v>26</v>
      </c>
      <c r="L94" s="1" t="s">
        <v>84</v>
      </c>
      <c r="M94" s="1" t="s">
        <v>26</v>
      </c>
      <c r="N94" s="1" t="s">
        <v>150</v>
      </c>
      <c r="O94" s="1" t="s">
        <v>89</v>
      </c>
      <c r="Q94" s="1" t="s">
        <v>122</v>
      </c>
      <c r="R94" s="1" t="s">
        <v>65</v>
      </c>
      <c r="S94" s="1" t="s">
        <v>60</v>
      </c>
    </row>
    <row r="95" spans="1:19" x14ac:dyDescent="0.25">
      <c r="A95" s="1" t="s">
        <v>21</v>
      </c>
      <c r="D95" s="1" t="s">
        <v>445</v>
      </c>
      <c r="E95" s="1" t="s">
        <v>250</v>
      </c>
      <c r="F95" s="1" t="s">
        <v>350</v>
      </c>
      <c r="G95" s="1" t="s">
        <v>24</v>
      </c>
      <c r="H95" s="1" t="s">
        <v>34</v>
      </c>
      <c r="I95" s="1" t="s">
        <v>27</v>
      </c>
      <c r="J95" s="1" t="s">
        <v>351</v>
      </c>
      <c r="K95" s="1" t="s">
        <v>26</v>
      </c>
      <c r="L95" s="1" t="s">
        <v>79</v>
      </c>
      <c r="M95" s="1" t="s">
        <v>26</v>
      </c>
      <c r="N95" s="1" t="s">
        <v>150</v>
      </c>
      <c r="O95" s="1" t="s">
        <v>89</v>
      </c>
      <c r="Q95" s="1" t="s">
        <v>122</v>
      </c>
      <c r="R95" s="1" t="s">
        <v>61</v>
      </c>
      <c r="S95" s="1" t="s">
        <v>60</v>
      </c>
    </row>
    <row r="96" spans="1:19" x14ac:dyDescent="0.25">
      <c r="A96" s="1" t="s">
        <v>21</v>
      </c>
      <c r="D96" s="1" t="s">
        <v>446</v>
      </c>
      <c r="E96" s="1" t="s">
        <v>251</v>
      </c>
      <c r="F96" s="1" t="s">
        <v>353</v>
      </c>
      <c r="G96" s="1" t="s">
        <v>24</v>
      </c>
      <c r="H96" s="1" t="s">
        <v>34</v>
      </c>
      <c r="I96" s="1" t="s">
        <v>27</v>
      </c>
      <c r="J96" s="1" t="s">
        <v>433</v>
      </c>
      <c r="K96" s="1" t="s">
        <v>26</v>
      </c>
      <c r="L96" s="1" t="s">
        <v>84</v>
      </c>
      <c r="M96" s="1" t="s">
        <v>26</v>
      </c>
      <c r="N96" s="1" t="s">
        <v>151</v>
      </c>
      <c r="O96" s="1" t="s">
        <v>89</v>
      </c>
      <c r="Q96" s="1" t="s">
        <v>122</v>
      </c>
      <c r="R96" s="1" t="s">
        <v>65</v>
      </c>
      <c r="S96" s="1" t="s">
        <v>60</v>
      </c>
    </row>
    <row r="97" spans="1:19" x14ac:dyDescent="0.25">
      <c r="A97" s="1" t="s">
        <v>21</v>
      </c>
      <c r="D97" s="1" t="s">
        <v>447</v>
      </c>
      <c r="E97" s="1" t="s">
        <v>251</v>
      </c>
      <c r="F97" s="1" t="s">
        <v>353</v>
      </c>
      <c r="G97" s="1" t="s">
        <v>24</v>
      </c>
      <c r="H97" s="1" t="s">
        <v>34</v>
      </c>
      <c r="I97" s="1" t="s">
        <v>27</v>
      </c>
      <c r="J97" s="1" t="s">
        <v>351</v>
      </c>
      <c r="K97" s="1" t="s">
        <v>26</v>
      </c>
      <c r="L97" s="1" t="s">
        <v>176</v>
      </c>
      <c r="M97" s="1" t="s">
        <v>26</v>
      </c>
      <c r="N97" s="1" t="s">
        <v>151</v>
      </c>
      <c r="O97" s="1" t="s">
        <v>89</v>
      </c>
      <c r="Q97" s="1" t="s">
        <v>122</v>
      </c>
      <c r="R97" s="1" t="s">
        <v>66</v>
      </c>
      <c r="S97" s="1" t="s">
        <v>60</v>
      </c>
    </row>
    <row r="98" spans="1:19" x14ac:dyDescent="0.25">
      <c r="A98" s="1" t="s">
        <v>21</v>
      </c>
      <c r="D98" s="1" t="s">
        <v>448</v>
      </c>
      <c r="E98" s="1" t="s">
        <v>252</v>
      </c>
      <c r="F98" s="1" t="s">
        <v>366</v>
      </c>
      <c r="G98" s="1" t="s">
        <v>24</v>
      </c>
      <c r="H98" s="1" t="s">
        <v>34</v>
      </c>
      <c r="I98" s="1" t="s">
        <v>27</v>
      </c>
      <c r="J98" s="1" t="s">
        <v>355</v>
      </c>
      <c r="K98" s="1" t="s">
        <v>26</v>
      </c>
      <c r="L98" s="1" t="s">
        <v>80</v>
      </c>
      <c r="M98" s="1" t="s">
        <v>26</v>
      </c>
      <c r="N98" s="1" t="s">
        <v>151</v>
      </c>
      <c r="O98" s="1" t="s">
        <v>89</v>
      </c>
      <c r="Q98" s="1" t="s">
        <v>122</v>
      </c>
      <c r="R98" s="1" t="s">
        <v>75</v>
      </c>
      <c r="S98" s="1" t="s">
        <v>60</v>
      </c>
    </row>
    <row r="99" spans="1:19" x14ac:dyDescent="0.25">
      <c r="A99" s="1" t="s">
        <v>21</v>
      </c>
      <c r="D99" s="1" t="s">
        <v>449</v>
      </c>
      <c r="E99" s="1" t="s">
        <v>251</v>
      </c>
      <c r="F99" s="1" t="s">
        <v>353</v>
      </c>
      <c r="G99" s="1" t="s">
        <v>24</v>
      </c>
      <c r="H99" s="1" t="s">
        <v>34</v>
      </c>
      <c r="I99" s="1" t="s">
        <v>27</v>
      </c>
      <c r="J99" s="1" t="s">
        <v>355</v>
      </c>
      <c r="K99" s="1" t="s">
        <v>26</v>
      </c>
      <c r="L99" s="1" t="s">
        <v>80</v>
      </c>
      <c r="M99" s="1" t="s">
        <v>26</v>
      </c>
      <c r="N99" s="1" t="s">
        <v>151</v>
      </c>
      <c r="O99" s="1" t="s">
        <v>89</v>
      </c>
      <c r="Q99" s="1" t="s">
        <v>122</v>
      </c>
      <c r="R99" s="1" t="s">
        <v>62</v>
      </c>
      <c r="S99" s="1" t="s">
        <v>60</v>
      </c>
    </row>
    <row r="100" spans="1:19" x14ac:dyDescent="0.25">
      <c r="A100" s="1" t="s">
        <v>21</v>
      </c>
      <c r="D100" s="1" t="s">
        <v>450</v>
      </c>
      <c r="E100" s="1" t="s">
        <v>253</v>
      </c>
      <c r="F100" s="1" t="s">
        <v>353</v>
      </c>
      <c r="G100" s="1" t="s">
        <v>24</v>
      </c>
      <c r="H100" s="1" t="s">
        <v>34</v>
      </c>
      <c r="I100" s="1" t="s">
        <v>27</v>
      </c>
      <c r="J100" s="1" t="s">
        <v>393</v>
      </c>
      <c r="K100" s="1" t="s">
        <v>26</v>
      </c>
      <c r="L100" s="1" t="s">
        <v>179</v>
      </c>
      <c r="M100" s="1" t="s">
        <v>26</v>
      </c>
      <c r="N100" s="1" t="s">
        <v>152</v>
      </c>
      <c r="O100" s="1" t="s">
        <v>89</v>
      </c>
      <c r="Q100" s="1" t="s">
        <v>110</v>
      </c>
      <c r="R100" s="1" t="s">
        <v>117</v>
      </c>
      <c r="S100" s="1" t="s">
        <v>111</v>
      </c>
    </row>
    <row r="101" spans="1:19" x14ac:dyDescent="0.25">
      <c r="A101" s="1" t="s">
        <v>21</v>
      </c>
      <c r="D101" s="1" t="s">
        <v>451</v>
      </c>
      <c r="E101" s="1" t="s">
        <v>254</v>
      </c>
      <c r="F101" s="1" t="s">
        <v>366</v>
      </c>
      <c r="G101" s="1" t="s">
        <v>24</v>
      </c>
      <c r="H101" s="1" t="s">
        <v>34</v>
      </c>
      <c r="I101" s="1" t="s">
        <v>27</v>
      </c>
      <c r="J101" s="1" t="s">
        <v>393</v>
      </c>
      <c r="K101" s="1" t="s">
        <v>26</v>
      </c>
      <c r="L101" s="1" t="s">
        <v>179</v>
      </c>
      <c r="M101" s="1" t="s">
        <v>26</v>
      </c>
      <c r="N101" s="1" t="s">
        <v>153</v>
      </c>
      <c r="O101" s="1" t="s">
        <v>89</v>
      </c>
      <c r="Q101" s="1" t="s">
        <v>116</v>
      </c>
      <c r="R101" s="1" t="s">
        <v>77</v>
      </c>
      <c r="S101" s="1" t="s">
        <v>111</v>
      </c>
    </row>
    <row r="102" spans="1:19" x14ac:dyDescent="0.25">
      <c r="A102" s="1" t="s">
        <v>21</v>
      </c>
      <c r="D102" s="1" t="s">
        <v>452</v>
      </c>
      <c r="E102" s="1" t="s">
        <v>255</v>
      </c>
      <c r="F102" s="1" t="s">
        <v>350</v>
      </c>
      <c r="G102" s="1" t="s">
        <v>24</v>
      </c>
      <c r="H102" s="1" t="s">
        <v>34</v>
      </c>
      <c r="I102" s="1" t="s">
        <v>27</v>
      </c>
      <c r="J102" s="1" t="s">
        <v>393</v>
      </c>
      <c r="K102" s="1" t="s">
        <v>26</v>
      </c>
      <c r="L102" s="1" t="s">
        <v>183</v>
      </c>
      <c r="M102" s="1" t="s">
        <v>26</v>
      </c>
      <c r="N102" s="1" t="s">
        <v>154</v>
      </c>
      <c r="O102" s="1" t="s">
        <v>89</v>
      </c>
      <c r="Q102" s="1" t="s">
        <v>122</v>
      </c>
      <c r="R102" s="1" t="s">
        <v>114</v>
      </c>
      <c r="S102" s="1" t="s">
        <v>111</v>
      </c>
    </row>
    <row r="103" spans="1:19" x14ac:dyDescent="0.25">
      <c r="A103" s="1" t="s">
        <v>21</v>
      </c>
      <c r="D103" s="1" t="s">
        <v>453</v>
      </c>
      <c r="E103" s="1" t="s">
        <v>256</v>
      </c>
      <c r="F103" s="1" t="s">
        <v>382</v>
      </c>
      <c r="G103" s="1" t="s">
        <v>24</v>
      </c>
      <c r="H103" s="1" t="s">
        <v>34</v>
      </c>
      <c r="I103" s="1" t="s">
        <v>27</v>
      </c>
      <c r="J103" s="1" t="s">
        <v>355</v>
      </c>
      <c r="K103" s="1" t="s">
        <v>26</v>
      </c>
      <c r="L103" s="1" t="s">
        <v>80</v>
      </c>
      <c r="M103" s="1" t="s">
        <v>26</v>
      </c>
      <c r="N103" s="1" t="s">
        <v>155</v>
      </c>
      <c r="O103" s="1" t="s">
        <v>89</v>
      </c>
      <c r="Q103" s="1" t="s">
        <v>97</v>
      </c>
      <c r="R103" s="1" t="s">
        <v>106</v>
      </c>
      <c r="S103" s="1" t="s">
        <v>111</v>
      </c>
    </row>
    <row r="104" spans="1:19" x14ac:dyDescent="0.25">
      <c r="A104" s="1" t="s">
        <v>21</v>
      </c>
      <c r="D104" s="1" t="s">
        <v>454</v>
      </c>
      <c r="E104" s="1" t="s">
        <v>257</v>
      </c>
      <c r="F104" s="1" t="s">
        <v>359</v>
      </c>
      <c r="G104" s="1" t="s">
        <v>24</v>
      </c>
      <c r="H104" s="1" t="s">
        <v>34</v>
      </c>
      <c r="I104" s="1" t="s">
        <v>27</v>
      </c>
      <c r="J104" s="1" t="s">
        <v>393</v>
      </c>
      <c r="K104" s="1" t="s">
        <v>26</v>
      </c>
      <c r="L104" s="1" t="s">
        <v>179</v>
      </c>
      <c r="M104" s="1" t="s">
        <v>26</v>
      </c>
      <c r="N104" s="1" t="s">
        <v>156</v>
      </c>
      <c r="O104" s="1" t="s">
        <v>89</v>
      </c>
      <c r="Q104" s="1" t="s">
        <v>116</v>
      </c>
      <c r="R104" s="1" t="s">
        <v>114</v>
      </c>
      <c r="S104" s="1" t="s">
        <v>111</v>
      </c>
    </row>
    <row r="105" spans="1:19" x14ac:dyDescent="0.25">
      <c r="A105" s="1" t="s">
        <v>21</v>
      </c>
      <c r="D105" s="1" t="s">
        <v>455</v>
      </c>
      <c r="E105" s="1" t="s">
        <v>258</v>
      </c>
      <c r="F105" s="1" t="s">
        <v>359</v>
      </c>
      <c r="H105" s="1" t="s">
        <v>34</v>
      </c>
      <c r="I105" s="1" t="s">
        <v>190</v>
      </c>
      <c r="J105" s="1" t="s">
        <v>456</v>
      </c>
      <c r="K105" s="1" t="s">
        <v>26</v>
      </c>
      <c r="L105" s="1" t="s">
        <v>191</v>
      </c>
      <c r="M105" s="1" t="s">
        <v>26</v>
      </c>
      <c r="N105" s="1" t="s">
        <v>157</v>
      </c>
      <c r="O105" s="1" t="s">
        <v>89</v>
      </c>
      <c r="P105" s="1" t="s">
        <v>96</v>
      </c>
      <c r="Q105" s="1" t="s">
        <v>110</v>
      </c>
      <c r="R105" s="1" t="s">
        <v>68</v>
      </c>
      <c r="S105" s="1" t="s">
        <v>158</v>
      </c>
    </row>
    <row r="106" spans="1:19" x14ac:dyDescent="0.25">
      <c r="A106" s="1" t="s">
        <v>21</v>
      </c>
      <c r="D106" s="1" t="s">
        <v>457</v>
      </c>
      <c r="E106" s="1" t="s">
        <v>259</v>
      </c>
      <c r="F106" s="1" t="s">
        <v>364</v>
      </c>
      <c r="H106" s="1" t="s">
        <v>34</v>
      </c>
      <c r="I106" s="1" t="s">
        <v>194</v>
      </c>
      <c r="J106" s="1" t="s">
        <v>458</v>
      </c>
      <c r="K106" s="1" t="s">
        <v>26</v>
      </c>
      <c r="L106" s="1" t="s">
        <v>195</v>
      </c>
      <c r="M106" s="1" t="s">
        <v>26</v>
      </c>
      <c r="N106" s="1" t="s">
        <v>157</v>
      </c>
      <c r="O106" s="1" t="s">
        <v>89</v>
      </c>
      <c r="P106" s="1" t="s">
        <v>96</v>
      </c>
      <c r="Q106" s="1" t="s">
        <v>110</v>
      </c>
      <c r="R106" s="1" t="s">
        <v>77</v>
      </c>
      <c r="S106" s="1" t="s">
        <v>158</v>
      </c>
    </row>
    <row r="107" spans="1:19" x14ac:dyDescent="0.25">
      <c r="A107" s="1" t="s">
        <v>21</v>
      </c>
      <c r="D107" s="1" t="s">
        <v>459</v>
      </c>
      <c r="E107" s="1" t="s">
        <v>260</v>
      </c>
      <c r="F107" s="1" t="s">
        <v>364</v>
      </c>
      <c r="H107" s="1" t="s">
        <v>34</v>
      </c>
      <c r="I107" s="1" t="s">
        <v>192</v>
      </c>
      <c r="J107" s="1" t="s">
        <v>460</v>
      </c>
      <c r="K107" s="1" t="s">
        <v>26</v>
      </c>
      <c r="L107" s="1" t="s">
        <v>196</v>
      </c>
      <c r="M107" s="1" t="s">
        <v>26</v>
      </c>
      <c r="N107" s="1" t="s">
        <v>157</v>
      </c>
      <c r="O107" s="1" t="s">
        <v>89</v>
      </c>
      <c r="P107" s="1" t="s">
        <v>96</v>
      </c>
      <c r="Q107" s="1" t="s">
        <v>110</v>
      </c>
      <c r="R107" s="1" t="s">
        <v>77</v>
      </c>
      <c r="S107" s="1" t="s">
        <v>158</v>
      </c>
    </row>
    <row r="108" spans="1:19" x14ac:dyDescent="0.25">
      <c r="A108" s="1" t="s">
        <v>21</v>
      </c>
      <c r="D108" s="1" t="s">
        <v>461</v>
      </c>
      <c r="E108" s="1" t="s">
        <v>259</v>
      </c>
      <c r="F108" s="1" t="s">
        <v>364</v>
      </c>
      <c r="H108" s="1" t="s">
        <v>34</v>
      </c>
      <c r="I108" s="1" t="s">
        <v>32</v>
      </c>
      <c r="J108" s="1" t="s">
        <v>462</v>
      </c>
      <c r="K108" s="1" t="s">
        <v>26</v>
      </c>
      <c r="L108" s="1" t="s">
        <v>202</v>
      </c>
      <c r="M108" s="1" t="s">
        <v>26</v>
      </c>
      <c r="N108" s="1" t="s">
        <v>157</v>
      </c>
      <c r="O108" s="1" t="s">
        <v>89</v>
      </c>
      <c r="P108" s="1" t="s">
        <v>96</v>
      </c>
      <c r="Q108" s="1" t="s">
        <v>110</v>
      </c>
      <c r="R108" s="1" t="s">
        <v>70</v>
      </c>
      <c r="S108" s="1" t="s">
        <v>158</v>
      </c>
    </row>
    <row r="109" spans="1:19" x14ac:dyDescent="0.25">
      <c r="A109" s="1" t="s">
        <v>21</v>
      </c>
      <c r="D109" s="1" t="s">
        <v>463</v>
      </c>
      <c r="E109" s="1" t="s">
        <v>261</v>
      </c>
      <c r="F109" s="1" t="s">
        <v>364</v>
      </c>
      <c r="H109" s="1" t="s">
        <v>34</v>
      </c>
      <c r="I109" s="1" t="s">
        <v>32</v>
      </c>
      <c r="J109" s="1" t="s">
        <v>462</v>
      </c>
      <c r="K109" s="1" t="s">
        <v>26</v>
      </c>
      <c r="L109" s="1" t="s">
        <v>202</v>
      </c>
      <c r="M109" s="1" t="s">
        <v>26</v>
      </c>
      <c r="N109" s="1" t="s">
        <v>157</v>
      </c>
      <c r="O109" s="1" t="s">
        <v>89</v>
      </c>
      <c r="P109" s="1" t="s">
        <v>96</v>
      </c>
      <c r="Q109" s="1" t="s">
        <v>110</v>
      </c>
      <c r="R109" s="1" t="s">
        <v>70</v>
      </c>
      <c r="S109" s="1" t="s">
        <v>158</v>
      </c>
    </row>
    <row r="110" spans="1:19" x14ac:dyDescent="0.25">
      <c r="A110" s="1" t="s">
        <v>21</v>
      </c>
      <c r="D110" s="1" t="s">
        <v>464</v>
      </c>
      <c r="E110" s="1" t="s">
        <v>262</v>
      </c>
      <c r="F110" s="1" t="s">
        <v>359</v>
      </c>
      <c r="H110" s="1" t="s">
        <v>34</v>
      </c>
      <c r="I110" s="1" t="s">
        <v>32</v>
      </c>
      <c r="J110" s="1" t="s">
        <v>462</v>
      </c>
      <c r="K110" s="1" t="s">
        <v>26</v>
      </c>
      <c r="L110" s="1" t="s">
        <v>202</v>
      </c>
      <c r="M110" s="1" t="s">
        <v>26</v>
      </c>
      <c r="N110" s="1" t="s">
        <v>157</v>
      </c>
      <c r="O110" s="1" t="s">
        <v>89</v>
      </c>
      <c r="P110" s="1" t="s">
        <v>96</v>
      </c>
      <c r="Q110" s="1" t="s">
        <v>110</v>
      </c>
      <c r="R110" s="1" t="s">
        <v>70</v>
      </c>
      <c r="S110" s="1" t="s">
        <v>158</v>
      </c>
    </row>
    <row r="111" spans="1:19" x14ac:dyDescent="0.25">
      <c r="A111" s="1" t="s">
        <v>21</v>
      </c>
      <c r="D111" s="1" t="s">
        <v>465</v>
      </c>
      <c r="E111" s="1" t="s">
        <v>263</v>
      </c>
      <c r="F111" s="1" t="s">
        <v>359</v>
      </c>
      <c r="H111" s="1" t="s">
        <v>34</v>
      </c>
      <c r="I111" s="1" t="s">
        <v>32</v>
      </c>
      <c r="J111" s="1" t="s">
        <v>466</v>
      </c>
      <c r="K111" s="1" t="s">
        <v>26</v>
      </c>
      <c r="L111" s="1" t="s">
        <v>467</v>
      </c>
      <c r="M111" s="1" t="s">
        <v>26</v>
      </c>
      <c r="N111" s="1" t="s">
        <v>157</v>
      </c>
      <c r="O111" s="1" t="s">
        <v>89</v>
      </c>
      <c r="P111" s="1" t="s">
        <v>96</v>
      </c>
      <c r="Q111" s="1" t="s">
        <v>110</v>
      </c>
      <c r="R111" s="1" t="s">
        <v>117</v>
      </c>
      <c r="S111" s="1" t="s">
        <v>158</v>
      </c>
    </row>
    <row r="112" spans="1:19" x14ac:dyDescent="0.25">
      <c r="A112" s="1" t="s">
        <v>21</v>
      </c>
      <c r="D112" s="1" t="s">
        <v>468</v>
      </c>
      <c r="E112" s="1" t="s">
        <v>260</v>
      </c>
      <c r="F112" s="1" t="s">
        <v>364</v>
      </c>
      <c r="H112" s="1" t="s">
        <v>34</v>
      </c>
      <c r="I112" s="1" t="s">
        <v>200</v>
      </c>
      <c r="J112" s="1" t="s">
        <v>469</v>
      </c>
      <c r="K112" s="1" t="s">
        <v>26</v>
      </c>
      <c r="L112" s="1" t="s">
        <v>201</v>
      </c>
      <c r="M112" s="1" t="s">
        <v>26</v>
      </c>
      <c r="N112" s="1" t="s">
        <v>157</v>
      </c>
      <c r="O112" s="1" t="s">
        <v>89</v>
      </c>
      <c r="P112" s="1" t="s">
        <v>96</v>
      </c>
      <c r="Q112" s="1" t="s">
        <v>110</v>
      </c>
      <c r="R112" s="1" t="s">
        <v>66</v>
      </c>
      <c r="S112" s="1" t="s">
        <v>158</v>
      </c>
    </row>
    <row r="113" spans="1:19" x14ac:dyDescent="0.25">
      <c r="A113" s="1" t="s">
        <v>21</v>
      </c>
      <c r="D113" s="1" t="s">
        <v>470</v>
      </c>
      <c r="E113" s="1" t="s">
        <v>258</v>
      </c>
      <c r="F113" s="1" t="s">
        <v>359</v>
      </c>
      <c r="H113" s="1" t="s">
        <v>34</v>
      </c>
      <c r="I113" s="1" t="s">
        <v>197</v>
      </c>
      <c r="J113" s="1" t="s">
        <v>471</v>
      </c>
      <c r="K113" s="1" t="s">
        <v>26</v>
      </c>
      <c r="L113" s="1" t="s">
        <v>198</v>
      </c>
      <c r="M113" s="1" t="s">
        <v>26</v>
      </c>
      <c r="N113" s="1" t="s">
        <v>157</v>
      </c>
      <c r="O113" s="1" t="s">
        <v>89</v>
      </c>
      <c r="P113" s="1" t="s">
        <v>96</v>
      </c>
      <c r="Q113" s="1" t="s">
        <v>110</v>
      </c>
      <c r="R113" s="1" t="s">
        <v>66</v>
      </c>
      <c r="S113" s="1" t="s">
        <v>158</v>
      </c>
    </row>
    <row r="114" spans="1:19" x14ac:dyDescent="0.25">
      <c r="A114" s="1" t="s">
        <v>21</v>
      </c>
      <c r="D114" s="1" t="s">
        <v>472</v>
      </c>
      <c r="E114" s="1" t="s">
        <v>258</v>
      </c>
      <c r="F114" s="1" t="s">
        <v>359</v>
      </c>
      <c r="H114" s="1" t="s">
        <v>34</v>
      </c>
      <c r="I114" s="1" t="s">
        <v>197</v>
      </c>
      <c r="J114" s="1" t="s">
        <v>471</v>
      </c>
      <c r="K114" s="1" t="s">
        <v>26</v>
      </c>
      <c r="L114" s="1" t="s">
        <v>203</v>
      </c>
      <c r="M114" s="1" t="s">
        <v>26</v>
      </c>
      <c r="N114" s="1" t="s">
        <v>157</v>
      </c>
      <c r="O114" s="1" t="s">
        <v>89</v>
      </c>
      <c r="P114" s="1" t="s">
        <v>96</v>
      </c>
      <c r="Q114" s="1" t="s">
        <v>110</v>
      </c>
      <c r="R114" s="1" t="s">
        <v>61</v>
      </c>
      <c r="S114" s="1" t="s">
        <v>158</v>
      </c>
    </row>
    <row r="115" spans="1:19" x14ac:dyDescent="0.25">
      <c r="A115" s="1" t="s">
        <v>21</v>
      </c>
      <c r="D115" s="1" t="s">
        <v>473</v>
      </c>
      <c r="E115" s="1" t="s">
        <v>259</v>
      </c>
      <c r="F115" s="1" t="s">
        <v>364</v>
      </c>
      <c r="H115" s="1" t="s">
        <v>34</v>
      </c>
      <c r="I115" s="1" t="s">
        <v>190</v>
      </c>
      <c r="J115" s="1" t="s">
        <v>474</v>
      </c>
      <c r="K115" s="1" t="s">
        <v>26</v>
      </c>
      <c r="L115" s="1" t="s">
        <v>205</v>
      </c>
      <c r="M115" s="1" t="s">
        <v>26</v>
      </c>
      <c r="N115" s="1" t="s">
        <v>157</v>
      </c>
      <c r="O115" s="1" t="s">
        <v>89</v>
      </c>
      <c r="P115" s="1" t="s">
        <v>96</v>
      </c>
      <c r="Q115" s="1" t="s">
        <v>110</v>
      </c>
      <c r="R115" s="1" t="s">
        <v>106</v>
      </c>
      <c r="S115" s="1" t="s">
        <v>158</v>
      </c>
    </row>
    <row r="116" spans="1:19" x14ac:dyDescent="0.25">
      <c r="A116" s="1" t="s">
        <v>21</v>
      </c>
      <c r="D116" s="1" t="s">
        <v>475</v>
      </c>
      <c r="E116" s="1" t="s">
        <v>258</v>
      </c>
      <c r="F116" s="1" t="s">
        <v>359</v>
      </c>
      <c r="H116" s="1" t="s">
        <v>34</v>
      </c>
      <c r="I116" s="1" t="s">
        <v>31</v>
      </c>
      <c r="J116" s="1" t="s">
        <v>476</v>
      </c>
      <c r="K116" s="1" t="s">
        <v>26</v>
      </c>
      <c r="L116" s="1" t="s">
        <v>204</v>
      </c>
      <c r="M116" s="1" t="s">
        <v>26</v>
      </c>
      <c r="N116" s="1" t="s">
        <v>157</v>
      </c>
      <c r="O116" s="1" t="s">
        <v>89</v>
      </c>
      <c r="P116" s="1" t="s">
        <v>96</v>
      </c>
      <c r="Q116" s="1" t="s">
        <v>110</v>
      </c>
      <c r="R116" s="1" t="s">
        <v>106</v>
      </c>
      <c r="S116" s="1" t="s">
        <v>158</v>
      </c>
    </row>
    <row r="117" spans="1:19" x14ac:dyDescent="0.25">
      <c r="A117" s="1" t="s">
        <v>21</v>
      </c>
      <c r="D117" s="1" t="s">
        <v>477</v>
      </c>
      <c r="E117" s="1" t="s">
        <v>264</v>
      </c>
      <c r="F117" s="1" t="s">
        <v>359</v>
      </c>
      <c r="G117" s="1" t="s">
        <v>24</v>
      </c>
      <c r="H117" s="1" t="s">
        <v>34</v>
      </c>
      <c r="I117" s="1" t="s">
        <v>31</v>
      </c>
      <c r="J117" s="1" t="s">
        <v>476</v>
      </c>
      <c r="K117" s="1" t="s">
        <v>26</v>
      </c>
      <c r="L117" s="1" t="s">
        <v>204</v>
      </c>
      <c r="M117" s="1" t="s">
        <v>26</v>
      </c>
      <c r="N117" s="1" t="s">
        <v>157</v>
      </c>
      <c r="O117" s="1" t="s">
        <v>89</v>
      </c>
      <c r="P117" s="1" t="s">
        <v>96</v>
      </c>
      <c r="Q117" s="1" t="s">
        <v>110</v>
      </c>
      <c r="R117" s="1" t="s">
        <v>106</v>
      </c>
      <c r="S117" s="1" t="s">
        <v>158</v>
      </c>
    </row>
    <row r="118" spans="1:19" x14ac:dyDescent="0.25">
      <c r="A118" s="1" t="s">
        <v>21</v>
      </c>
      <c r="D118" s="1" t="s">
        <v>478</v>
      </c>
      <c r="E118" s="1" t="s">
        <v>265</v>
      </c>
      <c r="F118" s="1" t="s">
        <v>359</v>
      </c>
      <c r="G118" s="1" t="s">
        <v>24</v>
      </c>
      <c r="H118" s="1" t="s">
        <v>34</v>
      </c>
      <c r="I118" s="1" t="s">
        <v>31</v>
      </c>
      <c r="J118" s="1" t="s">
        <v>476</v>
      </c>
      <c r="K118" s="1" t="s">
        <v>26</v>
      </c>
      <c r="L118" s="1" t="s">
        <v>204</v>
      </c>
      <c r="M118" s="1" t="s">
        <v>26</v>
      </c>
      <c r="N118" s="1" t="s">
        <v>157</v>
      </c>
      <c r="O118" s="1" t="s">
        <v>89</v>
      </c>
      <c r="P118" s="1" t="s">
        <v>96</v>
      </c>
      <c r="Q118" s="1" t="s">
        <v>110</v>
      </c>
      <c r="R118" s="1" t="s">
        <v>106</v>
      </c>
      <c r="S118" s="1" t="s">
        <v>158</v>
      </c>
    </row>
    <row r="119" spans="1:19" x14ac:dyDescent="0.25">
      <c r="A119" s="1" t="s">
        <v>21</v>
      </c>
      <c r="D119" s="1" t="s">
        <v>479</v>
      </c>
      <c r="E119" s="1" t="s">
        <v>266</v>
      </c>
      <c r="F119" s="1" t="s">
        <v>364</v>
      </c>
      <c r="G119" s="1" t="s">
        <v>24</v>
      </c>
      <c r="H119" s="1" t="s">
        <v>34</v>
      </c>
      <c r="I119" s="1" t="s">
        <v>190</v>
      </c>
      <c r="J119" s="1" t="s">
        <v>480</v>
      </c>
      <c r="K119" s="1" t="s">
        <v>26</v>
      </c>
      <c r="L119" s="1" t="s">
        <v>199</v>
      </c>
      <c r="M119" s="1" t="s">
        <v>26</v>
      </c>
      <c r="N119" s="1" t="s">
        <v>157</v>
      </c>
      <c r="O119" s="1" t="s">
        <v>89</v>
      </c>
      <c r="P119" s="1" t="s">
        <v>96</v>
      </c>
      <c r="Q119" s="1" t="s">
        <v>110</v>
      </c>
      <c r="R119" s="1" t="s">
        <v>76</v>
      </c>
      <c r="S119" s="1" t="s">
        <v>158</v>
      </c>
    </row>
    <row r="120" spans="1:19" x14ac:dyDescent="0.25">
      <c r="A120" s="1" t="s">
        <v>21</v>
      </c>
      <c r="D120" s="1" t="s">
        <v>481</v>
      </c>
      <c r="E120" s="1" t="s">
        <v>259</v>
      </c>
      <c r="F120" s="1" t="s">
        <v>364</v>
      </c>
      <c r="H120" s="1" t="s">
        <v>34</v>
      </c>
      <c r="I120" s="1" t="s">
        <v>31</v>
      </c>
      <c r="J120" s="1" t="s">
        <v>476</v>
      </c>
      <c r="K120" s="1" t="s">
        <v>26</v>
      </c>
      <c r="L120" s="1" t="s">
        <v>204</v>
      </c>
      <c r="M120" s="1" t="s">
        <v>26</v>
      </c>
      <c r="N120" s="1" t="s">
        <v>157</v>
      </c>
      <c r="O120" s="1" t="s">
        <v>89</v>
      </c>
      <c r="P120" s="1" t="s">
        <v>96</v>
      </c>
      <c r="Q120" s="1" t="s">
        <v>110</v>
      </c>
      <c r="R120" s="1" t="s">
        <v>107</v>
      </c>
      <c r="S120" s="1" t="s">
        <v>158</v>
      </c>
    </row>
    <row r="121" spans="1:19" x14ac:dyDescent="0.25">
      <c r="A121" s="1" t="s">
        <v>21</v>
      </c>
      <c r="D121" s="1" t="s">
        <v>482</v>
      </c>
      <c r="E121" s="1" t="s">
        <v>266</v>
      </c>
      <c r="F121" s="1" t="s">
        <v>364</v>
      </c>
      <c r="G121" s="1" t="s">
        <v>24</v>
      </c>
      <c r="H121" s="1" t="s">
        <v>34</v>
      </c>
      <c r="I121" s="1" t="s">
        <v>31</v>
      </c>
      <c r="J121" s="1" t="s">
        <v>476</v>
      </c>
      <c r="K121" s="1" t="s">
        <v>26</v>
      </c>
      <c r="L121" s="1" t="s">
        <v>204</v>
      </c>
      <c r="M121" s="1" t="s">
        <v>26</v>
      </c>
      <c r="N121" s="1" t="s">
        <v>157</v>
      </c>
      <c r="O121" s="1" t="s">
        <v>89</v>
      </c>
      <c r="P121" s="1" t="s">
        <v>96</v>
      </c>
      <c r="Q121" s="1" t="s">
        <v>110</v>
      </c>
      <c r="R121" s="1" t="s">
        <v>107</v>
      </c>
      <c r="S121" s="1" t="s">
        <v>158</v>
      </c>
    </row>
    <row r="122" spans="1:19" x14ac:dyDescent="0.25">
      <c r="A122" s="1" t="s">
        <v>21</v>
      </c>
      <c r="D122" s="1" t="s">
        <v>483</v>
      </c>
      <c r="E122" s="1" t="s">
        <v>262</v>
      </c>
      <c r="F122" s="1" t="s">
        <v>359</v>
      </c>
      <c r="H122" s="1" t="s">
        <v>34</v>
      </c>
      <c r="I122" s="1" t="s">
        <v>31</v>
      </c>
      <c r="J122" s="1" t="s">
        <v>476</v>
      </c>
      <c r="K122" s="1" t="s">
        <v>26</v>
      </c>
      <c r="L122" s="1" t="s">
        <v>204</v>
      </c>
      <c r="M122" s="1" t="s">
        <v>26</v>
      </c>
      <c r="N122" s="1" t="s">
        <v>157</v>
      </c>
      <c r="O122" s="1" t="s">
        <v>89</v>
      </c>
      <c r="P122" s="1" t="s">
        <v>96</v>
      </c>
      <c r="Q122" s="1" t="s">
        <v>110</v>
      </c>
      <c r="R122" s="1" t="s">
        <v>107</v>
      </c>
      <c r="S122" s="1" t="s">
        <v>158</v>
      </c>
    </row>
    <row r="123" spans="1:19" x14ac:dyDescent="0.25">
      <c r="A123" s="1" t="s">
        <v>21</v>
      </c>
      <c r="D123" s="1" t="s">
        <v>484</v>
      </c>
      <c r="E123" s="1" t="s">
        <v>267</v>
      </c>
      <c r="F123" s="1" t="s">
        <v>364</v>
      </c>
      <c r="H123" s="1" t="s">
        <v>34</v>
      </c>
      <c r="I123" s="1" t="s">
        <v>31</v>
      </c>
      <c r="J123" s="1" t="s">
        <v>485</v>
      </c>
      <c r="K123" s="1" t="s">
        <v>26</v>
      </c>
      <c r="L123" s="1" t="s">
        <v>206</v>
      </c>
      <c r="M123" s="1" t="s">
        <v>26</v>
      </c>
      <c r="N123" s="1" t="s">
        <v>157</v>
      </c>
      <c r="O123" s="1" t="s">
        <v>89</v>
      </c>
      <c r="P123" s="1" t="s">
        <v>96</v>
      </c>
      <c r="Q123" s="1" t="s">
        <v>110</v>
      </c>
      <c r="R123" s="1" t="s">
        <v>67</v>
      </c>
      <c r="S123" s="1" t="s">
        <v>158</v>
      </c>
    </row>
    <row r="124" spans="1:19" x14ac:dyDescent="0.25">
      <c r="A124" s="1" t="s">
        <v>21</v>
      </c>
      <c r="D124" s="1" t="s">
        <v>486</v>
      </c>
      <c r="E124" s="1" t="s">
        <v>258</v>
      </c>
      <c r="F124" s="1" t="s">
        <v>359</v>
      </c>
      <c r="H124" s="1" t="s">
        <v>34</v>
      </c>
      <c r="I124" s="1" t="s">
        <v>190</v>
      </c>
      <c r="J124" s="1" t="s">
        <v>487</v>
      </c>
      <c r="K124" s="1" t="s">
        <v>26</v>
      </c>
      <c r="L124" s="1" t="s">
        <v>207</v>
      </c>
      <c r="M124" s="1" t="s">
        <v>26</v>
      </c>
      <c r="N124" s="1" t="s">
        <v>157</v>
      </c>
      <c r="O124" s="1" t="s">
        <v>89</v>
      </c>
      <c r="P124" s="1" t="s">
        <v>96</v>
      </c>
      <c r="Q124" s="1" t="s">
        <v>110</v>
      </c>
      <c r="R124" s="1" t="s">
        <v>67</v>
      </c>
      <c r="S124" s="1" t="s">
        <v>158</v>
      </c>
    </row>
    <row r="125" spans="1:19" x14ac:dyDescent="0.25">
      <c r="A125" s="1" t="s">
        <v>21</v>
      </c>
      <c r="D125" s="1" t="s">
        <v>488</v>
      </c>
      <c r="E125" s="1" t="s">
        <v>263</v>
      </c>
      <c r="F125" s="1" t="s">
        <v>359</v>
      </c>
      <c r="H125" s="1" t="s">
        <v>34</v>
      </c>
      <c r="I125" s="1" t="s">
        <v>31</v>
      </c>
      <c r="J125" s="1" t="s">
        <v>485</v>
      </c>
      <c r="K125" s="1" t="s">
        <v>26</v>
      </c>
      <c r="L125" s="1" t="s">
        <v>206</v>
      </c>
      <c r="M125" s="1" t="s">
        <v>26</v>
      </c>
      <c r="N125" s="1" t="s">
        <v>157</v>
      </c>
      <c r="O125" s="1" t="s">
        <v>89</v>
      </c>
      <c r="P125" s="1" t="s">
        <v>96</v>
      </c>
      <c r="Q125" s="1" t="s">
        <v>110</v>
      </c>
      <c r="R125" s="1" t="s">
        <v>67</v>
      </c>
      <c r="S125" s="1" t="s">
        <v>158</v>
      </c>
    </row>
    <row r="126" spans="1:19" x14ac:dyDescent="0.25">
      <c r="A126" s="1" t="s">
        <v>21</v>
      </c>
      <c r="D126" s="1" t="s">
        <v>489</v>
      </c>
      <c r="E126" s="1" t="s">
        <v>263</v>
      </c>
      <c r="F126" s="1" t="s">
        <v>359</v>
      </c>
      <c r="H126" s="1" t="s">
        <v>34</v>
      </c>
      <c r="I126" s="1" t="s">
        <v>190</v>
      </c>
      <c r="J126" s="1" t="s">
        <v>480</v>
      </c>
      <c r="K126" s="1" t="s">
        <v>26</v>
      </c>
      <c r="L126" s="1" t="s">
        <v>199</v>
      </c>
      <c r="M126" s="1" t="s">
        <v>26</v>
      </c>
      <c r="N126" s="1" t="s">
        <v>157</v>
      </c>
      <c r="O126" s="1" t="s">
        <v>89</v>
      </c>
      <c r="P126" s="1" t="s">
        <v>96</v>
      </c>
      <c r="Q126" s="1" t="s">
        <v>110</v>
      </c>
      <c r="R126" s="1" t="s">
        <v>108</v>
      </c>
      <c r="S126" s="1" t="s">
        <v>158</v>
      </c>
    </row>
    <row r="127" spans="1:19" x14ac:dyDescent="0.25">
      <c r="A127" s="1" t="s">
        <v>21</v>
      </c>
      <c r="D127" s="1" t="s">
        <v>490</v>
      </c>
      <c r="E127" s="1" t="s">
        <v>268</v>
      </c>
      <c r="F127" s="1" t="s">
        <v>350</v>
      </c>
      <c r="G127" s="1" t="s">
        <v>24</v>
      </c>
      <c r="H127" s="1" t="s">
        <v>34</v>
      </c>
      <c r="I127" s="1" t="s">
        <v>27</v>
      </c>
      <c r="J127" s="1" t="s">
        <v>373</v>
      </c>
      <c r="K127" s="1" t="s">
        <v>26</v>
      </c>
      <c r="L127" s="1" t="s">
        <v>180</v>
      </c>
      <c r="M127" s="1" t="s">
        <v>26</v>
      </c>
      <c r="N127" s="1" t="s">
        <v>159</v>
      </c>
      <c r="O127" s="1" t="s">
        <v>89</v>
      </c>
      <c r="Q127" s="1" t="s">
        <v>136</v>
      </c>
      <c r="R127" s="1" t="s">
        <v>112</v>
      </c>
      <c r="S127" s="1" t="s">
        <v>111</v>
      </c>
    </row>
    <row r="128" spans="1:19" x14ac:dyDescent="0.25">
      <c r="A128" s="1" t="s">
        <v>21</v>
      </c>
      <c r="D128" s="1" t="s">
        <v>491</v>
      </c>
      <c r="E128" s="1" t="s">
        <v>269</v>
      </c>
      <c r="F128" s="1" t="s">
        <v>353</v>
      </c>
      <c r="G128" s="1" t="s">
        <v>24</v>
      </c>
      <c r="H128" s="1" t="s">
        <v>34</v>
      </c>
      <c r="I128" s="1" t="s">
        <v>27</v>
      </c>
      <c r="J128" s="1" t="s">
        <v>355</v>
      </c>
      <c r="K128" s="1" t="s">
        <v>26</v>
      </c>
      <c r="L128" s="1" t="s">
        <v>80</v>
      </c>
      <c r="M128" s="1" t="s">
        <v>26</v>
      </c>
      <c r="N128" s="1" t="s">
        <v>160</v>
      </c>
      <c r="O128" s="1" t="s">
        <v>89</v>
      </c>
      <c r="Q128" s="1" t="s">
        <v>140</v>
      </c>
      <c r="R128" s="1" t="s">
        <v>74</v>
      </c>
      <c r="S128" s="1" t="s">
        <v>111</v>
      </c>
    </row>
    <row r="129" spans="1:19" x14ac:dyDescent="0.25">
      <c r="A129" s="1" t="s">
        <v>21</v>
      </c>
      <c r="D129" s="1" t="s">
        <v>492</v>
      </c>
      <c r="E129" s="1" t="s">
        <v>270</v>
      </c>
      <c r="F129" s="1" t="s">
        <v>359</v>
      </c>
      <c r="G129" s="1" t="s">
        <v>24</v>
      </c>
      <c r="H129" s="1" t="s">
        <v>34</v>
      </c>
      <c r="I129" s="1" t="s">
        <v>27</v>
      </c>
      <c r="J129" s="1" t="s">
        <v>393</v>
      </c>
      <c r="K129" s="1" t="s">
        <v>26</v>
      </c>
      <c r="L129" s="1" t="s">
        <v>179</v>
      </c>
      <c r="M129" s="1" t="s">
        <v>26</v>
      </c>
      <c r="N129" s="1" t="s">
        <v>161</v>
      </c>
      <c r="O129" s="1" t="s">
        <v>89</v>
      </c>
      <c r="Q129" s="1" t="s">
        <v>121</v>
      </c>
      <c r="R129" s="1" t="s">
        <v>117</v>
      </c>
      <c r="S129" s="1" t="s">
        <v>111</v>
      </c>
    </row>
    <row r="130" spans="1:19" x14ac:dyDescent="0.25">
      <c r="A130" s="1" t="s">
        <v>21</v>
      </c>
      <c r="D130" s="1" t="s">
        <v>493</v>
      </c>
      <c r="E130" s="1" t="s">
        <v>271</v>
      </c>
      <c r="F130" s="1" t="s">
        <v>353</v>
      </c>
      <c r="G130" s="1" t="s">
        <v>24</v>
      </c>
      <c r="H130" s="1" t="s">
        <v>34</v>
      </c>
      <c r="I130" s="1" t="s">
        <v>28</v>
      </c>
      <c r="J130" s="1" t="s">
        <v>494</v>
      </c>
      <c r="K130" s="1" t="s">
        <v>26</v>
      </c>
      <c r="L130" s="1" t="s">
        <v>177</v>
      </c>
      <c r="M130" s="1" t="s">
        <v>26</v>
      </c>
      <c r="N130" s="1" t="s">
        <v>161</v>
      </c>
      <c r="O130" s="1" t="s">
        <v>89</v>
      </c>
      <c r="Q130" s="1" t="s">
        <v>121</v>
      </c>
      <c r="R130" s="1" t="s">
        <v>106</v>
      </c>
      <c r="S130" s="1" t="s">
        <v>111</v>
      </c>
    </row>
    <row r="131" spans="1:19" x14ac:dyDescent="0.25">
      <c r="A131" s="1" t="s">
        <v>21</v>
      </c>
      <c r="D131" s="1" t="s">
        <v>495</v>
      </c>
      <c r="E131" s="1" t="s">
        <v>270</v>
      </c>
      <c r="F131" s="1" t="s">
        <v>359</v>
      </c>
      <c r="G131" s="1" t="s">
        <v>24</v>
      </c>
      <c r="H131" s="1" t="s">
        <v>34</v>
      </c>
      <c r="I131" s="1" t="s">
        <v>27</v>
      </c>
      <c r="J131" s="1" t="s">
        <v>393</v>
      </c>
      <c r="K131" s="1" t="s">
        <v>26</v>
      </c>
      <c r="L131" s="1" t="s">
        <v>183</v>
      </c>
      <c r="M131" s="1" t="s">
        <v>26</v>
      </c>
      <c r="N131" s="1" t="s">
        <v>161</v>
      </c>
      <c r="O131" s="1" t="s">
        <v>89</v>
      </c>
      <c r="Q131" s="1" t="s">
        <v>121</v>
      </c>
      <c r="R131" s="1" t="s">
        <v>114</v>
      </c>
      <c r="S131" s="1" t="s">
        <v>111</v>
      </c>
    </row>
    <row r="132" spans="1:19" x14ac:dyDescent="0.25">
      <c r="A132" s="1" t="s">
        <v>21</v>
      </c>
      <c r="D132" s="1" t="s">
        <v>496</v>
      </c>
      <c r="E132" s="1" t="s">
        <v>272</v>
      </c>
      <c r="F132" s="1" t="s">
        <v>353</v>
      </c>
      <c r="G132" s="1" t="s">
        <v>24</v>
      </c>
      <c r="H132" s="1" t="s">
        <v>34</v>
      </c>
      <c r="I132" s="1" t="s">
        <v>27</v>
      </c>
      <c r="J132" s="1" t="s">
        <v>409</v>
      </c>
      <c r="K132" s="1" t="s">
        <v>26</v>
      </c>
      <c r="L132" s="1" t="s">
        <v>185</v>
      </c>
      <c r="M132" s="1" t="s">
        <v>26</v>
      </c>
      <c r="N132" s="1" t="s">
        <v>162</v>
      </c>
      <c r="O132" s="1" t="s">
        <v>89</v>
      </c>
      <c r="Q132" s="1" t="s">
        <v>110</v>
      </c>
      <c r="R132" s="1" t="s">
        <v>59</v>
      </c>
      <c r="S132" s="1" t="s">
        <v>111</v>
      </c>
    </row>
    <row r="133" spans="1:19" x14ac:dyDescent="0.25">
      <c r="A133" s="1" t="s">
        <v>21</v>
      </c>
      <c r="D133" s="1" t="s">
        <v>497</v>
      </c>
      <c r="E133" s="1" t="s">
        <v>273</v>
      </c>
      <c r="F133" s="1" t="s">
        <v>366</v>
      </c>
      <c r="G133" s="1" t="s">
        <v>24</v>
      </c>
      <c r="H133" s="1" t="s">
        <v>34</v>
      </c>
      <c r="I133" s="1" t="s">
        <v>27</v>
      </c>
      <c r="J133" s="1" t="s">
        <v>393</v>
      </c>
      <c r="K133" s="1" t="s">
        <v>26</v>
      </c>
      <c r="L133" s="1" t="s">
        <v>179</v>
      </c>
      <c r="M133" s="1" t="s">
        <v>26</v>
      </c>
      <c r="N133" s="1" t="s">
        <v>163</v>
      </c>
      <c r="O133" s="1" t="s">
        <v>89</v>
      </c>
      <c r="Q133" s="1" t="s">
        <v>138</v>
      </c>
      <c r="R133" s="1" t="s">
        <v>77</v>
      </c>
      <c r="S133" s="1" t="s">
        <v>111</v>
      </c>
    </row>
    <row r="134" spans="1:19" x14ac:dyDescent="0.25">
      <c r="A134" s="1" t="s">
        <v>21</v>
      </c>
      <c r="D134" s="1" t="s">
        <v>498</v>
      </c>
      <c r="E134" s="1" t="s">
        <v>273</v>
      </c>
      <c r="F134" s="1" t="s">
        <v>366</v>
      </c>
      <c r="G134" s="1" t="s">
        <v>24</v>
      </c>
      <c r="H134" s="1" t="s">
        <v>34</v>
      </c>
      <c r="I134" s="1" t="s">
        <v>27</v>
      </c>
      <c r="J134" s="1" t="s">
        <v>393</v>
      </c>
      <c r="K134" s="1" t="s">
        <v>26</v>
      </c>
      <c r="L134" s="1" t="s">
        <v>179</v>
      </c>
      <c r="M134" s="1" t="s">
        <v>26</v>
      </c>
      <c r="N134" s="1" t="s">
        <v>163</v>
      </c>
      <c r="O134" s="1" t="s">
        <v>89</v>
      </c>
      <c r="Q134" s="1" t="s">
        <v>138</v>
      </c>
      <c r="R134" s="1" t="s">
        <v>113</v>
      </c>
      <c r="S134" s="1" t="s">
        <v>111</v>
      </c>
    </row>
    <row r="135" spans="1:19" x14ac:dyDescent="0.25">
      <c r="A135" s="1" t="s">
        <v>21</v>
      </c>
      <c r="D135" s="1" t="s">
        <v>499</v>
      </c>
      <c r="E135" s="1" t="s">
        <v>274</v>
      </c>
      <c r="F135" s="1" t="s">
        <v>350</v>
      </c>
      <c r="G135" s="1" t="s">
        <v>24</v>
      </c>
      <c r="H135" s="1" t="s">
        <v>34</v>
      </c>
      <c r="I135" s="1" t="s">
        <v>27</v>
      </c>
      <c r="J135" s="1" t="s">
        <v>409</v>
      </c>
      <c r="K135" s="1" t="s">
        <v>26</v>
      </c>
      <c r="L135" s="1" t="s">
        <v>82</v>
      </c>
      <c r="M135" s="1" t="s">
        <v>26</v>
      </c>
      <c r="N135" s="1" t="s">
        <v>164</v>
      </c>
      <c r="O135" s="1" t="s">
        <v>89</v>
      </c>
      <c r="Q135" s="1" t="s">
        <v>122</v>
      </c>
      <c r="R135" s="1" t="s">
        <v>59</v>
      </c>
      <c r="S135" s="1" t="s">
        <v>111</v>
      </c>
    </row>
    <row r="136" spans="1:19" x14ac:dyDescent="0.25">
      <c r="A136" s="1" t="s">
        <v>21</v>
      </c>
      <c r="D136" s="1" t="s">
        <v>500</v>
      </c>
      <c r="E136" s="1" t="s">
        <v>275</v>
      </c>
      <c r="F136" s="1" t="s">
        <v>353</v>
      </c>
      <c r="G136" s="1" t="s">
        <v>24</v>
      </c>
      <c r="H136" s="1" t="s">
        <v>34</v>
      </c>
      <c r="I136" s="1" t="s">
        <v>27</v>
      </c>
      <c r="J136" s="1" t="s">
        <v>393</v>
      </c>
      <c r="K136" s="1" t="s">
        <v>26</v>
      </c>
      <c r="L136" s="1" t="s">
        <v>179</v>
      </c>
      <c r="M136" s="1" t="s">
        <v>26</v>
      </c>
      <c r="N136" s="1" t="s">
        <v>164</v>
      </c>
      <c r="O136" s="1" t="s">
        <v>89</v>
      </c>
      <c r="Q136" s="1" t="s">
        <v>122</v>
      </c>
      <c r="R136" s="1" t="s">
        <v>117</v>
      </c>
      <c r="S136" s="1" t="s">
        <v>111</v>
      </c>
    </row>
    <row r="137" spans="1:19" x14ac:dyDescent="0.25">
      <c r="A137" s="1" t="s">
        <v>21</v>
      </c>
      <c r="D137" s="1" t="s">
        <v>501</v>
      </c>
      <c r="E137" s="1" t="s">
        <v>276</v>
      </c>
      <c r="F137" s="1" t="s">
        <v>350</v>
      </c>
      <c r="G137" s="1" t="s">
        <v>24</v>
      </c>
      <c r="H137" s="1" t="s">
        <v>34</v>
      </c>
      <c r="I137" s="1" t="s">
        <v>27</v>
      </c>
      <c r="J137" s="1" t="s">
        <v>357</v>
      </c>
      <c r="K137" s="1" t="s">
        <v>26</v>
      </c>
      <c r="L137" s="1" t="s">
        <v>178</v>
      </c>
      <c r="M137" s="1" t="s">
        <v>26</v>
      </c>
      <c r="N137" s="1" t="s">
        <v>165</v>
      </c>
      <c r="O137" s="1" t="s">
        <v>89</v>
      </c>
      <c r="Q137" s="1" t="s">
        <v>166</v>
      </c>
      <c r="R137" s="1" t="s">
        <v>67</v>
      </c>
      <c r="S137" s="1" t="s">
        <v>111</v>
      </c>
    </row>
    <row r="138" spans="1:19" x14ac:dyDescent="0.25">
      <c r="A138" s="1" t="s">
        <v>21</v>
      </c>
      <c r="D138" s="1" t="s">
        <v>502</v>
      </c>
      <c r="E138" s="1" t="s">
        <v>277</v>
      </c>
      <c r="F138" s="1" t="s">
        <v>350</v>
      </c>
      <c r="G138" s="1" t="s">
        <v>24</v>
      </c>
      <c r="H138" s="1" t="s">
        <v>34</v>
      </c>
      <c r="I138" s="1" t="s">
        <v>27</v>
      </c>
      <c r="J138" s="1" t="s">
        <v>351</v>
      </c>
      <c r="K138" s="1" t="s">
        <v>26</v>
      </c>
      <c r="L138" s="1" t="s">
        <v>176</v>
      </c>
      <c r="M138" s="1" t="s">
        <v>26</v>
      </c>
      <c r="N138" s="1" t="s">
        <v>167</v>
      </c>
      <c r="O138" s="1" t="s">
        <v>89</v>
      </c>
      <c r="Q138" s="1" t="s">
        <v>168</v>
      </c>
      <c r="R138" s="1" t="s">
        <v>76</v>
      </c>
      <c r="S138" s="1" t="s">
        <v>111</v>
      </c>
    </row>
    <row r="139" spans="1:19" x14ac:dyDescent="0.25">
      <c r="A139" s="1" t="s">
        <v>21</v>
      </c>
      <c r="D139" s="1" t="s">
        <v>503</v>
      </c>
      <c r="E139" s="1" t="s">
        <v>278</v>
      </c>
      <c r="F139" s="1" t="s">
        <v>359</v>
      </c>
      <c r="G139" s="1" t="s">
        <v>24</v>
      </c>
      <c r="H139" s="1" t="s">
        <v>34</v>
      </c>
      <c r="I139" s="1" t="s">
        <v>27</v>
      </c>
      <c r="J139" s="1" t="s">
        <v>400</v>
      </c>
      <c r="K139" s="1" t="s">
        <v>26</v>
      </c>
      <c r="L139" s="1" t="s">
        <v>184</v>
      </c>
      <c r="M139" s="1" t="s">
        <v>26</v>
      </c>
      <c r="N139" s="1" t="s">
        <v>169</v>
      </c>
      <c r="O139" s="1" t="s">
        <v>89</v>
      </c>
      <c r="Q139" s="1" t="s">
        <v>118</v>
      </c>
      <c r="R139" s="1" t="s">
        <v>63</v>
      </c>
      <c r="S139" s="1" t="s">
        <v>111</v>
      </c>
    </row>
    <row r="140" spans="1:19" x14ac:dyDescent="0.25">
      <c r="A140" s="1" t="s">
        <v>21</v>
      </c>
      <c r="D140" s="1" t="s">
        <v>504</v>
      </c>
      <c r="E140" s="1" t="s">
        <v>279</v>
      </c>
      <c r="F140" s="1" t="s">
        <v>353</v>
      </c>
      <c r="G140" s="1" t="s">
        <v>24</v>
      </c>
      <c r="H140" s="1" t="s">
        <v>34</v>
      </c>
      <c r="I140" s="1" t="s">
        <v>27</v>
      </c>
      <c r="J140" s="1" t="s">
        <v>351</v>
      </c>
      <c r="K140" s="1" t="s">
        <v>26</v>
      </c>
      <c r="L140" s="1" t="s">
        <v>176</v>
      </c>
      <c r="M140" s="1" t="s">
        <v>26</v>
      </c>
      <c r="N140" s="1" t="s">
        <v>169</v>
      </c>
      <c r="O140" s="1" t="s">
        <v>89</v>
      </c>
      <c r="Q140" s="1" t="s">
        <v>118</v>
      </c>
      <c r="R140" s="1" t="s">
        <v>66</v>
      </c>
      <c r="S140" s="1" t="s">
        <v>111</v>
      </c>
    </row>
    <row r="141" spans="1:19" x14ac:dyDescent="0.25">
      <c r="A141" s="1" t="s">
        <v>21</v>
      </c>
      <c r="D141" s="1" t="s">
        <v>505</v>
      </c>
      <c r="E141" s="1" t="s">
        <v>506</v>
      </c>
      <c r="F141" s="1" t="s">
        <v>366</v>
      </c>
      <c r="G141" s="1" t="s">
        <v>24</v>
      </c>
      <c r="H141" s="1" t="s">
        <v>34</v>
      </c>
      <c r="I141" s="1" t="s">
        <v>27</v>
      </c>
      <c r="J141" s="1" t="s">
        <v>507</v>
      </c>
      <c r="K141" s="1" t="s">
        <v>26</v>
      </c>
      <c r="L141" s="1" t="s">
        <v>508</v>
      </c>
      <c r="M141" s="1" t="s">
        <v>26</v>
      </c>
      <c r="N141" s="1" t="s">
        <v>280</v>
      </c>
      <c r="O141" s="1" t="s">
        <v>89</v>
      </c>
      <c r="P141" s="1" t="s">
        <v>94</v>
      </c>
      <c r="Q141" s="1" t="s">
        <v>281</v>
      </c>
      <c r="R141" s="1" t="s">
        <v>68</v>
      </c>
      <c r="S141" s="1" t="s">
        <v>64</v>
      </c>
    </row>
    <row r="142" spans="1:19" x14ac:dyDescent="0.25">
      <c r="A142" s="1" t="s">
        <v>21</v>
      </c>
      <c r="D142" s="1" t="s">
        <v>509</v>
      </c>
      <c r="E142" s="1" t="s">
        <v>282</v>
      </c>
      <c r="F142" s="1" t="s">
        <v>382</v>
      </c>
      <c r="H142" s="1" t="s">
        <v>34</v>
      </c>
      <c r="I142" s="1" t="s">
        <v>197</v>
      </c>
      <c r="J142" s="1" t="s">
        <v>510</v>
      </c>
      <c r="K142" s="1" t="s">
        <v>26</v>
      </c>
      <c r="L142" s="1" t="s">
        <v>209</v>
      </c>
      <c r="M142" s="1" t="s">
        <v>26</v>
      </c>
      <c r="N142" s="1" t="s">
        <v>170</v>
      </c>
      <c r="O142" s="1" t="s">
        <v>89</v>
      </c>
      <c r="P142" s="1" t="s">
        <v>96</v>
      </c>
      <c r="Q142" s="1" t="s">
        <v>171</v>
      </c>
      <c r="R142" s="1" t="s">
        <v>77</v>
      </c>
      <c r="S142" s="1" t="s">
        <v>64</v>
      </c>
    </row>
    <row r="143" spans="1:19" x14ac:dyDescent="0.25">
      <c r="A143" s="1" t="s">
        <v>21</v>
      </c>
      <c r="D143" s="1" t="s">
        <v>511</v>
      </c>
      <c r="E143" s="1" t="s">
        <v>283</v>
      </c>
      <c r="F143" s="1" t="s">
        <v>382</v>
      </c>
      <c r="H143" s="1" t="s">
        <v>34</v>
      </c>
      <c r="I143" s="1" t="s">
        <v>197</v>
      </c>
      <c r="J143" s="1" t="s">
        <v>510</v>
      </c>
      <c r="K143" s="1" t="s">
        <v>26</v>
      </c>
      <c r="L143" s="1" t="s">
        <v>209</v>
      </c>
      <c r="M143" s="1" t="s">
        <v>26</v>
      </c>
      <c r="N143" s="1" t="s">
        <v>170</v>
      </c>
      <c r="O143" s="1" t="s">
        <v>89</v>
      </c>
      <c r="P143" s="1" t="s">
        <v>96</v>
      </c>
      <c r="Q143" s="1" t="s">
        <v>171</v>
      </c>
      <c r="R143" s="1" t="s">
        <v>77</v>
      </c>
      <c r="S143" s="1" t="s">
        <v>64</v>
      </c>
    </row>
    <row r="144" spans="1:19" x14ac:dyDescent="0.25">
      <c r="A144" s="1" t="s">
        <v>21</v>
      </c>
      <c r="D144" s="1" t="s">
        <v>512</v>
      </c>
      <c r="E144" s="1" t="s">
        <v>284</v>
      </c>
      <c r="F144" s="1" t="s">
        <v>382</v>
      </c>
      <c r="H144" s="1" t="s">
        <v>34</v>
      </c>
      <c r="I144" s="1" t="s">
        <v>190</v>
      </c>
      <c r="J144" s="1" t="s">
        <v>513</v>
      </c>
      <c r="K144" s="1" t="s">
        <v>26</v>
      </c>
      <c r="L144" s="1" t="s">
        <v>208</v>
      </c>
      <c r="M144" s="1" t="s">
        <v>26</v>
      </c>
      <c r="N144" s="1" t="s">
        <v>170</v>
      </c>
      <c r="O144" s="1" t="s">
        <v>89</v>
      </c>
      <c r="P144" s="1" t="s">
        <v>96</v>
      </c>
      <c r="Q144" s="1" t="s">
        <v>171</v>
      </c>
      <c r="R144" s="1" t="s">
        <v>77</v>
      </c>
      <c r="S144" s="1" t="s">
        <v>64</v>
      </c>
    </row>
    <row r="145" spans="1:19" x14ac:dyDescent="0.25">
      <c r="A145" s="1" t="s">
        <v>21</v>
      </c>
      <c r="D145" s="1" t="s">
        <v>514</v>
      </c>
      <c r="E145" s="1" t="s">
        <v>285</v>
      </c>
      <c r="F145" s="1" t="s">
        <v>366</v>
      </c>
      <c r="H145" s="1" t="s">
        <v>34</v>
      </c>
      <c r="I145" s="1" t="s">
        <v>190</v>
      </c>
      <c r="J145" s="1" t="s">
        <v>513</v>
      </c>
      <c r="K145" s="1" t="s">
        <v>26</v>
      </c>
      <c r="L145" s="1" t="s">
        <v>208</v>
      </c>
      <c r="M145" s="1" t="s">
        <v>26</v>
      </c>
      <c r="N145" s="1" t="s">
        <v>170</v>
      </c>
      <c r="O145" s="1" t="s">
        <v>89</v>
      </c>
      <c r="P145" s="1" t="s">
        <v>96</v>
      </c>
      <c r="Q145" s="1" t="s">
        <v>171</v>
      </c>
      <c r="R145" s="1" t="s">
        <v>77</v>
      </c>
      <c r="S145" s="1" t="s">
        <v>64</v>
      </c>
    </row>
    <row r="146" spans="1:19" x14ac:dyDescent="0.25">
      <c r="A146" s="1" t="s">
        <v>21</v>
      </c>
      <c r="D146" s="1" t="s">
        <v>515</v>
      </c>
      <c r="E146" s="1" t="s">
        <v>286</v>
      </c>
      <c r="F146" s="1" t="s">
        <v>366</v>
      </c>
      <c r="H146" s="1" t="s">
        <v>34</v>
      </c>
      <c r="I146" s="1" t="s">
        <v>190</v>
      </c>
      <c r="J146" s="1" t="s">
        <v>513</v>
      </c>
      <c r="K146" s="1" t="s">
        <v>26</v>
      </c>
      <c r="L146" s="1" t="s">
        <v>208</v>
      </c>
      <c r="M146" s="1" t="s">
        <v>26</v>
      </c>
      <c r="N146" s="1" t="s">
        <v>170</v>
      </c>
      <c r="O146" s="1" t="s">
        <v>89</v>
      </c>
      <c r="P146" s="1" t="s">
        <v>96</v>
      </c>
      <c r="Q146" s="1" t="s">
        <v>171</v>
      </c>
      <c r="R146" s="1" t="s">
        <v>77</v>
      </c>
      <c r="S146" s="1" t="s">
        <v>64</v>
      </c>
    </row>
    <row r="147" spans="1:19" x14ac:dyDescent="0.25">
      <c r="A147" s="1" t="s">
        <v>21</v>
      </c>
      <c r="D147" s="1" t="s">
        <v>516</v>
      </c>
      <c r="E147" s="1" t="s">
        <v>287</v>
      </c>
      <c r="F147" s="1" t="s">
        <v>366</v>
      </c>
      <c r="H147" s="1" t="s">
        <v>34</v>
      </c>
      <c r="I147" s="1" t="s">
        <v>190</v>
      </c>
      <c r="J147" s="1" t="s">
        <v>513</v>
      </c>
      <c r="K147" s="1" t="s">
        <v>26</v>
      </c>
      <c r="L147" s="1" t="s">
        <v>208</v>
      </c>
      <c r="M147" s="1" t="s">
        <v>26</v>
      </c>
      <c r="N147" s="1" t="s">
        <v>170</v>
      </c>
      <c r="O147" s="1" t="s">
        <v>89</v>
      </c>
      <c r="P147" s="1" t="s">
        <v>96</v>
      </c>
      <c r="Q147" s="1" t="s">
        <v>171</v>
      </c>
      <c r="R147" s="1" t="s">
        <v>77</v>
      </c>
      <c r="S147" s="1" t="s">
        <v>64</v>
      </c>
    </row>
    <row r="148" spans="1:19" x14ac:dyDescent="0.25">
      <c r="A148" s="1" t="s">
        <v>21</v>
      </c>
      <c r="D148" s="1" t="s">
        <v>517</v>
      </c>
      <c r="E148" s="1" t="s">
        <v>288</v>
      </c>
      <c r="F148" s="1" t="s">
        <v>366</v>
      </c>
      <c r="H148" s="1" t="s">
        <v>34</v>
      </c>
      <c r="I148" s="1" t="s">
        <v>190</v>
      </c>
      <c r="J148" s="1" t="s">
        <v>513</v>
      </c>
      <c r="K148" s="1" t="s">
        <v>26</v>
      </c>
      <c r="L148" s="1" t="s">
        <v>208</v>
      </c>
      <c r="M148" s="1" t="s">
        <v>26</v>
      </c>
      <c r="N148" s="1" t="s">
        <v>170</v>
      </c>
      <c r="O148" s="1" t="s">
        <v>89</v>
      </c>
      <c r="P148" s="1" t="s">
        <v>96</v>
      </c>
      <c r="Q148" s="1" t="s">
        <v>171</v>
      </c>
      <c r="R148" s="1" t="s">
        <v>77</v>
      </c>
      <c r="S148" s="1" t="s">
        <v>64</v>
      </c>
    </row>
    <row r="149" spans="1:19" x14ac:dyDescent="0.25">
      <c r="A149" s="1" t="s">
        <v>21</v>
      </c>
      <c r="D149" s="1" t="s">
        <v>518</v>
      </c>
      <c r="E149" s="1" t="s">
        <v>289</v>
      </c>
      <c r="F149" s="1" t="s">
        <v>366</v>
      </c>
      <c r="H149" s="1" t="s">
        <v>34</v>
      </c>
      <c r="I149" s="1" t="s">
        <v>190</v>
      </c>
      <c r="J149" s="1" t="s">
        <v>513</v>
      </c>
      <c r="K149" s="1" t="s">
        <v>26</v>
      </c>
      <c r="L149" s="1" t="s">
        <v>208</v>
      </c>
      <c r="M149" s="1" t="s">
        <v>26</v>
      </c>
      <c r="N149" s="1" t="s">
        <v>170</v>
      </c>
      <c r="O149" s="1" t="s">
        <v>89</v>
      </c>
      <c r="P149" s="1" t="s">
        <v>96</v>
      </c>
      <c r="Q149" s="1" t="s">
        <v>171</v>
      </c>
      <c r="R149" s="1" t="s">
        <v>77</v>
      </c>
      <c r="S149" s="1" t="s">
        <v>64</v>
      </c>
    </row>
    <row r="150" spans="1:19" x14ac:dyDescent="0.25">
      <c r="A150" s="1" t="s">
        <v>21</v>
      </c>
      <c r="D150" s="1" t="s">
        <v>519</v>
      </c>
      <c r="E150" s="1" t="s">
        <v>290</v>
      </c>
      <c r="F150" s="1" t="s">
        <v>382</v>
      </c>
      <c r="H150" s="1" t="s">
        <v>34</v>
      </c>
      <c r="I150" s="1" t="s">
        <v>190</v>
      </c>
      <c r="J150" s="1" t="s">
        <v>480</v>
      </c>
      <c r="K150" s="1" t="s">
        <v>26</v>
      </c>
      <c r="L150" s="1" t="s">
        <v>199</v>
      </c>
      <c r="M150" s="1" t="s">
        <v>26</v>
      </c>
      <c r="N150" s="1" t="s">
        <v>170</v>
      </c>
      <c r="O150" s="1" t="s">
        <v>89</v>
      </c>
      <c r="P150" s="1" t="s">
        <v>96</v>
      </c>
      <c r="Q150" s="1" t="s">
        <v>171</v>
      </c>
      <c r="R150" s="1" t="s">
        <v>69</v>
      </c>
      <c r="S150" s="1" t="s">
        <v>64</v>
      </c>
    </row>
    <row r="151" spans="1:19" x14ac:dyDescent="0.25">
      <c r="A151" s="1" t="s">
        <v>21</v>
      </c>
      <c r="D151" s="1" t="s">
        <v>520</v>
      </c>
      <c r="E151" s="1" t="s">
        <v>291</v>
      </c>
      <c r="F151" s="1" t="s">
        <v>382</v>
      </c>
      <c r="H151" s="1" t="s">
        <v>34</v>
      </c>
      <c r="I151" s="1" t="s">
        <v>190</v>
      </c>
      <c r="J151" s="1" t="s">
        <v>480</v>
      </c>
      <c r="K151" s="1" t="s">
        <v>26</v>
      </c>
      <c r="L151" s="1" t="s">
        <v>199</v>
      </c>
      <c r="M151" s="1" t="s">
        <v>26</v>
      </c>
      <c r="N151" s="1" t="s">
        <v>170</v>
      </c>
      <c r="O151" s="1" t="s">
        <v>89</v>
      </c>
      <c r="P151" s="1" t="s">
        <v>96</v>
      </c>
      <c r="Q151" s="1" t="s">
        <v>171</v>
      </c>
      <c r="R151" s="1" t="s">
        <v>69</v>
      </c>
      <c r="S151" s="1" t="s">
        <v>64</v>
      </c>
    </row>
    <row r="152" spans="1:19" x14ac:dyDescent="0.25">
      <c r="A152" s="1" t="s">
        <v>21</v>
      </c>
      <c r="D152" s="1" t="s">
        <v>521</v>
      </c>
      <c r="E152" s="1" t="s">
        <v>284</v>
      </c>
      <c r="F152" s="1" t="s">
        <v>382</v>
      </c>
      <c r="H152" s="1" t="s">
        <v>34</v>
      </c>
      <c r="I152" s="1" t="s">
        <v>190</v>
      </c>
      <c r="J152" s="1" t="s">
        <v>480</v>
      </c>
      <c r="K152" s="1" t="s">
        <v>26</v>
      </c>
      <c r="L152" s="1" t="s">
        <v>199</v>
      </c>
      <c r="M152" s="1" t="s">
        <v>26</v>
      </c>
      <c r="N152" s="1" t="s">
        <v>170</v>
      </c>
      <c r="O152" s="1" t="s">
        <v>89</v>
      </c>
      <c r="P152" s="1" t="s">
        <v>96</v>
      </c>
      <c r="Q152" s="1" t="s">
        <v>171</v>
      </c>
      <c r="R152" s="1" t="s">
        <v>69</v>
      </c>
      <c r="S152" s="1" t="s">
        <v>64</v>
      </c>
    </row>
    <row r="153" spans="1:19" x14ac:dyDescent="0.25">
      <c r="A153" s="1" t="s">
        <v>21</v>
      </c>
      <c r="D153" s="1" t="s">
        <v>522</v>
      </c>
      <c r="E153" s="1" t="s">
        <v>292</v>
      </c>
      <c r="F153" s="1" t="s">
        <v>382</v>
      </c>
      <c r="H153" s="1" t="s">
        <v>34</v>
      </c>
      <c r="I153" s="1" t="s">
        <v>190</v>
      </c>
      <c r="J153" s="1" t="s">
        <v>480</v>
      </c>
      <c r="K153" s="1" t="s">
        <v>26</v>
      </c>
      <c r="L153" s="1" t="s">
        <v>199</v>
      </c>
      <c r="M153" s="1" t="s">
        <v>26</v>
      </c>
      <c r="N153" s="1" t="s">
        <v>170</v>
      </c>
      <c r="O153" s="1" t="s">
        <v>89</v>
      </c>
      <c r="P153" s="1" t="s">
        <v>96</v>
      </c>
      <c r="Q153" s="1" t="s">
        <v>171</v>
      </c>
      <c r="R153" s="1" t="s">
        <v>69</v>
      </c>
      <c r="S153" s="1" t="s">
        <v>64</v>
      </c>
    </row>
    <row r="154" spans="1:19" x14ac:dyDescent="0.25">
      <c r="A154" s="1" t="s">
        <v>21</v>
      </c>
      <c r="D154" s="1" t="s">
        <v>523</v>
      </c>
      <c r="E154" s="1" t="s">
        <v>293</v>
      </c>
      <c r="F154" s="1" t="s">
        <v>366</v>
      </c>
      <c r="H154" s="1" t="s">
        <v>34</v>
      </c>
      <c r="I154" s="1" t="s">
        <v>190</v>
      </c>
      <c r="J154" s="1" t="s">
        <v>480</v>
      </c>
      <c r="K154" s="1" t="s">
        <v>26</v>
      </c>
      <c r="L154" s="1" t="s">
        <v>199</v>
      </c>
      <c r="M154" s="1" t="s">
        <v>26</v>
      </c>
      <c r="N154" s="1" t="s">
        <v>170</v>
      </c>
      <c r="O154" s="1" t="s">
        <v>89</v>
      </c>
      <c r="P154" s="1" t="s">
        <v>96</v>
      </c>
      <c r="Q154" s="1" t="s">
        <v>171</v>
      </c>
      <c r="R154" s="1" t="s">
        <v>69</v>
      </c>
      <c r="S154" s="1" t="s">
        <v>64</v>
      </c>
    </row>
    <row r="155" spans="1:19" x14ac:dyDescent="0.25">
      <c r="A155" s="1" t="s">
        <v>21</v>
      </c>
      <c r="D155" s="1" t="s">
        <v>524</v>
      </c>
      <c r="E155" s="1" t="s">
        <v>294</v>
      </c>
      <c r="F155" s="1" t="s">
        <v>382</v>
      </c>
      <c r="H155" s="1" t="s">
        <v>34</v>
      </c>
      <c r="I155" s="1" t="s">
        <v>31</v>
      </c>
      <c r="J155" s="1" t="s">
        <v>525</v>
      </c>
      <c r="K155" s="1" t="s">
        <v>26</v>
      </c>
      <c r="L155" s="1" t="s">
        <v>210</v>
      </c>
      <c r="M155" s="1" t="s">
        <v>26</v>
      </c>
      <c r="N155" s="1" t="s">
        <v>170</v>
      </c>
      <c r="O155" s="1" t="s">
        <v>89</v>
      </c>
      <c r="P155" s="1" t="s">
        <v>96</v>
      </c>
      <c r="Q155" s="1" t="s">
        <v>171</v>
      </c>
      <c r="R155" s="1" t="s">
        <v>63</v>
      </c>
      <c r="S155" s="1" t="s">
        <v>64</v>
      </c>
    </row>
    <row r="156" spans="1:19" x14ac:dyDescent="0.25">
      <c r="A156" s="1" t="s">
        <v>21</v>
      </c>
      <c r="D156" s="1" t="s">
        <v>526</v>
      </c>
      <c r="E156" s="1" t="s">
        <v>284</v>
      </c>
      <c r="F156" s="1" t="s">
        <v>382</v>
      </c>
      <c r="H156" s="1" t="s">
        <v>34</v>
      </c>
      <c r="I156" s="1" t="s">
        <v>31</v>
      </c>
      <c r="J156" s="1" t="s">
        <v>525</v>
      </c>
      <c r="K156" s="1" t="s">
        <v>26</v>
      </c>
      <c r="L156" s="1" t="s">
        <v>210</v>
      </c>
      <c r="M156" s="1" t="s">
        <v>26</v>
      </c>
      <c r="N156" s="1" t="s">
        <v>170</v>
      </c>
      <c r="O156" s="1" t="s">
        <v>89</v>
      </c>
      <c r="P156" s="1" t="s">
        <v>96</v>
      </c>
      <c r="Q156" s="1" t="s">
        <v>171</v>
      </c>
      <c r="R156" s="1" t="s">
        <v>63</v>
      </c>
      <c r="S156" s="1" t="s">
        <v>64</v>
      </c>
    </row>
    <row r="157" spans="1:19" x14ac:dyDescent="0.25">
      <c r="A157" s="1" t="s">
        <v>21</v>
      </c>
      <c r="D157" s="1" t="s">
        <v>527</v>
      </c>
      <c r="E157" s="1" t="s">
        <v>295</v>
      </c>
      <c r="F157" s="1" t="s">
        <v>366</v>
      </c>
      <c r="H157" s="1" t="s">
        <v>34</v>
      </c>
      <c r="I157" s="1" t="s">
        <v>31</v>
      </c>
      <c r="J157" s="1" t="s">
        <v>525</v>
      </c>
      <c r="K157" s="1" t="s">
        <v>26</v>
      </c>
      <c r="L157" s="1" t="s">
        <v>210</v>
      </c>
      <c r="M157" s="1" t="s">
        <v>26</v>
      </c>
      <c r="N157" s="1" t="s">
        <v>170</v>
      </c>
      <c r="O157" s="1" t="s">
        <v>89</v>
      </c>
      <c r="P157" s="1" t="s">
        <v>96</v>
      </c>
      <c r="Q157" s="1" t="s">
        <v>171</v>
      </c>
      <c r="R157" s="1" t="s">
        <v>63</v>
      </c>
      <c r="S157" s="1" t="s">
        <v>64</v>
      </c>
    </row>
    <row r="158" spans="1:19" x14ac:dyDescent="0.25">
      <c r="A158" s="1" t="s">
        <v>21</v>
      </c>
      <c r="D158" s="1" t="s">
        <v>528</v>
      </c>
      <c r="E158" s="1" t="s">
        <v>293</v>
      </c>
      <c r="F158" s="1" t="s">
        <v>366</v>
      </c>
      <c r="H158" s="1" t="s">
        <v>34</v>
      </c>
      <c r="I158" s="1" t="s">
        <v>190</v>
      </c>
      <c r="J158" s="1" t="s">
        <v>513</v>
      </c>
      <c r="K158" s="1" t="s">
        <v>26</v>
      </c>
      <c r="L158" s="1" t="s">
        <v>208</v>
      </c>
      <c r="M158" s="1" t="s">
        <v>26</v>
      </c>
      <c r="N158" s="1" t="s">
        <v>170</v>
      </c>
      <c r="O158" s="1" t="s">
        <v>89</v>
      </c>
      <c r="P158" s="1" t="s">
        <v>96</v>
      </c>
      <c r="Q158" s="1" t="s">
        <v>171</v>
      </c>
      <c r="R158" s="1" t="s">
        <v>113</v>
      </c>
      <c r="S158" s="1" t="s">
        <v>64</v>
      </c>
    </row>
    <row r="159" spans="1:19" x14ac:dyDescent="0.25">
      <c r="A159" s="1" t="s">
        <v>21</v>
      </c>
      <c r="D159" s="1" t="s">
        <v>529</v>
      </c>
      <c r="E159" s="1" t="s">
        <v>291</v>
      </c>
      <c r="F159" s="1" t="s">
        <v>382</v>
      </c>
      <c r="H159" s="1" t="s">
        <v>34</v>
      </c>
      <c r="I159" s="1" t="s">
        <v>190</v>
      </c>
      <c r="J159" s="1" t="s">
        <v>513</v>
      </c>
      <c r="K159" s="1" t="s">
        <v>26</v>
      </c>
      <c r="L159" s="1" t="s">
        <v>211</v>
      </c>
      <c r="M159" s="1" t="s">
        <v>26</v>
      </c>
      <c r="N159" s="1" t="s">
        <v>170</v>
      </c>
      <c r="O159" s="1" t="s">
        <v>89</v>
      </c>
      <c r="P159" s="1" t="s">
        <v>96</v>
      </c>
      <c r="Q159" s="1" t="s">
        <v>171</v>
      </c>
      <c r="R159" s="1" t="s">
        <v>73</v>
      </c>
      <c r="S159" s="1" t="s">
        <v>64</v>
      </c>
    </row>
    <row r="160" spans="1:19" x14ac:dyDescent="0.25">
      <c r="A160" s="1" t="s">
        <v>21</v>
      </c>
      <c r="D160" s="1" t="s">
        <v>530</v>
      </c>
      <c r="E160" s="1" t="s">
        <v>293</v>
      </c>
      <c r="F160" s="1" t="s">
        <v>366</v>
      </c>
      <c r="H160" s="1" t="s">
        <v>34</v>
      </c>
      <c r="I160" s="1" t="s">
        <v>190</v>
      </c>
      <c r="J160" s="1" t="s">
        <v>513</v>
      </c>
      <c r="K160" s="1" t="s">
        <v>26</v>
      </c>
      <c r="L160" s="1" t="s">
        <v>211</v>
      </c>
      <c r="M160" s="1" t="s">
        <v>26</v>
      </c>
      <c r="N160" s="1" t="s">
        <v>170</v>
      </c>
      <c r="O160" s="1" t="s">
        <v>89</v>
      </c>
      <c r="P160" s="1" t="s">
        <v>96</v>
      </c>
      <c r="Q160" s="1" t="s">
        <v>171</v>
      </c>
      <c r="R160" s="1" t="s">
        <v>73</v>
      </c>
      <c r="S160" s="1" t="s">
        <v>64</v>
      </c>
    </row>
    <row r="161" spans="1:19" x14ac:dyDescent="0.25">
      <c r="A161" s="1" t="s">
        <v>21</v>
      </c>
      <c r="D161" s="1" t="s">
        <v>531</v>
      </c>
      <c r="E161" s="1" t="s">
        <v>296</v>
      </c>
      <c r="F161" s="1" t="s">
        <v>366</v>
      </c>
      <c r="H161" s="1" t="s">
        <v>34</v>
      </c>
      <c r="I161" s="1" t="s">
        <v>190</v>
      </c>
      <c r="J161" s="1" t="s">
        <v>513</v>
      </c>
      <c r="K161" s="1" t="s">
        <v>26</v>
      </c>
      <c r="L161" s="1" t="s">
        <v>211</v>
      </c>
      <c r="M161" s="1" t="s">
        <v>26</v>
      </c>
      <c r="N161" s="1" t="s">
        <v>170</v>
      </c>
      <c r="O161" s="1" t="s">
        <v>89</v>
      </c>
      <c r="P161" s="1" t="s">
        <v>96</v>
      </c>
      <c r="Q161" s="1" t="s">
        <v>171</v>
      </c>
      <c r="R161" s="1" t="s">
        <v>73</v>
      </c>
      <c r="S161" s="1" t="s">
        <v>64</v>
      </c>
    </row>
    <row r="162" spans="1:19" x14ac:dyDescent="0.25">
      <c r="A162" s="1" t="s">
        <v>21</v>
      </c>
      <c r="D162" s="1" t="s">
        <v>532</v>
      </c>
      <c r="E162" s="1" t="s">
        <v>295</v>
      </c>
      <c r="F162" s="1" t="s">
        <v>366</v>
      </c>
      <c r="H162" s="1" t="s">
        <v>34</v>
      </c>
      <c r="I162" s="1" t="s">
        <v>190</v>
      </c>
      <c r="J162" s="1" t="s">
        <v>513</v>
      </c>
      <c r="K162" s="1" t="s">
        <v>26</v>
      </c>
      <c r="L162" s="1" t="s">
        <v>211</v>
      </c>
      <c r="M162" s="1" t="s">
        <v>26</v>
      </c>
      <c r="N162" s="1" t="s">
        <v>170</v>
      </c>
      <c r="O162" s="1" t="s">
        <v>89</v>
      </c>
      <c r="P162" s="1" t="s">
        <v>96</v>
      </c>
      <c r="Q162" s="1" t="s">
        <v>171</v>
      </c>
      <c r="R162" s="1" t="s">
        <v>73</v>
      </c>
      <c r="S162" s="1" t="s">
        <v>64</v>
      </c>
    </row>
    <row r="163" spans="1:19" x14ac:dyDescent="0.25">
      <c r="A163" s="1" t="s">
        <v>21</v>
      </c>
      <c r="D163" s="1" t="s">
        <v>533</v>
      </c>
      <c r="E163" s="1" t="s">
        <v>297</v>
      </c>
      <c r="F163" s="1" t="s">
        <v>366</v>
      </c>
      <c r="H163" s="1" t="s">
        <v>34</v>
      </c>
      <c r="I163" s="1" t="s">
        <v>190</v>
      </c>
      <c r="J163" s="1" t="s">
        <v>513</v>
      </c>
      <c r="K163" s="1" t="s">
        <v>26</v>
      </c>
      <c r="L163" s="1" t="s">
        <v>211</v>
      </c>
      <c r="M163" s="1" t="s">
        <v>26</v>
      </c>
      <c r="N163" s="1" t="s">
        <v>170</v>
      </c>
      <c r="O163" s="1" t="s">
        <v>89</v>
      </c>
      <c r="P163" s="1" t="s">
        <v>96</v>
      </c>
      <c r="Q163" s="1" t="s">
        <v>171</v>
      </c>
      <c r="R163" s="1" t="s">
        <v>73</v>
      </c>
      <c r="S163" s="1" t="s">
        <v>64</v>
      </c>
    </row>
    <row r="164" spans="1:19" x14ac:dyDescent="0.25">
      <c r="A164" s="1" t="s">
        <v>21</v>
      </c>
      <c r="D164" s="1" t="s">
        <v>534</v>
      </c>
      <c r="E164" s="1" t="s">
        <v>289</v>
      </c>
      <c r="F164" s="1" t="s">
        <v>366</v>
      </c>
      <c r="H164" s="1" t="s">
        <v>34</v>
      </c>
      <c r="I164" s="1" t="s">
        <v>190</v>
      </c>
      <c r="J164" s="1" t="s">
        <v>513</v>
      </c>
      <c r="K164" s="1" t="s">
        <v>26</v>
      </c>
      <c r="L164" s="1" t="s">
        <v>211</v>
      </c>
      <c r="M164" s="1" t="s">
        <v>26</v>
      </c>
      <c r="N164" s="1" t="s">
        <v>170</v>
      </c>
      <c r="O164" s="1" t="s">
        <v>89</v>
      </c>
      <c r="P164" s="1" t="s">
        <v>96</v>
      </c>
      <c r="Q164" s="1" t="s">
        <v>171</v>
      </c>
      <c r="R164" s="1" t="s">
        <v>73</v>
      </c>
      <c r="S164" s="1" t="s">
        <v>64</v>
      </c>
    </row>
    <row r="165" spans="1:19" x14ac:dyDescent="0.25">
      <c r="A165" s="1" t="s">
        <v>21</v>
      </c>
      <c r="D165" s="1" t="s">
        <v>535</v>
      </c>
      <c r="E165" s="1" t="s">
        <v>283</v>
      </c>
      <c r="F165" s="1" t="s">
        <v>382</v>
      </c>
      <c r="H165" s="1" t="s">
        <v>34</v>
      </c>
      <c r="I165" s="1" t="s">
        <v>197</v>
      </c>
      <c r="J165" s="1" t="s">
        <v>510</v>
      </c>
      <c r="K165" s="1" t="s">
        <v>26</v>
      </c>
      <c r="L165" s="1" t="s">
        <v>212</v>
      </c>
      <c r="M165" s="1" t="s">
        <v>26</v>
      </c>
      <c r="N165" s="1" t="s">
        <v>170</v>
      </c>
      <c r="O165" s="1" t="s">
        <v>89</v>
      </c>
      <c r="P165" s="1" t="s">
        <v>96</v>
      </c>
      <c r="Q165" s="1" t="s">
        <v>171</v>
      </c>
      <c r="R165" s="1" t="s">
        <v>117</v>
      </c>
      <c r="S165" s="1" t="s">
        <v>64</v>
      </c>
    </row>
    <row r="166" spans="1:19" x14ac:dyDescent="0.25">
      <c r="A166" s="1" t="s">
        <v>21</v>
      </c>
      <c r="D166" s="1" t="s">
        <v>536</v>
      </c>
      <c r="E166" s="1" t="s">
        <v>298</v>
      </c>
      <c r="F166" s="1" t="s">
        <v>382</v>
      </c>
      <c r="H166" s="1" t="s">
        <v>34</v>
      </c>
      <c r="I166" s="1" t="s">
        <v>190</v>
      </c>
      <c r="J166" s="1" t="s">
        <v>513</v>
      </c>
      <c r="K166" s="1" t="s">
        <v>26</v>
      </c>
      <c r="L166" s="1" t="s">
        <v>213</v>
      </c>
      <c r="M166" s="1" t="s">
        <v>26</v>
      </c>
      <c r="N166" s="1" t="s">
        <v>170</v>
      </c>
      <c r="O166" s="1" t="s">
        <v>89</v>
      </c>
      <c r="P166" s="1" t="s">
        <v>96</v>
      </c>
      <c r="Q166" s="1" t="s">
        <v>171</v>
      </c>
      <c r="R166" s="1" t="s">
        <v>117</v>
      </c>
      <c r="S166" s="1" t="s">
        <v>64</v>
      </c>
    </row>
    <row r="167" spans="1:19" x14ac:dyDescent="0.25">
      <c r="A167" s="1" t="s">
        <v>21</v>
      </c>
      <c r="D167" s="1" t="s">
        <v>537</v>
      </c>
      <c r="E167" s="1" t="s">
        <v>285</v>
      </c>
      <c r="F167" s="1" t="s">
        <v>366</v>
      </c>
      <c r="H167" s="1" t="s">
        <v>34</v>
      </c>
      <c r="I167" s="1" t="s">
        <v>190</v>
      </c>
      <c r="J167" s="1" t="s">
        <v>513</v>
      </c>
      <c r="K167" s="1" t="s">
        <v>26</v>
      </c>
      <c r="L167" s="1" t="s">
        <v>211</v>
      </c>
      <c r="M167" s="1" t="s">
        <v>26</v>
      </c>
      <c r="N167" s="1" t="s">
        <v>170</v>
      </c>
      <c r="O167" s="1" t="s">
        <v>89</v>
      </c>
      <c r="P167" s="1" t="s">
        <v>96</v>
      </c>
      <c r="Q167" s="1" t="s">
        <v>171</v>
      </c>
      <c r="R167" s="1" t="s">
        <v>117</v>
      </c>
      <c r="S167" s="1" t="s">
        <v>64</v>
      </c>
    </row>
    <row r="168" spans="1:19" x14ac:dyDescent="0.25">
      <c r="A168" s="1" t="s">
        <v>21</v>
      </c>
      <c r="D168" s="1" t="s">
        <v>538</v>
      </c>
      <c r="E168" s="1" t="s">
        <v>286</v>
      </c>
      <c r="F168" s="1" t="s">
        <v>366</v>
      </c>
      <c r="H168" s="1" t="s">
        <v>34</v>
      </c>
      <c r="I168" s="1" t="s">
        <v>190</v>
      </c>
      <c r="J168" s="1" t="s">
        <v>513</v>
      </c>
      <c r="K168" s="1" t="s">
        <v>26</v>
      </c>
      <c r="L168" s="1" t="s">
        <v>211</v>
      </c>
      <c r="M168" s="1" t="s">
        <v>26</v>
      </c>
      <c r="N168" s="1" t="s">
        <v>170</v>
      </c>
      <c r="O168" s="1" t="s">
        <v>89</v>
      </c>
      <c r="P168" s="1" t="s">
        <v>96</v>
      </c>
      <c r="Q168" s="1" t="s">
        <v>171</v>
      </c>
      <c r="R168" s="1" t="s">
        <v>117</v>
      </c>
      <c r="S168" s="1" t="s">
        <v>64</v>
      </c>
    </row>
    <row r="169" spans="1:19" x14ac:dyDescent="0.25">
      <c r="A169" s="1" t="s">
        <v>21</v>
      </c>
      <c r="D169" s="1" t="s">
        <v>539</v>
      </c>
      <c r="E169" s="1" t="s">
        <v>299</v>
      </c>
      <c r="F169" s="1" t="s">
        <v>382</v>
      </c>
      <c r="H169" s="1" t="s">
        <v>34</v>
      </c>
      <c r="I169" s="1" t="s">
        <v>190</v>
      </c>
      <c r="J169" s="1" t="s">
        <v>480</v>
      </c>
      <c r="K169" s="1" t="s">
        <v>26</v>
      </c>
      <c r="L169" s="1" t="s">
        <v>199</v>
      </c>
      <c r="M169" s="1" t="s">
        <v>26</v>
      </c>
      <c r="N169" s="1" t="s">
        <v>170</v>
      </c>
      <c r="O169" s="1" t="s">
        <v>89</v>
      </c>
      <c r="P169" s="1" t="s">
        <v>96</v>
      </c>
      <c r="Q169" s="1" t="s">
        <v>171</v>
      </c>
      <c r="R169" s="1" t="s">
        <v>66</v>
      </c>
      <c r="S169" s="1" t="s">
        <v>64</v>
      </c>
    </row>
    <row r="170" spans="1:19" x14ac:dyDescent="0.25">
      <c r="A170" s="1" t="s">
        <v>21</v>
      </c>
      <c r="D170" s="1" t="s">
        <v>540</v>
      </c>
      <c r="E170" s="1" t="s">
        <v>282</v>
      </c>
      <c r="F170" s="1" t="s">
        <v>382</v>
      </c>
      <c r="H170" s="1" t="s">
        <v>34</v>
      </c>
      <c r="I170" s="1" t="s">
        <v>190</v>
      </c>
      <c r="J170" s="1" t="s">
        <v>480</v>
      </c>
      <c r="K170" s="1" t="s">
        <v>26</v>
      </c>
      <c r="L170" s="1" t="s">
        <v>199</v>
      </c>
      <c r="M170" s="1" t="s">
        <v>26</v>
      </c>
      <c r="N170" s="1" t="s">
        <v>170</v>
      </c>
      <c r="O170" s="1" t="s">
        <v>89</v>
      </c>
      <c r="P170" s="1" t="s">
        <v>96</v>
      </c>
      <c r="Q170" s="1" t="s">
        <v>171</v>
      </c>
      <c r="R170" s="1" t="s">
        <v>66</v>
      </c>
      <c r="S170" s="1" t="s">
        <v>64</v>
      </c>
    </row>
    <row r="171" spans="1:19" x14ac:dyDescent="0.25">
      <c r="A171" s="1" t="s">
        <v>21</v>
      </c>
      <c r="D171" s="1" t="s">
        <v>541</v>
      </c>
      <c r="E171" s="1" t="s">
        <v>283</v>
      </c>
      <c r="F171" s="1" t="s">
        <v>382</v>
      </c>
      <c r="H171" s="1" t="s">
        <v>34</v>
      </c>
      <c r="I171" s="1" t="s">
        <v>190</v>
      </c>
      <c r="J171" s="1" t="s">
        <v>480</v>
      </c>
      <c r="K171" s="1" t="s">
        <v>26</v>
      </c>
      <c r="L171" s="1" t="s">
        <v>199</v>
      </c>
      <c r="M171" s="1" t="s">
        <v>26</v>
      </c>
      <c r="N171" s="1" t="s">
        <v>170</v>
      </c>
      <c r="O171" s="1" t="s">
        <v>89</v>
      </c>
      <c r="P171" s="1" t="s">
        <v>96</v>
      </c>
      <c r="Q171" s="1" t="s">
        <v>171</v>
      </c>
      <c r="R171" s="1" t="s">
        <v>66</v>
      </c>
      <c r="S171" s="1" t="s">
        <v>64</v>
      </c>
    </row>
    <row r="172" spans="1:19" x14ac:dyDescent="0.25">
      <c r="A172" s="1" t="s">
        <v>21</v>
      </c>
      <c r="D172" s="1" t="s">
        <v>542</v>
      </c>
      <c r="E172" s="1" t="s">
        <v>294</v>
      </c>
      <c r="F172" s="1" t="s">
        <v>382</v>
      </c>
      <c r="H172" s="1" t="s">
        <v>34</v>
      </c>
      <c r="I172" s="1" t="s">
        <v>190</v>
      </c>
      <c r="J172" s="1" t="s">
        <v>480</v>
      </c>
      <c r="K172" s="1" t="s">
        <v>26</v>
      </c>
      <c r="L172" s="1" t="s">
        <v>199</v>
      </c>
      <c r="M172" s="1" t="s">
        <v>26</v>
      </c>
      <c r="N172" s="1" t="s">
        <v>170</v>
      </c>
      <c r="O172" s="1" t="s">
        <v>89</v>
      </c>
      <c r="P172" s="1" t="s">
        <v>96</v>
      </c>
      <c r="Q172" s="1" t="s">
        <v>171</v>
      </c>
      <c r="R172" s="1" t="s">
        <v>66</v>
      </c>
      <c r="S172" s="1" t="s">
        <v>64</v>
      </c>
    </row>
    <row r="173" spans="1:19" x14ac:dyDescent="0.25">
      <c r="A173" s="1" t="s">
        <v>21</v>
      </c>
      <c r="D173" s="1" t="s">
        <v>543</v>
      </c>
      <c r="E173" s="1" t="s">
        <v>291</v>
      </c>
      <c r="F173" s="1" t="s">
        <v>382</v>
      </c>
      <c r="H173" s="1" t="s">
        <v>34</v>
      </c>
      <c r="I173" s="1" t="s">
        <v>190</v>
      </c>
      <c r="J173" s="1" t="s">
        <v>480</v>
      </c>
      <c r="K173" s="1" t="s">
        <v>26</v>
      </c>
      <c r="L173" s="1" t="s">
        <v>199</v>
      </c>
      <c r="M173" s="1" t="s">
        <v>26</v>
      </c>
      <c r="N173" s="1" t="s">
        <v>170</v>
      </c>
      <c r="O173" s="1" t="s">
        <v>89</v>
      </c>
      <c r="P173" s="1" t="s">
        <v>96</v>
      </c>
      <c r="Q173" s="1" t="s">
        <v>171</v>
      </c>
      <c r="R173" s="1" t="s">
        <v>66</v>
      </c>
      <c r="S173" s="1" t="s">
        <v>64</v>
      </c>
    </row>
    <row r="174" spans="1:19" x14ac:dyDescent="0.25">
      <c r="A174" s="1" t="s">
        <v>21</v>
      </c>
      <c r="D174" s="1" t="s">
        <v>544</v>
      </c>
      <c r="E174" s="1" t="s">
        <v>292</v>
      </c>
      <c r="F174" s="1" t="s">
        <v>382</v>
      </c>
      <c r="H174" s="1" t="s">
        <v>34</v>
      </c>
      <c r="I174" s="1" t="s">
        <v>190</v>
      </c>
      <c r="J174" s="1" t="s">
        <v>480</v>
      </c>
      <c r="K174" s="1" t="s">
        <v>26</v>
      </c>
      <c r="L174" s="1" t="s">
        <v>199</v>
      </c>
      <c r="M174" s="1" t="s">
        <v>26</v>
      </c>
      <c r="N174" s="1" t="s">
        <v>170</v>
      </c>
      <c r="O174" s="1" t="s">
        <v>89</v>
      </c>
      <c r="P174" s="1" t="s">
        <v>96</v>
      </c>
      <c r="Q174" s="1" t="s">
        <v>171</v>
      </c>
      <c r="R174" s="1" t="s">
        <v>66</v>
      </c>
      <c r="S174" s="1" t="s">
        <v>64</v>
      </c>
    </row>
    <row r="175" spans="1:19" x14ac:dyDescent="0.25">
      <c r="A175" s="1" t="s">
        <v>21</v>
      </c>
      <c r="D175" s="1" t="s">
        <v>545</v>
      </c>
      <c r="E175" s="1" t="s">
        <v>293</v>
      </c>
      <c r="F175" s="1" t="s">
        <v>366</v>
      </c>
      <c r="H175" s="1" t="s">
        <v>34</v>
      </c>
      <c r="I175" s="1" t="s">
        <v>190</v>
      </c>
      <c r="J175" s="1" t="s">
        <v>480</v>
      </c>
      <c r="K175" s="1" t="s">
        <v>26</v>
      </c>
      <c r="L175" s="1" t="s">
        <v>199</v>
      </c>
      <c r="M175" s="1" t="s">
        <v>26</v>
      </c>
      <c r="N175" s="1" t="s">
        <v>170</v>
      </c>
      <c r="O175" s="1" t="s">
        <v>89</v>
      </c>
      <c r="P175" s="1" t="s">
        <v>96</v>
      </c>
      <c r="Q175" s="1" t="s">
        <v>171</v>
      </c>
      <c r="R175" s="1" t="s">
        <v>66</v>
      </c>
      <c r="S175" s="1" t="s">
        <v>64</v>
      </c>
    </row>
    <row r="176" spans="1:19" x14ac:dyDescent="0.25">
      <c r="A176" s="1" t="s">
        <v>21</v>
      </c>
      <c r="D176" s="1" t="s">
        <v>546</v>
      </c>
      <c r="E176" s="1" t="s">
        <v>296</v>
      </c>
      <c r="F176" s="1" t="s">
        <v>366</v>
      </c>
      <c r="H176" s="1" t="s">
        <v>34</v>
      </c>
      <c r="I176" s="1" t="s">
        <v>190</v>
      </c>
      <c r="J176" s="1" t="s">
        <v>480</v>
      </c>
      <c r="K176" s="1" t="s">
        <v>26</v>
      </c>
      <c r="L176" s="1" t="s">
        <v>199</v>
      </c>
      <c r="M176" s="1" t="s">
        <v>26</v>
      </c>
      <c r="N176" s="1" t="s">
        <v>170</v>
      </c>
      <c r="O176" s="1" t="s">
        <v>89</v>
      </c>
      <c r="P176" s="1" t="s">
        <v>96</v>
      </c>
      <c r="Q176" s="1" t="s">
        <v>171</v>
      </c>
      <c r="R176" s="1" t="s">
        <v>66</v>
      </c>
      <c r="S176" s="1" t="s">
        <v>64</v>
      </c>
    </row>
    <row r="177" spans="1:19" x14ac:dyDescent="0.25">
      <c r="A177" s="1" t="s">
        <v>21</v>
      </c>
      <c r="D177" s="1" t="s">
        <v>547</v>
      </c>
      <c r="E177" s="1" t="s">
        <v>300</v>
      </c>
      <c r="F177" s="1" t="s">
        <v>366</v>
      </c>
      <c r="H177" s="1" t="s">
        <v>34</v>
      </c>
      <c r="I177" s="1" t="s">
        <v>197</v>
      </c>
      <c r="J177" s="1" t="s">
        <v>471</v>
      </c>
      <c r="K177" s="1" t="s">
        <v>26</v>
      </c>
      <c r="L177" s="1" t="s">
        <v>198</v>
      </c>
      <c r="M177" s="1" t="s">
        <v>26</v>
      </c>
      <c r="N177" s="1" t="s">
        <v>170</v>
      </c>
      <c r="O177" s="1" t="s">
        <v>89</v>
      </c>
      <c r="P177" s="1" t="s">
        <v>96</v>
      </c>
      <c r="Q177" s="1" t="s">
        <v>171</v>
      </c>
      <c r="R177" s="1" t="s">
        <v>66</v>
      </c>
      <c r="S177" s="1" t="s">
        <v>64</v>
      </c>
    </row>
    <row r="178" spans="1:19" x14ac:dyDescent="0.25">
      <c r="A178" s="1" t="s">
        <v>21</v>
      </c>
      <c r="D178" s="1" t="s">
        <v>548</v>
      </c>
      <c r="E178" s="1" t="s">
        <v>295</v>
      </c>
      <c r="F178" s="1" t="s">
        <v>366</v>
      </c>
      <c r="H178" s="1" t="s">
        <v>34</v>
      </c>
      <c r="I178" s="1" t="s">
        <v>190</v>
      </c>
      <c r="J178" s="1" t="s">
        <v>480</v>
      </c>
      <c r="K178" s="1" t="s">
        <v>26</v>
      </c>
      <c r="L178" s="1" t="s">
        <v>199</v>
      </c>
      <c r="M178" s="1" t="s">
        <v>26</v>
      </c>
      <c r="N178" s="1" t="s">
        <v>170</v>
      </c>
      <c r="O178" s="1" t="s">
        <v>89</v>
      </c>
      <c r="P178" s="1" t="s">
        <v>96</v>
      </c>
      <c r="Q178" s="1" t="s">
        <v>171</v>
      </c>
      <c r="R178" s="1" t="s">
        <v>66</v>
      </c>
      <c r="S178" s="1" t="s">
        <v>64</v>
      </c>
    </row>
    <row r="179" spans="1:19" x14ac:dyDescent="0.25">
      <c r="A179" s="1" t="s">
        <v>21</v>
      </c>
      <c r="D179" s="1" t="s">
        <v>549</v>
      </c>
      <c r="E179" s="1" t="s">
        <v>301</v>
      </c>
      <c r="F179" s="1" t="s">
        <v>366</v>
      </c>
      <c r="H179" s="1" t="s">
        <v>34</v>
      </c>
      <c r="I179" s="1" t="s">
        <v>190</v>
      </c>
      <c r="J179" s="1" t="s">
        <v>480</v>
      </c>
      <c r="K179" s="1" t="s">
        <v>26</v>
      </c>
      <c r="L179" s="1" t="s">
        <v>199</v>
      </c>
      <c r="M179" s="1" t="s">
        <v>26</v>
      </c>
      <c r="N179" s="1" t="s">
        <v>170</v>
      </c>
      <c r="O179" s="1" t="s">
        <v>89</v>
      </c>
      <c r="P179" s="1" t="s">
        <v>96</v>
      </c>
      <c r="Q179" s="1" t="s">
        <v>171</v>
      </c>
      <c r="R179" s="1" t="s">
        <v>66</v>
      </c>
      <c r="S179" s="1" t="s">
        <v>64</v>
      </c>
    </row>
    <row r="180" spans="1:19" x14ac:dyDescent="0.25">
      <c r="A180" s="1" t="s">
        <v>21</v>
      </c>
      <c r="D180" s="1" t="s">
        <v>550</v>
      </c>
      <c r="E180" s="1" t="s">
        <v>297</v>
      </c>
      <c r="F180" s="1" t="s">
        <v>366</v>
      </c>
      <c r="H180" s="1" t="s">
        <v>34</v>
      </c>
      <c r="I180" s="1" t="s">
        <v>190</v>
      </c>
      <c r="J180" s="1" t="s">
        <v>480</v>
      </c>
      <c r="K180" s="1" t="s">
        <v>26</v>
      </c>
      <c r="L180" s="1" t="s">
        <v>199</v>
      </c>
      <c r="M180" s="1" t="s">
        <v>26</v>
      </c>
      <c r="N180" s="1" t="s">
        <v>170</v>
      </c>
      <c r="O180" s="1" t="s">
        <v>89</v>
      </c>
      <c r="P180" s="1" t="s">
        <v>96</v>
      </c>
      <c r="Q180" s="1" t="s">
        <v>171</v>
      </c>
      <c r="R180" s="1" t="s">
        <v>66</v>
      </c>
      <c r="S180" s="1" t="s">
        <v>64</v>
      </c>
    </row>
    <row r="181" spans="1:19" x14ac:dyDescent="0.25">
      <c r="A181" s="1" t="s">
        <v>21</v>
      </c>
      <c r="D181" s="1" t="s">
        <v>551</v>
      </c>
      <c r="E181" s="1" t="s">
        <v>302</v>
      </c>
      <c r="F181" s="1" t="s">
        <v>366</v>
      </c>
      <c r="H181" s="1" t="s">
        <v>34</v>
      </c>
      <c r="I181" s="1" t="s">
        <v>190</v>
      </c>
      <c r="J181" s="1" t="s">
        <v>480</v>
      </c>
      <c r="K181" s="1" t="s">
        <v>26</v>
      </c>
      <c r="L181" s="1" t="s">
        <v>199</v>
      </c>
      <c r="M181" s="1" t="s">
        <v>26</v>
      </c>
      <c r="N181" s="1" t="s">
        <v>170</v>
      </c>
      <c r="O181" s="1" t="s">
        <v>89</v>
      </c>
      <c r="P181" s="1" t="s">
        <v>96</v>
      </c>
      <c r="Q181" s="1" t="s">
        <v>171</v>
      </c>
      <c r="R181" s="1" t="s">
        <v>66</v>
      </c>
      <c r="S181" s="1" t="s">
        <v>64</v>
      </c>
    </row>
    <row r="182" spans="1:19" x14ac:dyDescent="0.25">
      <c r="A182" s="1" t="s">
        <v>21</v>
      </c>
      <c r="D182" s="1" t="s">
        <v>552</v>
      </c>
      <c r="E182" s="1" t="s">
        <v>299</v>
      </c>
      <c r="F182" s="1" t="s">
        <v>382</v>
      </c>
      <c r="H182" s="1" t="s">
        <v>34</v>
      </c>
      <c r="I182" s="1" t="s">
        <v>190</v>
      </c>
      <c r="J182" s="1" t="s">
        <v>480</v>
      </c>
      <c r="K182" s="1" t="s">
        <v>26</v>
      </c>
      <c r="L182" s="1" t="s">
        <v>199</v>
      </c>
      <c r="M182" s="1" t="s">
        <v>26</v>
      </c>
      <c r="N182" s="1" t="s">
        <v>170</v>
      </c>
      <c r="O182" s="1" t="s">
        <v>89</v>
      </c>
      <c r="P182" s="1" t="s">
        <v>96</v>
      </c>
      <c r="Q182" s="1" t="s">
        <v>171</v>
      </c>
      <c r="R182" s="1" t="s">
        <v>76</v>
      </c>
      <c r="S182" s="1" t="s">
        <v>64</v>
      </c>
    </row>
    <row r="183" spans="1:19" x14ac:dyDescent="0.25">
      <c r="A183" s="1" t="s">
        <v>21</v>
      </c>
      <c r="D183" s="1" t="s">
        <v>553</v>
      </c>
      <c r="E183" s="1" t="s">
        <v>282</v>
      </c>
      <c r="F183" s="1" t="s">
        <v>382</v>
      </c>
      <c r="H183" s="1" t="s">
        <v>34</v>
      </c>
      <c r="I183" s="1" t="s">
        <v>190</v>
      </c>
      <c r="J183" s="1" t="s">
        <v>480</v>
      </c>
      <c r="K183" s="1" t="s">
        <v>26</v>
      </c>
      <c r="L183" s="1" t="s">
        <v>199</v>
      </c>
      <c r="M183" s="1" t="s">
        <v>26</v>
      </c>
      <c r="N183" s="1" t="s">
        <v>170</v>
      </c>
      <c r="O183" s="1" t="s">
        <v>89</v>
      </c>
      <c r="P183" s="1" t="s">
        <v>96</v>
      </c>
      <c r="Q183" s="1" t="s">
        <v>171</v>
      </c>
      <c r="R183" s="1" t="s">
        <v>76</v>
      </c>
      <c r="S183" s="1" t="s">
        <v>64</v>
      </c>
    </row>
    <row r="184" spans="1:19" x14ac:dyDescent="0.25">
      <c r="A184" s="1" t="s">
        <v>21</v>
      </c>
      <c r="D184" s="1" t="s">
        <v>554</v>
      </c>
      <c r="E184" s="1" t="s">
        <v>283</v>
      </c>
      <c r="F184" s="1" t="s">
        <v>382</v>
      </c>
      <c r="H184" s="1" t="s">
        <v>34</v>
      </c>
      <c r="I184" s="1" t="s">
        <v>190</v>
      </c>
      <c r="J184" s="1" t="s">
        <v>480</v>
      </c>
      <c r="K184" s="1" t="s">
        <v>26</v>
      </c>
      <c r="L184" s="1" t="s">
        <v>199</v>
      </c>
      <c r="M184" s="1" t="s">
        <v>26</v>
      </c>
      <c r="N184" s="1" t="s">
        <v>170</v>
      </c>
      <c r="O184" s="1" t="s">
        <v>89</v>
      </c>
      <c r="P184" s="1" t="s">
        <v>96</v>
      </c>
      <c r="Q184" s="1" t="s">
        <v>171</v>
      </c>
      <c r="R184" s="1" t="s">
        <v>76</v>
      </c>
      <c r="S184" s="1" t="s">
        <v>64</v>
      </c>
    </row>
    <row r="185" spans="1:19" x14ac:dyDescent="0.25">
      <c r="A185" s="1" t="s">
        <v>21</v>
      </c>
      <c r="D185" s="1" t="s">
        <v>555</v>
      </c>
      <c r="E185" s="1" t="s">
        <v>291</v>
      </c>
      <c r="F185" s="1" t="s">
        <v>382</v>
      </c>
      <c r="H185" s="1" t="s">
        <v>34</v>
      </c>
      <c r="I185" s="1" t="s">
        <v>190</v>
      </c>
      <c r="J185" s="1" t="s">
        <v>480</v>
      </c>
      <c r="K185" s="1" t="s">
        <v>26</v>
      </c>
      <c r="L185" s="1" t="s">
        <v>199</v>
      </c>
      <c r="M185" s="1" t="s">
        <v>26</v>
      </c>
      <c r="N185" s="1" t="s">
        <v>170</v>
      </c>
      <c r="O185" s="1" t="s">
        <v>89</v>
      </c>
      <c r="P185" s="1" t="s">
        <v>96</v>
      </c>
      <c r="Q185" s="1" t="s">
        <v>171</v>
      </c>
      <c r="R185" s="1" t="s">
        <v>76</v>
      </c>
      <c r="S185" s="1" t="s">
        <v>64</v>
      </c>
    </row>
    <row r="186" spans="1:19" x14ac:dyDescent="0.25">
      <c r="A186" s="1" t="s">
        <v>21</v>
      </c>
      <c r="D186" s="1" t="s">
        <v>556</v>
      </c>
      <c r="E186" s="1" t="s">
        <v>296</v>
      </c>
      <c r="F186" s="1" t="s">
        <v>366</v>
      </c>
      <c r="H186" s="1" t="s">
        <v>34</v>
      </c>
      <c r="I186" s="1" t="s">
        <v>190</v>
      </c>
      <c r="J186" s="1" t="s">
        <v>480</v>
      </c>
      <c r="K186" s="1" t="s">
        <v>26</v>
      </c>
      <c r="L186" s="1" t="s">
        <v>199</v>
      </c>
      <c r="M186" s="1" t="s">
        <v>26</v>
      </c>
      <c r="N186" s="1" t="s">
        <v>170</v>
      </c>
      <c r="O186" s="1" t="s">
        <v>89</v>
      </c>
      <c r="P186" s="1" t="s">
        <v>96</v>
      </c>
      <c r="Q186" s="1" t="s">
        <v>171</v>
      </c>
      <c r="R186" s="1" t="s">
        <v>76</v>
      </c>
      <c r="S186" s="1" t="s">
        <v>64</v>
      </c>
    </row>
    <row r="187" spans="1:19" x14ac:dyDescent="0.25">
      <c r="A187" s="1" t="s">
        <v>21</v>
      </c>
      <c r="D187" s="1" t="s">
        <v>557</v>
      </c>
      <c r="E187" s="1" t="s">
        <v>287</v>
      </c>
      <c r="F187" s="1" t="s">
        <v>366</v>
      </c>
      <c r="H187" s="1" t="s">
        <v>34</v>
      </c>
      <c r="I187" s="1" t="s">
        <v>190</v>
      </c>
      <c r="J187" s="1" t="s">
        <v>480</v>
      </c>
      <c r="K187" s="1" t="s">
        <v>26</v>
      </c>
      <c r="L187" s="1" t="s">
        <v>199</v>
      </c>
      <c r="M187" s="1" t="s">
        <v>26</v>
      </c>
      <c r="N187" s="1" t="s">
        <v>170</v>
      </c>
      <c r="O187" s="1" t="s">
        <v>89</v>
      </c>
      <c r="P187" s="1" t="s">
        <v>96</v>
      </c>
      <c r="Q187" s="1" t="s">
        <v>171</v>
      </c>
      <c r="R187" s="1" t="s">
        <v>76</v>
      </c>
      <c r="S187" s="1" t="s">
        <v>64</v>
      </c>
    </row>
    <row r="188" spans="1:19" x14ac:dyDescent="0.25">
      <c r="A188" s="1" t="s">
        <v>21</v>
      </c>
      <c r="D188" s="1" t="s">
        <v>558</v>
      </c>
      <c r="E188" s="1" t="s">
        <v>295</v>
      </c>
      <c r="F188" s="1" t="s">
        <v>366</v>
      </c>
      <c r="H188" s="1" t="s">
        <v>34</v>
      </c>
      <c r="I188" s="1" t="s">
        <v>190</v>
      </c>
      <c r="J188" s="1" t="s">
        <v>480</v>
      </c>
      <c r="K188" s="1" t="s">
        <v>26</v>
      </c>
      <c r="L188" s="1" t="s">
        <v>199</v>
      </c>
      <c r="M188" s="1" t="s">
        <v>26</v>
      </c>
      <c r="N188" s="1" t="s">
        <v>170</v>
      </c>
      <c r="O188" s="1" t="s">
        <v>89</v>
      </c>
      <c r="P188" s="1" t="s">
        <v>96</v>
      </c>
      <c r="Q188" s="1" t="s">
        <v>171</v>
      </c>
      <c r="R188" s="1" t="s">
        <v>76</v>
      </c>
      <c r="S188" s="1" t="s">
        <v>64</v>
      </c>
    </row>
    <row r="189" spans="1:19" x14ac:dyDescent="0.25">
      <c r="A189" s="1" t="s">
        <v>21</v>
      </c>
      <c r="D189" s="1" t="s">
        <v>559</v>
      </c>
      <c r="E189" s="1" t="s">
        <v>301</v>
      </c>
      <c r="F189" s="1" t="s">
        <v>366</v>
      </c>
      <c r="H189" s="1" t="s">
        <v>34</v>
      </c>
      <c r="I189" s="1" t="s">
        <v>190</v>
      </c>
      <c r="J189" s="1" t="s">
        <v>480</v>
      </c>
      <c r="K189" s="1" t="s">
        <v>26</v>
      </c>
      <c r="L189" s="1" t="s">
        <v>199</v>
      </c>
      <c r="M189" s="1" t="s">
        <v>26</v>
      </c>
      <c r="N189" s="1" t="s">
        <v>170</v>
      </c>
      <c r="O189" s="1" t="s">
        <v>89</v>
      </c>
      <c r="P189" s="1" t="s">
        <v>96</v>
      </c>
      <c r="Q189" s="1" t="s">
        <v>171</v>
      </c>
      <c r="R189" s="1" t="s">
        <v>76</v>
      </c>
      <c r="S189" s="1" t="s">
        <v>64</v>
      </c>
    </row>
    <row r="190" spans="1:19" x14ac:dyDescent="0.25">
      <c r="A190" s="1" t="s">
        <v>21</v>
      </c>
      <c r="D190" s="1" t="s">
        <v>560</v>
      </c>
      <c r="E190" s="1" t="s">
        <v>302</v>
      </c>
      <c r="F190" s="1" t="s">
        <v>366</v>
      </c>
      <c r="H190" s="1" t="s">
        <v>34</v>
      </c>
      <c r="I190" s="1" t="s">
        <v>190</v>
      </c>
      <c r="J190" s="1" t="s">
        <v>480</v>
      </c>
      <c r="K190" s="1" t="s">
        <v>26</v>
      </c>
      <c r="L190" s="1" t="s">
        <v>199</v>
      </c>
      <c r="M190" s="1" t="s">
        <v>26</v>
      </c>
      <c r="N190" s="1" t="s">
        <v>170</v>
      </c>
      <c r="O190" s="1" t="s">
        <v>89</v>
      </c>
      <c r="P190" s="1" t="s">
        <v>96</v>
      </c>
      <c r="Q190" s="1" t="s">
        <v>171</v>
      </c>
      <c r="R190" s="1" t="s">
        <v>76</v>
      </c>
      <c r="S190" s="1" t="s">
        <v>64</v>
      </c>
    </row>
    <row r="191" spans="1:19" x14ac:dyDescent="0.25">
      <c r="A191" s="1" t="s">
        <v>21</v>
      </c>
      <c r="D191" s="1" t="s">
        <v>561</v>
      </c>
      <c r="E191" s="1" t="s">
        <v>289</v>
      </c>
      <c r="F191" s="1" t="s">
        <v>366</v>
      </c>
      <c r="H191" s="1" t="s">
        <v>34</v>
      </c>
      <c r="I191" s="1" t="s">
        <v>190</v>
      </c>
      <c r="J191" s="1" t="s">
        <v>480</v>
      </c>
      <c r="K191" s="1" t="s">
        <v>26</v>
      </c>
      <c r="L191" s="1" t="s">
        <v>199</v>
      </c>
      <c r="M191" s="1" t="s">
        <v>26</v>
      </c>
      <c r="N191" s="1" t="s">
        <v>170</v>
      </c>
      <c r="O191" s="1" t="s">
        <v>89</v>
      </c>
      <c r="P191" s="1" t="s">
        <v>96</v>
      </c>
      <c r="Q191" s="1" t="s">
        <v>171</v>
      </c>
      <c r="R191" s="1" t="s">
        <v>76</v>
      </c>
      <c r="S191" s="1" t="s">
        <v>64</v>
      </c>
    </row>
    <row r="192" spans="1:19" x14ac:dyDescent="0.25">
      <c r="A192" s="1" t="s">
        <v>21</v>
      </c>
      <c r="D192" s="1" t="s">
        <v>562</v>
      </c>
      <c r="E192" s="1" t="s">
        <v>290</v>
      </c>
      <c r="F192" s="1" t="s">
        <v>382</v>
      </c>
      <c r="H192" s="1" t="s">
        <v>34</v>
      </c>
      <c r="I192" s="1" t="s">
        <v>31</v>
      </c>
      <c r="J192" s="1" t="s">
        <v>476</v>
      </c>
      <c r="K192" s="1" t="s">
        <v>26</v>
      </c>
      <c r="L192" s="1" t="s">
        <v>204</v>
      </c>
      <c r="M192" s="1" t="s">
        <v>26</v>
      </c>
      <c r="N192" s="1" t="s">
        <v>170</v>
      </c>
      <c r="O192" s="1" t="s">
        <v>89</v>
      </c>
      <c r="P192" s="1" t="s">
        <v>96</v>
      </c>
      <c r="Q192" s="1" t="s">
        <v>171</v>
      </c>
      <c r="R192" s="1" t="s">
        <v>107</v>
      </c>
      <c r="S192" s="1" t="s">
        <v>64</v>
      </c>
    </row>
    <row r="193" spans="1:19" x14ac:dyDescent="0.25">
      <c r="A193" s="1" t="s">
        <v>21</v>
      </c>
      <c r="D193" s="1" t="s">
        <v>563</v>
      </c>
      <c r="E193" s="1" t="s">
        <v>301</v>
      </c>
      <c r="F193" s="1" t="s">
        <v>366</v>
      </c>
      <c r="H193" s="1" t="s">
        <v>34</v>
      </c>
      <c r="I193" s="1" t="s">
        <v>31</v>
      </c>
      <c r="J193" s="1" t="s">
        <v>476</v>
      </c>
      <c r="K193" s="1" t="s">
        <v>26</v>
      </c>
      <c r="L193" s="1" t="s">
        <v>204</v>
      </c>
      <c r="M193" s="1" t="s">
        <v>26</v>
      </c>
      <c r="N193" s="1" t="s">
        <v>170</v>
      </c>
      <c r="O193" s="1" t="s">
        <v>89</v>
      </c>
      <c r="P193" s="1" t="s">
        <v>96</v>
      </c>
      <c r="Q193" s="1" t="s">
        <v>171</v>
      </c>
      <c r="R193" s="1" t="s">
        <v>107</v>
      </c>
      <c r="S193" s="1" t="s">
        <v>64</v>
      </c>
    </row>
    <row r="194" spans="1:19" x14ac:dyDescent="0.25">
      <c r="A194" s="1" t="s">
        <v>21</v>
      </c>
      <c r="D194" s="1" t="s">
        <v>564</v>
      </c>
      <c r="E194" s="1" t="s">
        <v>303</v>
      </c>
      <c r="F194" s="1" t="s">
        <v>382</v>
      </c>
      <c r="H194" s="1" t="s">
        <v>34</v>
      </c>
      <c r="I194" s="1" t="s">
        <v>190</v>
      </c>
      <c r="J194" s="1" t="s">
        <v>513</v>
      </c>
      <c r="K194" s="1" t="s">
        <v>26</v>
      </c>
      <c r="L194" s="1" t="s">
        <v>208</v>
      </c>
      <c r="M194" s="1" t="s">
        <v>26</v>
      </c>
      <c r="N194" s="1" t="s">
        <v>170</v>
      </c>
      <c r="O194" s="1" t="s">
        <v>89</v>
      </c>
      <c r="P194" s="1" t="s">
        <v>96</v>
      </c>
      <c r="Q194" s="1" t="s">
        <v>171</v>
      </c>
      <c r="R194" s="1" t="s">
        <v>114</v>
      </c>
      <c r="S194" s="1" t="s">
        <v>64</v>
      </c>
    </row>
    <row r="195" spans="1:19" x14ac:dyDescent="0.25">
      <c r="A195" s="1" t="s">
        <v>21</v>
      </c>
      <c r="D195" s="1" t="s">
        <v>565</v>
      </c>
      <c r="E195" s="1" t="s">
        <v>286</v>
      </c>
      <c r="F195" s="1" t="s">
        <v>366</v>
      </c>
      <c r="H195" s="1" t="s">
        <v>34</v>
      </c>
      <c r="I195" s="1" t="s">
        <v>190</v>
      </c>
      <c r="J195" s="1" t="s">
        <v>513</v>
      </c>
      <c r="K195" s="1" t="s">
        <v>26</v>
      </c>
      <c r="L195" s="1" t="s">
        <v>208</v>
      </c>
      <c r="M195" s="1" t="s">
        <v>26</v>
      </c>
      <c r="N195" s="1" t="s">
        <v>170</v>
      </c>
      <c r="O195" s="1" t="s">
        <v>89</v>
      </c>
      <c r="P195" s="1" t="s">
        <v>96</v>
      </c>
      <c r="Q195" s="1" t="s">
        <v>171</v>
      </c>
      <c r="R195" s="1" t="s">
        <v>114</v>
      </c>
      <c r="S195" s="1" t="s">
        <v>64</v>
      </c>
    </row>
    <row r="196" spans="1:19" x14ac:dyDescent="0.25">
      <c r="A196" s="1" t="s">
        <v>21</v>
      </c>
      <c r="D196" s="1" t="s">
        <v>566</v>
      </c>
      <c r="E196" s="1" t="s">
        <v>300</v>
      </c>
      <c r="F196" s="1" t="s">
        <v>366</v>
      </c>
      <c r="H196" s="1" t="s">
        <v>34</v>
      </c>
      <c r="I196" s="1" t="s">
        <v>190</v>
      </c>
      <c r="J196" s="1" t="s">
        <v>513</v>
      </c>
      <c r="K196" s="1" t="s">
        <v>26</v>
      </c>
      <c r="L196" s="1" t="s">
        <v>208</v>
      </c>
      <c r="M196" s="1" t="s">
        <v>26</v>
      </c>
      <c r="N196" s="1" t="s">
        <v>170</v>
      </c>
      <c r="O196" s="1" t="s">
        <v>89</v>
      </c>
      <c r="P196" s="1" t="s">
        <v>96</v>
      </c>
      <c r="Q196" s="1" t="s">
        <v>171</v>
      </c>
      <c r="R196" s="1" t="s">
        <v>114</v>
      </c>
      <c r="S196" s="1" t="s">
        <v>64</v>
      </c>
    </row>
    <row r="197" spans="1:19" x14ac:dyDescent="0.25">
      <c r="A197" s="1" t="s">
        <v>21</v>
      </c>
      <c r="D197" s="1" t="s">
        <v>567</v>
      </c>
      <c r="E197" s="1" t="s">
        <v>289</v>
      </c>
      <c r="F197" s="1" t="s">
        <v>366</v>
      </c>
      <c r="H197" s="1" t="s">
        <v>34</v>
      </c>
      <c r="I197" s="1" t="s">
        <v>190</v>
      </c>
      <c r="J197" s="1" t="s">
        <v>513</v>
      </c>
      <c r="K197" s="1" t="s">
        <v>26</v>
      </c>
      <c r="L197" s="1" t="s">
        <v>208</v>
      </c>
      <c r="M197" s="1" t="s">
        <v>26</v>
      </c>
      <c r="N197" s="1" t="s">
        <v>170</v>
      </c>
      <c r="O197" s="1" t="s">
        <v>89</v>
      </c>
      <c r="P197" s="1" t="s">
        <v>96</v>
      </c>
      <c r="Q197" s="1" t="s">
        <v>171</v>
      </c>
      <c r="R197" s="1" t="s">
        <v>114</v>
      </c>
      <c r="S197" s="1" t="s">
        <v>64</v>
      </c>
    </row>
    <row r="198" spans="1:19" x14ac:dyDescent="0.25">
      <c r="A198" s="1" t="s">
        <v>21</v>
      </c>
      <c r="D198" s="1" t="s">
        <v>568</v>
      </c>
      <c r="E198" s="1" t="s">
        <v>569</v>
      </c>
      <c r="F198" s="1" t="s">
        <v>570</v>
      </c>
      <c r="G198" s="1" t="s">
        <v>24</v>
      </c>
      <c r="H198" s="1" t="s">
        <v>34</v>
      </c>
      <c r="I198" s="1" t="s">
        <v>28</v>
      </c>
      <c r="J198" s="1" t="s">
        <v>26</v>
      </c>
      <c r="K198" s="1" t="s">
        <v>571</v>
      </c>
      <c r="L198" s="1" t="s">
        <v>26</v>
      </c>
      <c r="M198" s="1" t="s">
        <v>572</v>
      </c>
      <c r="N198" s="1" t="s">
        <v>304</v>
      </c>
      <c r="O198" s="1" t="s">
        <v>89</v>
      </c>
      <c r="P198" s="1" t="s">
        <v>96</v>
      </c>
      <c r="Q198" s="1" t="s">
        <v>97</v>
      </c>
      <c r="R198" s="1" t="s">
        <v>63</v>
      </c>
      <c r="S198" s="1" t="s">
        <v>64</v>
      </c>
    </row>
    <row r="199" spans="1:19" x14ac:dyDescent="0.25">
      <c r="A199" s="1" t="s">
        <v>21</v>
      </c>
      <c r="D199" s="1" t="s">
        <v>573</v>
      </c>
      <c r="E199" s="1" t="s">
        <v>574</v>
      </c>
      <c r="F199" s="1" t="s">
        <v>350</v>
      </c>
      <c r="G199" s="1" t="s">
        <v>305</v>
      </c>
      <c r="H199" s="1" t="s">
        <v>34</v>
      </c>
      <c r="I199" s="1" t="s">
        <v>29</v>
      </c>
      <c r="J199" s="1" t="s">
        <v>575</v>
      </c>
      <c r="K199" s="1" t="s">
        <v>26</v>
      </c>
      <c r="L199" s="1" t="s">
        <v>576</v>
      </c>
      <c r="M199" s="1" t="s">
        <v>26</v>
      </c>
      <c r="N199" s="1" t="s">
        <v>306</v>
      </c>
      <c r="O199" s="1" t="s">
        <v>307</v>
      </c>
      <c r="P199" s="1" t="s">
        <v>94</v>
      </c>
      <c r="Q199" s="1" t="s">
        <v>308</v>
      </c>
      <c r="R199" s="1" t="s">
        <v>73</v>
      </c>
      <c r="S199" s="1" t="s">
        <v>60</v>
      </c>
    </row>
    <row r="200" spans="1:19" x14ac:dyDescent="0.25">
      <c r="A200" s="1" t="s">
        <v>21</v>
      </c>
      <c r="D200" s="1" t="s">
        <v>577</v>
      </c>
      <c r="E200" s="1" t="s">
        <v>578</v>
      </c>
      <c r="F200" s="1" t="s">
        <v>570</v>
      </c>
      <c r="G200" s="1" t="s">
        <v>305</v>
      </c>
      <c r="H200" s="1" t="s">
        <v>34</v>
      </c>
      <c r="I200" s="1" t="s">
        <v>28</v>
      </c>
      <c r="J200" s="1" t="s">
        <v>579</v>
      </c>
      <c r="K200" s="1" t="s">
        <v>26</v>
      </c>
      <c r="L200" s="1" t="s">
        <v>580</v>
      </c>
      <c r="M200" s="1" t="s">
        <v>26</v>
      </c>
      <c r="N200" s="1" t="s">
        <v>306</v>
      </c>
      <c r="O200" s="1" t="s">
        <v>307</v>
      </c>
      <c r="P200" s="1" t="s">
        <v>94</v>
      </c>
      <c r="Q200" s="1" t="s">
        <v>308</v>
      </c>
      <c r="R200" s="1" t="s">
        <v>73</v>
      </c>
      <c r="S200" s="1" t="s">
        <v>60</v>
      </c>
    </row>
    <row r="201" spans="1:19" x14ac:dyDescent="0.25">
      <c r="A201" s="1" t="s">
        <v>21</v>
      </c>
      <c r="D201" s="1" t="s">
        <v>581</v>
      </c>
      <c r="E201" s="1" t="s">
        <v>574</v>
      </c>
      <c r="F201" s="1" t="s">
        <v>350</v>
      </c>
      <c r="G201" s="1" t="s">
        <v>305</v>
      </c>
      <c r="H201" s="1" t="s">
        <v>34</v>
      </c>
      <c r="I201" s="1" t="s">
        <v>28</v>
      </c>
      <c r="J201" s="1" t="s">
        <v>582</v>
      </c>
      <c r="K201" s="1" t="s">
        <v>26</v>
      </c>
      <c r="L201" s="1" t="s">
        <v>335</v>
      </c>
      <c r="M201" s="1" t="s">
        <v>26</v>
      </c>
      <c r="N201" s="1" t="s">
        <v>306</v>
      </c>
      <c r="O201" s="1" t="s">
        <v>307</v>
      </c>
      <c r="P201" s="1" t="s">
        <v>94</v>
      </c>
      <c r="Q201" s="1" t="s">
        <v>308</v>
      </c>
      <c r="R201" s="1" t="s">
        <v>66</v>
      </c>
      <c r="S201" s="1" t="s">
        <v>60</v>
      </c>
    </row>
    <row r="202" spans="1:19" x14ac:dyDescent="0.25">
      <c r="A202" s="1" t="s">
        <v>21</v>
      </c>
      <c r="D202" s="1" t="s">
        <v>583</v>
      </c>
      <c r="E202" s="1" t="s">
        <v>578</v>
      </c>
      <c r="F202" s="1" t="s">
        <v>570</v>
      </c>
      <c r="G202" s="1" t="s">
        <v>305</v>
      </c>
      <c r="H202" s="1" t="s">
        <v>34</v>
      </c>
      <c r="I202" s="1" t="s">
        <v>27</v>
      </c>
      <c r="J202" s="1" t="s">
        <v>351</v>
      </c>
      <c r="K202" s="1" t="s">
        <v>26</v>
      </c>
      <c r="L202" s="1" t="s">
        <v>187</v>
      </c>
      <c r="M202" s="1" t="s">
        <v>26</v>
      </c>
      <c r="N202" s="1" t="s">
        <v>306</v>
      </c>
      <c r="O202" s="1" t="s">
        <v>307</v>
      </c>
      <c r="P202" s="1" t="s">
        <v>94</v>
      </c>
      <c r="Q202" s="1" t="s">
        <v>308</v>
      </c>
      <c r="R202" s="1" t="s">
        <v>66</v>
      </c>
      <c r="S202" s="1" t="s">
        <v>60</v>
      </c>
    </row>
    <row r="203" spans="1:19" x14ac:dyDescent="0.25">
      <c r="A203" s="1" t="s">
        <v>21</v>
      </c>
      <c r="D203" s="1" t="s">
        <v>584</v>
      </c>
      <c r="E203" s="1" t="s">
        <v>574</v>
      </c>
      <c r="F203" s="1" t="s">
        <v>350</v>
      </c>
      <c r="G203" s="1" t="s">
        <v>305</v>
      </c>
      <c r="H203" s="1" t="s">
        <v>34</v>
      </c>
      <c r="I203" s="1" t="s">
        <v>28</v>
      </c>
      <c r="J203" s="1" t="s">
        <v>585</v>
      </c>
      <c r="K203" s="1" t="s">
        <v>26</v>
      </c>
      <c r="L203" s="1" t="s">
        <v>586</v>
      </c>
      <c r="M203" s="1" t="s">
        <v>26</v>
      </c>
      <c r="N203" s="1" t="s">
        <v>306</v>
      </c>
      <c r="O203" s="1" t="s">
        <v>307</v>
      </c>
      <c r="P203" s="1" t="s">
        <v>94</v>
      </c>
      <c r="Q203" s="1" t="s">
        <v>308</v>
      </c>
      <c r="R203" s="1" t="s">
        <v>72</v>
      </c>
      <c r="S203" s="1" t="s">
        <v>60</v>
      </c>
    </row>
    <row r="204" spans="1:19" x14ac:dyDescent="0.25">
      <c r="A204" s="1" t="s">
        <v>21</v>
      </c>
      <c r="D204" s="1" t="s">
        <v>587</v>
      </c>
      <c r="E204" s="1" t="s">
        <v>578</v>
      </c>
      <c r="F204" s="1" t="s">
        <v>570</v>
      </c>
      <c r="G204" s="1" t="s">
        <v>305</v>
      </c>
      <c r="H204" s="1" t="s">
        <v>34</v>
      </c>
      <c r="I204" s="1" t="s">
        <v>27</v>
      </c>
      <c r="J204" s="1" t="s">
        <v>588</v>
      </c>
      <c r="K204" s="1" t="s">
        <v>26</v>
      </c>
      <c r="L204" s="1" t="s">
        <v>589</v>
      </c>
      <c r="M204" s="1" t="s">
        <v>26</v>
      </c>
      <c r="N204" s="1" t="s">
        <v>306</v>
      </c>
      <c r="O204" s="1" t="s">
        <v>307</v>
      </c>
      <c r="P204" s="1" t="s">
        <v>94</v>
      </c>
      <c r="Q204" s="1" t="s">
        <v>308</v>
      </c>
      <c r="R204" s="1" t="s">
        <v>72</v>
      </c>
      <c r="S204" s="1" t="s">
        <v>60</v>
      </c>
    </row>
    <row r="205" spans="1:19" x14ac:dyDescent="0.25">
      <c r="A205" s="1" t="s">
        <v>21</v>
      </c>
      <c r="D205" s="1" t="s">
        <v>590</v>
      </c>
      <c r="E205" s="1" t="s">
        <v>574</v>
      </c>
      <c r="F205" s="1" t="s">
        <v>350</v>
      </c>
      <c r="G205" s="1" t="s">
        <v>305</v>
      </c>
      <c r="H205" s="1" t="s">
        <v>34</v>
      </c>
      <c r="I205" s="1" t="s">
        <v>27</v>
      </c>
      <c r="J205" s="1" t="s">
        <v>591</v>
      </c>
      <c r="K205" s="1" t="s">
        <v>26</v>
      </c>
      <c r="L205" s="1" t="s">
        <v>592</v>
      </c>
      <c r="M205" s="1" t="s">
        <v>26</v>
      </c>
      <c r="N205" s="1" t="s">
        <v>306</v>
      </c>
      <c r="O205" s="1" t="s">
        <v>307</v>
      </c>
      <c r="P205" s="1" t="s">
        <v>94</v>
      </c>
      <c r="Q205" s="1" t="s">
        <v>308</v>
      </c>
      <c r="R205" s="1" t="s">
        <v>309</v>
      </c>
      <c r="S205" s="1" t="s">
        <v>60</v>
      </c>
    </row>
    <row r="206" spans="1:19" x14ac:dyDescent="0.25">
      <c r="A206" s="1" t="s">
        <v>21</v>
      </c>
      <c r="D206" s="1" t="s">
        <v>593</v>
      </c>
      <c r="E206" s="1" t="s">
        <v>310</v>
      </c>
      <c r="F206" s="1" t="s">
        <v>353</v>
      </c>
      <c r="H206" s="1" t="s">
        <v>34</v>
      </c>
      <c r="I206" s="1" t="s">
        <v>31</v>
      </c>
      <c r="J206" s="1" t="s">
        <v>594</v>
      </c>
      <c r="K206" s="1" t="s">
        <v>26</v>
      </c>
      <c r="L206" s="1" t="s">
        <v>214</v>
      </c>
      <c r="M206" s="1" t="s">
        <v>26</v>
      </c>
      <c r="N206" s="1" t="s">
        <v>172</v>
      </c>
      <c r="O206" s="1" t="s">
        <v>89</v>
      </c>
      <c r="P206" s="1" t="s">
        <v>94</v>
      </c>
      <c r="Q206" s="1" t="s">
        <v>122</v>
      </c>
      <c r="R206" s="1" t="s">
        <v>69</v>
      </c>
      <c r="S206" s="1" t="s">
        <v>173</v>
      </c>
    </row>
    <row r="207" spans="1:19" x14ac:dyDescent="0.25">
      <c r="A207" s="1" t="s">
        <v>21</v>
      </c>
      <c r="D207" s="1" t="s">
        <v>595</v>
      </c>
      <c r="E207" s="1" t="s">
        <v>311</v>
      </c>
      <c r="F207" s="1" t="s">
        <v>359</v>
      </c>
      <c r="H207" s="1" t="s">
        <v>34</v>
      </c>
      <c r="I207" s="1" t="s">
        <v>31</v>
      </c>
      <c r="J207" s="1" t="s">
        <v>596</v>
      </c>
      <c r="K207" s="1" t="s">
        <v>26</v>
      </c>
      <c r="L207" s="1" t="s">
        <v>215</v>
      </c>
      <c r="M207" s="1" t="s">
        <v>26</v>
      </c>
      <c r="N207" s="1" t="s">
        <v>172</v>
      </c>
      <c r="O207" s="1" t="s">
        <v>89</v>
      </c>
      <c r="P207" s="1" t="s">
        <v>94</v>
      </c>
      <c r="Q207" s="1" t="s">
        <v>122</v>
      </c>
      <c r="R207" s="1" t="s">
        <v>70</v>
      </c>
      <c r="S207" s="1" t="s">
        <v>173</v>
      </c>
    </row>
    <row r="208" spans="1:19" x14ac:dyDescent="0.25">
      <c r="A208" s="1" t="s">
        <v>21</v>
      </c>
      <c r="D208" s="1" t="s">
        <v>597</v>
      </c>
      <c r="E208" s="1" t="s">
        <v>312</v>
      </c>
      <c r="F208" s="1" t="s">
        <v>364</v>
      </c>
      <c r="H208" s="1" t="s">
        <v>34</v>
      </c>
      <c r="I208" s="1" t="s">
        <v>190</v>
      </c>
      <c r="J208" s="1" t="s">
        <v>598</v>
      </c>
      <c r="K208" s="1" t="s">
        <v>26</v>
      </c>
      <c r="L208" s="1" t="s">
        <v>211</v>
      </c>
      <c r="M208" s="1" t="s">
        <v>26</v>
      </c>
      <c r="N208" s="1" t="s">
        <v>172</v>
      </c>
      <c r="O208" s="1" t="s">
        <v>89</v>
      </c>
      <c r="P208" s="1" t="s">
        <v>94</v>
      </c>
      <c r="Q208" s="1" t="s">
        <v>122</v>
      </c>
      <c r="R208" s="1" t="s">
        <v>73</v>
      </c>
      <c r="S208" s="1" t="s">
        <v>173</v>
      </c>
    </row>
    <row r="209" spans="1:19" x14ac:dyDescent="0.25">
      <c r="A209" s="1" t="s">
        <v>21</v>
      </c>
      <c r="D209" s="1" t="s">
        <v>599</v>
      </c>
      <c r="E209" s="1" t="s">
        <v>310</v>
      </c>
      <c r="F209" s="1" t="s">
        <v>353</v>
      </c>
      <c r="H209" s="1" t="s">
        <v>34</v>
      </c>
      <c r="I209" s="1" t="s">
        <v>31</v>
      </c>
      <c r="J209" s="1" t="s">
        <v>594</v>
      </c>
      <c r="K209" s="1" t="s">
        <v>26</v>
      </c>
      <c r="L209" s="1" t="s">
        <v>214</v>
      </c>
      <c r="M209" s="1" t="s">
        <v>26</v>
      </c>
      <c r="N209" s="1" t="s">
        <v>172</v>
      </c>
      <c r="O209" s="1" t="s">
        <v>89</v>
      </c>
      <c r="P209" s="1" t="s">
        <v>94</v>
      </c>
      <c r="Q209" s="1" t="s">
        <v>122</v>
      </c>
      <c r="R209" s="1" t="s">
        <v>66</v>
      </c>
      <c r="S209" s="1" t="s">
        <v>173</v>
      </c>
    </row>
    <row r="210" spans="1:19" x14ac:dyDescent="0.25">
      <c r="A210" s="1" t="s">
        <v>21</v>
      </c>
      <c r="D210" s="1" t="s">
        <v>600</v>
      </c>
      <c r="E210" s="1" t="s">
        <v>313</v>
      </c>
      <c r="F210" s="1" t="s">
        <v>364</v>
      </c>
      <c r="G210" s="1" t="s">
        <v>24</v>
      </c>
      <c r="H210" s="1" t="s">
        <v>34</v>
      </c>
      <c r="I210" s="1" t="s">
        <v>31</v>
      </c>
      <c r="J210" s="1" t="s">
        <v>594</v>
      </c>
      <c r="K210" s="1" t="s">
        <v>26</v>
      </c>
      <c r="L210" s="1" t="s">
        <v>214</v>
      </c>
      <c r="M210" s="1" t="s">
        <v>26</v>
      </c>
      <c r="N210" s="1" t="s">
        <v>172</v>
      </c>
      <c r="O210" s="1" t="s">
        <v>89</v>
      </c>
      <c r="P210" s="1" t="s">
        <v>94</v>
      </c>
      <c r="Q210" s="1" t="s">
        <v>122</v>
      </c>
      <c r="R210" s="1" t="s">
        <v>66</v>
      </c>
      <c r="S210" s="1" t="s">
        <v>173</v>
      </c>
    </row>
    <row r="211" spans="1:19" x14ac:dyDescent="0.25">
      <c r="A211" s="1" t="s">
        <v>21</v>
      </c>
      <c r="D211" s="1" t="s">
        <v>601</v>
      </c>
      <c r="E211" s="1" t="s">
        <v>310</v>
      </c>
      <c r="F211" s="1" t="s">
        <v>353</v>
      </c>
      <c r="H211" s="1" t="s">
        <v>34</v>
      </c>
      <c r="I211" s="1" t="s">
        <v>31</v>
      </c>
      <c r="J211" s="1" t="s">
        <v>602</v>
      </c>
      <c r="K211" s="1" t="s">
        <v>26</v>
      </c>
      <c r="L211" s="1" t="s">
        <v>204</v>
      </c>
      <c r="M211" s="1" t="s">
        <v>26</v>
      </c>
      <c r="N211" s="1" t="s">
        <v>172</v>
      </c>
      <c r="O211" s="1" t="s">
        <v>89</v>
      </c>
      <c r="P211" s="1" t="s">
        <v>94</v>
      </c>
      <c r="Q211" s="1" t="s">
        <v>122</v>
      </c>
      <c r="R211" s="1" t="s">
        <v>107</v>
      </c>
      <c r="S211" s="1" t="s">
        <v>173</v>
      </c>
    </row>
    <row r="212" spans="1:19" x14ac:dyDescent="0.25">
      <c r="A212" s="1" t="s">
        <v>21</v>
      </c>
      <c r="D212" s="1" t="s">
        <v>603</v>
      </c>
      <c r="E212" s="1" t="s">
        <v>314</v>
      </c>
      <c r="F212" s="1" t="s">
        <v>350</v>
      </c>
      <c r="H212" s="1" t="s">
        <v>34</v>
      </c>
      <c r="I212" s="1" t="s">
        <v>31</v>
      </c>
      <c r="J212" s="1" t="s">
        <v>602</v>
      </c>
      <c r="K212" s="1" t="s">
        <v>26</v>
      </c>
      <c r="L212" s="1" t="s">
        <v>204</v>
      </c>
      <c r="M212" s="1" t="s">
        <v>26</v>
      </c>
      <c r="N212" s="1" t="s">
        <v>172</v>
      </c>
      <c r="O212" s="1" t="s">
        <v>89</v>
      </c>
      <c r="P212" s="1" t="s">
        <v>94</v>
      </c>
      <c r="Q212" s="1" t="s">
        <v>122</v>
      </c>
      <c r="R212" s="1" t="s">
        <v>62</v>
      </c>
      <c r="S212" s="1" t="s">
        <v>173</v>
      </c>
    </row>
    <row r="213" spans="1:19" x14ac:dyDescent="0.25">
      <c r="A213" s="1" t="s">
        <v>21</v>
      </c>
      <c r="D213" s="1" t="s">
        <v>604</v>
      </c>
      <c r="E213" s="1" t="s">
        <v>313</v>
      </c>
      <c r="F213" s="1" t="s">
        <v>364</v>
      </c>
      <c r="G213" s="1" t="s">
        <v>24</v>
      </c>
      <c r="H213" s="1" t="s">
        <v>34</v>
      </c>
      <c r="I213" s="1" t="s">
        <v>31</v>
      </c>
      <c r="J213" s="1" t="s">
        <v>605</v>
      </c>
      <c r="K213" s="1" t="s">
        <v>26</v>
      </c>
      <c r="L213" s="1" t="s">
        <v>206</v>
      </c>
      <c r="M213" s="1" t="s">
        <v>26</v>
      </c>
      <c r="N213" s="1" t="s">
        <v>172</v>
      </c>
      <c r="O213" s="1" t="s">
        <v>89</v>
      </c>
      <c r="P213" s="1" t="s">
        <v>94</v>
      </c>
      <c r="Q213" s="1" t="s">
        <v>122</v>
      </c>
      <c r="R213" s="1" t="s">
        <v>67</v>
      </c>
      <c r="S213" s="1" t="s">
        <v>173</v>
      </c>
    </row>
    <row r="214" spans="1:19" x14ac:dyDescent="0.25">
      <c r="A214" s="1" t="s">
        <v>21</v>
      </c>
      <c r="D214" s="1" t="s">
        <v>606</v>
      </c>
      <c r="E214" s="1" t="s">
        <v>315</v>
      </c>
      <c r="F214" s="1" t="s">
        <v>570</v>
      </c>
      <c r="H214" s="1" t="s">
        <v>34</v>
      </c>
      <c r="I214" s="1" t="s">
        <v>31</v>
      </c>
      <c r="J214" s="1" t="s">
        <v>605</v>
      </c>
      <c r="K214" s="1" t="s">
        <v>26</v>
      </c>
      <c r="L214" s="1" t="s">
        <v>206</v>
      </c>
      <c r="M214" s="1" t="s">
        <v>26</v>
      </c>
      <c r="N214" s="1" t="s">
        <v>172</v>
      </c>
      <c r="O214" s="1" t="s">
        <v>89</v>
      </c>
      <c r="P214" s="1" t="s">
        <v>94</v>
      </c>
      <c r="Q214" s="1" t="s">
        <v>122</v>
      </c>
      <c r="R214" s="1" t="s">
        <v>67</v>
      </c>
      <c r="S214" s="1" t="s">
        <v>173</v>
      </c>
    </row>
    <row r="215" spans="1:19" x14ac:dyDescent="0.25">
      <c r="A215" s="1" t="s">
        <v>21</v>
      </c>
      <c r="D215" s="1" t="s">
        <v>607</v>
      </c>
      <c r="E215" s="1" t="s">
        <v>312</v>
      </c>
      <c r="F215" s="1" t="s">
        <v>364</v>
      </c>
      <c r="H215" s="1" t="s">
        <v>34</v>
      </c>
      <c r="I215" s="1" t="s">
        <v>31</v>
      </c>
      <c r="J215" s="1" t="s">
        <v>594</v>
      </c>
      <c r="K215" s="1" t="s">
        <v>26</v>
      </c>
      <c r="L215" s="1" t="s">
        <v>214</v>
      </c>
      <c r="M215" s="1" t="s">
        <v>26</v>
      </c>
      <c r="N215" s="1" t="s">
        <v>172</v>
      </c>
      <c r="O215" s="1" t="s">
        <v>89</v>
      </c>
      <c r="P215" s="1" t="s">
        <v>94</v>
      </c>
      <c r="Q215" s="1" t="s">
        <v>122</v>
      </c>
      <c r="R215" s="1" t="s">
        <v>108</v>
      </c>
      <c r="S215" s="1" t="s">
        <v>173</v>
      </c>
    </row>
    <row r="216" spans="1:19" x14ac:dyDescent="0.25">
      <c r="A216" s="1" t="s">
        <v>21</v>
      </c>
      <c r="D216" s="1" t="s">
        <v>608</v>
      </c>
      <c r="E216" s="1" t="s">
        <v>316</v>
      </c>
      <c r="F216" s="1" t="s">
        <v>350</v>
      </c>
      <c r="G216" s="1" t="s">
        <v>24</v>
      </c>
      <c r="H216" s="1" t="s">
        <v>34</v>
      </c>
      <c r="I216" s="1" t="s">
        <v>31</v>
      </c>
      <c r="J216" s="1" t="s">
        <v>594</v>
      </c>
      <c r="K216" s="1" t="s">
        <v>26</v>
      </c>
      <c r="L216" s="1" t="s">
        <v>214</v>
      </c>
      <c r="M216" s="1" t="s">
        <v>26</v>
      </c>
      <c r="N216" s="1" t="s">
        <v>172</v>
      </c>
      <c r="O216" s="1" t="s">
        <v>89</v>
      </c>
      <c r="P216" s="1" t="s">
        <v>94</v>
      </c>
      <c r="Q216" s="1" t="s">
        <v>122</v>
      </c>
      <c r="R216" s="1" t="s">
        <v>108</v>
      </c>
      <c r="S216" s="1" t="s">
        <v>173</v>
      </c>
    </row>
    <row r="217" spans="1:19" x14ac:dyDescent="0.25">
      <c r="A217" s="1" t="s">
        <v>21</v>
      </c>
      <c r="D217" s="1" t="s">
        <v>609</v>
      </c>
      <c r="E217" s="1" t="s">
        <v>610</v>
      </c>
      <c r="F217" s="1" t="s">
        <v>611</v>
      </c>
      <c r="G217" s="1" t="s">
        <v>317</v>
      </c>
      <c r="H217" s="1" t="s">
        <v>34</v>
      </c>
      <c r="I217" s="1" t="s">
        <v>31</v>
      </c>
      <c r="J217" s="1" t="s">
        <v>594</v>
      </c>
      <c r="K217" s="1" t="s">
        <v>26</v>
      </c>
      <c r="L217" s="1" t="s">
        <v>612</v>
      </c>
      <c r="M217" s="1" t="s">
        <v>26</v>
      </c>
      <c r="N217" s="1" t="s">
        <v>318</v>
      </c>
      <c r="O217" s="1" t="s">
        <v>307</v>
      </c>
      <c r="Q217" s="1" t="s">
        <v>319</v>
      </c>
      <c r="R217" s="1" t="s">
        <v>66</v>
      </c>
      <c r="S217" s="1" t="s">
        <v>60</v>
      </c>
    </row>
    <row r="218" spans="1:19" x14ac:dyDescent="0.25">
      <c r="A218" s="1" t="s">
        <v>21</v>
      </c>
      <c r="D218" s="1" t="s">
        <v>613</v>
      </c>
      <c r="E218" s="1" t="s">
        <v>610</v>
      </c>
      <c r="F218" s="1" t="s">
        <v>611</v>
      </c>
      <c r="G218" s="1" t="s">
        <v>317</v>
      </c>
      <c r="H218" s="1" t="s">
        <v>34</v>
      </c>
      <c r="I218" s="1" t="s">
        <v>32</v>
      </c>
      <c r="J218" s="1" t="s">
        <v>614</v>
      </c>
      <c r="K218" s="1" t="s">
        <v>26</v>
      </c>
      <c r="L218" s="1" t="s">
        <v>615</v>
      </c>
      <c r="M218" s="1" t="s">
        <v>26</v>
      </c>
      <c r="N218" s="1" t="s">
        <v>318</v>
      </c>
      <c r="O218" s="1" t="s">
        <v>307</v>
      </c>
      <c r="Q218" s="1" t="s">
        <v>319</v>
      </c>
      <c r="R218" s="1" t="s">
        <v>61</v>
      </c>
      <c r="S218" s="1" t="s">
        <v>60</v>
      </c>
    </row>
    <row r="219" spans="1:19" x14ac:dyDescent="0.25">
      <c r="A219" s="1" t="s">
        <v>21</v>
      </c>
      <c r="D219" s="1" t="s">
        <v>616</v>
      </c>
      <c r="E219" s="1" t="s">
        <v>610</v>
      </c>
      <c r="F219" s="1" t="s">
        <v>611</v>
      </c>
      <c r="G219" s="1" t="s">
        <v>317</v>
      </c>
      <c r="H219" s="1" t="s">
        <v>34</v>
      </c>
      <c r="I219" s="1" t="s">
        <v>29</v>
      </c>
      <c r="J219" s="1" t="s">
        <v>617</v>
      </c>
      <c r="K219" s="1" t="s">
        <v>26</v>
      </c>
      <c r="L219" s="1" t="s">
        <v>618</v>
      </c>
      <c r="M219" s="1" t="s">
        <v>26</v>
      </c>
      <c r="N219" s="1" t="s">
        <v>318</v>
      </c>
      <c r="O219" s="1" t="s">
        <v>307</v>
      </c>
      <c r="Q219" s="1" t="s">
        <v>319</v>
      </c>
      <c r="R219" s="1" t="s">
        <v>76</v>
      </c>
      <c r="S219" s="1" t="s">
        <v>60</v>
      </c>
    </row>
    <row r="220" spans="1:19" x14ac:dyDescent="0.25">
      <c r="A220" s="1" t="s">
        <v>21</v>
      </c>
      <c r="D220" s="1" t="s">
        <v>619</v>
      </c>
      <c r="E220" s="1" t="s">
        <v>620</v>
      </c>
      <c r="F220" s="1" t="s">
        <v>611</v>
      </c>
      <c r="G220" s="1" t="s">
        <v>320</v>
      </c>
      <c r="H220" s="1" t="s">
        <v>34</v>
      </c>
      <c r="I220" s="1" t="s">
        <v>32</v>
      </c>
      <c r="J220" s="1" t="s">
        <v>621</v>
      </c>
      <c r="K220" s="1" t="s">
        <v>26</v>
      </c>
      <c r="L220" s="1" t="s">
        <v>622</v>
      </c>
      <c r="M220" s="1" t="s">
        <v>26</v>
      </c>
      <c r="N220" s="1" t="s">
        <v>321</v>
      </c>
      <c r="O220" s="1" t="s">
        <v>307</v>
      </c>
      <c r="Q220" s="1" t="s">
        <v>322</v>
      </c>
      <c r="R220" s="1" t="s">
        <v>77</v>
      </c>
      <c r="S220" s="1" t="s">
        <v>60</v>
      </c>
    </row>
    <row r="221" spans="1:19" x14ac:dyDescent="0.25">
      <c r="A221" s="1" t="s">
        <v>21</v>
      </c>
      <c r="D221" s="1" t="s">
        <v>623</v>
      </c>
      <c r="E221" s="1" t="s">
        <v>620</v>
      </c>
      <c r="F221" s="1" t="s">
        <v>611</v>
      </c>
      <c r="G221" s="1" t="s">
        <v>320</v>
      </c>
      <c r="H221" s="1" t="s">
        <v>34</v>
      </c>
      <c r="I221" s="1" t="s">
        <v>28</v>
      </c>
      <c r="J221" s="1" t="s">
        <v>624</v>
      </c>
      <c r="K221" s="1" t="s">
        <v>26</v>
      </c>
      <c r="L221" s="1" t="s">
        <v>572</v>
      </c>
      <c r="M221" s="1" t="s">
        <v>26</v>
      </c>
      <c r="N221" s="1" t="s">
        <v>321</v>
      </c>
      <c r="O221" s="1" t="s">
        <v>307</v>
      </c>
      <c r="Q221" s="1" t="s">
        <v>322</v>
      </c>
      <c r="R221" s="1" t="s">
        <v>63</v>
      </c>
      <c r="S221" s="1" t="s">
        <v>60</v>
      </c>
    </row>
    <row r="222" spans="1:19" x14ac:dyDescent="0.25">
      <c r="A222" s="1" t="s">
        <v>21</v>
      </c>
      <c r="D222" s="1" t="s">
        <v>625</v>
      </c>
      <c r="E222" s="1" t="s">
        <v>620</v>
      </c>
      <c r="F222" s="1" t="s">
        <v>611</v>
      </c>
      <c r="G222" s="1" t="s">
        <v>320</v>
      </c>
      <c r="H222" s="1" t="s">
        <v>34</v>
      </c>
      <c r="I222" s="1" t="s">
        <v>27</v>
      </c>
      <c r="J222" s="1" t="s">
        <v>357</v>
      </c>
      <c r="K222" s="1" t="s">
        <v>26</v>
      </c>
      <c r="L222" s="1" t="s">
        <v>186</v>
      </c>
      <c r="M222" s="1" t="s">
        <v>26</v>
      </c>
      <c r="N222" s="1" t="s">
        <v>321</v>
      </c>
      <c r="O222" s="1" t="s">
        <v>307</v>
      </c>
      <c r="Q222" s="1" t="s">
        <v>322</v>
      </c>
      <c r="R222" s="1" t="s">
        <v>67</v>
      </c>
      <c r="S222" s="1" t="s">
        <v>60</v>
      </c>
    </row>
    <row r="223" spans="1:19" x14ac:dyDescent="0.25">
      <c r="A223" s="1" t="s">
        <v>21</v>
      </c>
      <c r="D223" s="1" t="s">
        <v>626</v>
      </c>
      <c r="E223" s="1" t="s">
        <v>323</v>
      </c>
      <c r="F223" s="1" t="s">
        <v>382</v>
      </c>
      <c r="H223" s="1" t="s">
        <v>34</v>
      </c>
      <c r="I223" s="1" t="s">
        <v>32</v>
      </c>
      <c r="J223" s="1" t="s">
        <v>466</v>
      </c>
      <c r="K223" s="1" t="s">
        <v>26</v>
      </c>
      <c r="L223" s="1" t="s">
        <v>193</v>
      </c>
      <c r="M223" s="1" t="s">
        <v>26</v>
      </c>
      <c r="N223" s="1" t="s">
        <v>174</v>
      </c>
      <c r="O223" s="1" t="s">
        <v>89</v>
      </c>
      <c r="P223" s="1" t="s">
        <v>96</v>
      </c>
      <c r="Q223" s="1" t="s">
        <v>116</v>
      </c>
      <c r="R223" s="1" t="s">
        <v>77</v>
      </c>
      <c r="S223" s="1" t="s">
        <v>175</v>
      </c>
    </row>
    <row r="224" spans="1:19" x14ac:dyDescent="0.25">
      <c r="A224" s="1" t="s">
        <v>21</v>
      </c>
      <c r="D224" s="1" t="s">
        <v>627</v>
      </c>
      <c r="E224" s="1" t="s">
        <v>324</v>
      </c>
      <c r="F224" s="1" t="s">
        <v>382</v>
      </c>
      <c r="H224" s="1" t="s">
        <v>34</v>
      </c>
      <c r="I224" s="1" t="s">
        <v>190</v>
      </c>
      <c r="J224" s="1" t="s">
        <v>480</v>
      </c>
      <c r="K224" s="1" t="s">
        <v>26</v>
      </c>
      <c r="L224" s="1" t="s">
        <v>199</v>
      </c>
      <c r="M224" s="1" t="s">
        <v>26</v>
      </c>
      <c r="N224" s="1" t="s">
        <v>174</v>
      </c>
      <c r="O224" s="1" t="s">
        <v>89</v>
      </c>
      <c r="P224" s="1" t="s">
        <v>96</v>
      </c>
      <c r="Q224" s="1" t="s">
        <v>116</v>
      </c>
      <c r="R224" s="1" t="s">
        <v>69</v>
      </c>
      <c r="S224" s="1" t="s">
        <v>175</v>
      </c>
    </row>
    <row r="225" spans="1:19" x14ac:dyDescent="0.25">
      <c r="A225" s="1" t="s">
        <v>21</v>
      </c>
      <c r="D225" s="1" t="s">
        <v>628</v>
      </c>
      <c r="E225" s="1" t="s">
        <v>325</v>
      </c>
      <c r="F225" s="1" t="s">
        <v>366</v>
      </c>
      <c r="H225" s="1" t="s">
        <v>34</v>
      </c>
      <c r="I225" s="1" t="s">
        <v>190</v>
      </c>
      <c r="J225" s="1" t="s">
        <v>480</v>
      </c>
      <c r="K225" s="1" t="s">
        <v>26</v>
      </c>
      <c r="L225" s="1" t="s">
        <v>199</v>
      </c>
      <c r="M225" s="1" t="s">
        <v>26</v>
      </c>
      <c r="N225" s="1" t="s">
        <v>174</v>
      </c>
      <c r="O225" s="1" t="s">
        <v>89</v>
      </c>
      <c r="P225" s="1" t="s">
        <v>96</v>
      </c>
      <c r="Q225" s="1" t="s">
        <v>116</v>
      </c>
      <c r="R225" s="1" t="s">
        <v>69</v>
      </c>
      <c r="S225" s="1" t="s">
        <v>175</v>
      </c>
    </row>
    <row r="226" spans="1:19" x14ac:dyDescent="0.25">
      <c r="A226" s="1" t="s">
        <v>21</v>
      </c>
      <c r="D226" s="1" t="s">
        <v>629</v>
      </c>
      <c r="E226" s="1" t="s">
        <v>326</v>
      </c>
      <c r="F226" s="1" t="s">
        <v>382</v>
      </c>
      <c r="H226" s="1" t="s">
        <v>34</v>
      </c>
      <c r="I226" s="1" t="s">
        <v>32</v>
      </c>
      <c r="J226" s="1" t="s">
        <v>466</v>
      </c>
      <c r="K226" s="1" t="s">
        <v>26</v>
      </c>
      <c r="L226" s="1" t="s">
        <v>467</v>
      </c>
      <c r="M226" s="1" t="s">
        <v>26</v>
      </c>
      <c r="N226" s="1" t="s">
        <v>174</v>
      </c>
      <c r="O226" s="1" t="s">
        <v>89</v>
      </c>
      <c r="P226" s="1" t="s">
        <v>96</v>
      </c>
      <c r="Q226" s="1" t="s">
        <v>116</v>
      </c>
      <c r="R226" s="1" t="s">
        <v>117</v>
      </c>
      <c r="S226" s="1" t="s">
        <v>175</v>
      </c>
    </row>
    <row r="227" spans="1:19" x14ac:dyDescent="0.25">
      <c r="A227" s="1" t="s">
        <v>21</v>
      </c>
      <c r="D227" s="1" t="s">
        <v>630</v>
      </c>
      <c r="E227" s="1" t="s">
        <v>327</v>
      </c>
      <c r="F227" s="1" t="s">
        <v>366</v>
      </c>
      <c r="H227" s="1" t="s">
        <v>34</v>
      </c>
      <c r="I227" s="1" t="s">
        <v>32</v>
      </c>
      <c r="J227" s="1" t="s">
        <v>466</v>
      </c>
      <c r="K227" s="1" t="s">
        <v>26</v>
      </c>
      <c r="L227" s="1" t="s">
        <v>467</v>
      </c>
      <c r="M227" s="1" t="s">
        <v>26</v>
      </c>
      <c r="N227" s="1" t="s">
        <v>174</v>
      </c>
      <c r="O227" s="1" t="s">
        <v>89</v>
      </c>
      <c r="P227" s="1" t="s">
        <v>96</v>
      </c>
      <c r="Q227" s="1" t="s">
        <v>116</v>
      </c>
      <c r="R227" s="1" t="s">
        <v>117</v>
      </c>
      <c r="S227" s="1" t="s">
        <v>175</v>
      </c>
    </row>
    <row r="228" spans="1:19" x14ac:dyDescent="0.25">
      <c r="A228" s="1" t="s">
        <v>21</v>
      </c>
      <c r="D228" s="1" t="s">
        <v>631</v>
      </c>
      <c r="E228" s="1" t="s">
        <v>324</v>
      </c>
      <c r="F228" s="1" t="s">
        <v>382</v>
      </c>
      <c r="H228" s="1" t="s">
        <v>34</v>
      </c>
      <c r="I228" s="1" t="s">
        <v>190</v>
      </c>
      <c r="J228" s="1" t="s">
        <v>480</v>
      </c>
      <c r="K228" s="1" t="s">
        <v>26</v>
      </c>
      <c r="L228" s="1" t="s">
        <v>199</v>
      </c>
      <c r="M228" s="1" t="s">
        <v>26</v>
      </c>
      <c r="N228" s="1" t="s">
        <v>174</v>
      </c>
      <c r="O228" s="1" t="s">
        <v>89</v>
      </c>
      <c r="P228" s="1" t="s">
        <v>96</v>
      </c>
      <c r="Q228" s="1" t="s">
        <v>116</v>
      </c>
      <c r="R228" s="1" t="s">
        <v>66</v>
      </c>
      <c r="S228" s="1" t="s">
        <v>175</v>
      </c>
    </row>
    <row r="229" spans="1:19" x14ac:dyDescent="0.25">
      <c r="A229" s="1" t="s">
        <v>21</v>
      </c>
      <c r="D229" s="1" t="s">
        <v>632</v>
      </c>
      <c r="E229" s="1" t="s">
        <v>327</v>
      </c>
      <c r="F229" s="1" t="s">
        <v>366</v>
      </c>
      <c r="H229" s="1" t="s">
        <v>34</v>
      </c>
      <c r="I229" s="1" t="s">
        <v>190</v>
      </c>
      <c r="J229" s="1" t="s">
        <v>480</v>
      </c>
      <c r="K229" s="1" t="s">
        <v>26</v>
      </c>
      <c r="L229" s="1" t="s">
        <v>199</v>
      </c>
      <c r="M229" s="1" t="s">
        <v>26</v>
      </c>
      <c r="N229" s="1" t="s">
        <v>174</v>
      </c>
      <c r="O229" s="1" t="s">
        <v>89</v>
      </c>
      <c r="P229" s="1" t="s">
        <v>96</v>
      </c>
      <c r="Q229" s="1" t="s">
        <v>116</v>
      </c>
      <c r="R229" s="1" t="s">
        <v>66</v>
      </c>
      <c r="S229" s="1" t="s">
        <v>175</v>
      </c>
    </row>
    <row r="230" spans="1:19" x14ac:dyDescent="0.25">
      <c r="A230" s="1" t="s">
        <v>21</v>
      </c>
      <c r="D230" s="1" t="s">
        <v>633</v>
      </c>
      <c r="E230" s="1" t="s">
        <v>328</v>
      </c>
      <c r="F230" s="1" t="s">
        <v>366</v>
      </c>
      <c r="H230" s="1" t="s">
        <v>34</v>
      </c>
      <c r="I230" s="1" t="s">
        <v>190</v>
      </c>
      <c r="J230" s="1" t="s">
        <v>480</v>
      </c>
      <c r="K230" s="1" t="s">
        <v>26</v>
      </c>
      <c r="L230" s="1" t="s">
        <v>199</v>
      </c>
      <c r="M230" s="1" t="s">
        <v>26</v>
      </c>
      <c r="N230" s="1" t="s">
        <v>174</v>
      </c>
      <c r="O230" s="1" t="s">
        <v>89</v>
      </c>
      <c r="P230" s="1" t="s">
        <v>96</v>
      </c>
      <c r="Q230" s="1" t="s">
        <v>116</v>
      </c>
      <c r="R230" s="1" t="s">
        <v>66</v>
      </c>
      <c r="S230" s="1" t="s">
        <v>175</v>
      </c>
    </row>
    <row r="231" spans="1:19" x14ac:dyDescent="0.25">
      <c r="A231" s="1" t="s">
        <v>21</v>
      </c>
      <c r="D231" s="1" t="s">
        <v>634</v>
      </c>
      <c r="E231" s="1" t="s">
        <v>328</v>
      </c>
      <c r="F231" s="1" t="s">
        <v>366</v>
      </c>
      <c r="H231" s="1" t="s">
        <v>34</v>
      </c>
      <c r="I231" s="1" t="s">
        <v>31</v>
      </c>
      <c r="J231" s="1" t="s">
        <v>476</v>
      </c>
      <c r="K231" s="1" t="s">
        <v>26</v>
      </c>
      <c r="L231" s="1" t="s">
        <v>204</v>
      </c>
      <c r="M231" s="1" t="s">
        <v>26</v>
      </c>
      <c r="N231" s="1" t="s">
        <v>174</v>
      </c>
      <c r="O231" s="1" t="s">
        <v>89</v>
      </c>
      <c r="P231" s="1" t="s">
        <v>96</v>
      </c>
      <c r="Q231" s="1" t="s">
        <v>116</v>
      </c>
      <c r="R231" s="1" t="s">
        <v>106</v>
      </c>
      <c r="S231" s="1" t="s">
        <v>175</v>
      </c>
    </row>
    <row r="232" spans="1:19" x14ac:dyDescent="0.25">
      <c r="A232" s="1" t="s">
        <v>21</v>
      </c>
      <c r="D232" s="1" t="s">
        <v>635</v>
      </c>
      <c r="E232" s="1" t="s">
        <v>329</v>
      </c>
      <c r="F232" s="1" t="s">
        <v>382</v>
      </c>
      <c r="H232" s="1" t="s">
        <v>34</v>
      </c>
      <c r="I232" s="1" t="s">
        <v>31</v>
      </c>
      <c r="J232" s="1" t="s">
        <v>476</v>
      </c>
      <c r="K232" s="1" t="s">
        <v>26</v>
      </c>
      <c r="L232" s="1" t="s">
        <v>204</v>
      </c>
      <c r="M232" s="1" t="s">
        <v>26</v>
      </c>
      <c r="N232" s="1" t="s">
        <v>174</v>
      </c>
      <c r="O232" s="1" t="s">
        <v>89</v>
      </c>
      <c r="P232" s="1" t="s">
        <v>96</v>
      </c>
      <c r="Q232" s="1" t="s">
        <v>116</v>
      </c>
      <c r="R232" s="1" t="s">
        <v>107</v>
      </c>
      <c r="S232" s="1" t="s">
        <v>175</v>
      </c>
    </row>
    <row r="233" spans="1:19" x14ac:dyDescent="0.25">
      <c r="A233" s="1" t="s">
        <v>21</v>
      </c>
      <c r="D233" s="1" t="s">
        <v>636</v>
      </c>
      <c r="E233" s="1" t="s">
        <v>326</v>
      </c>
      <c r="F233" s="1" t="s">
        <v>382</v>
      </c>
      <c r="H233" s="1" t="s">
        <v>34</v>
      </c>
      <c r="I233" s="1" t="s">
        <v>31</v>
      </c>
      <c r="J233" s="1" t="s">
        <v>476</v>
      </c>
      <c r="K233" s="1" t="s">
        <v>26</v>
      </c>
      <c r="L233" s="1" t="s">
        <v>204</v>
      </c>
      <c r="M233" s="1" t="s">
        <v>26</v>
      </c>
      <c r="N233" s="1" t="s">
        <v>174</v>
      </c>
      <c r="O233" s="1" t="s">
        <v>89</v>
      </c>
      <c r="P233" s="1" t="s">
        <v>96</v>
      </c>
      <c r="Q233" s="1" t="s">
        <v>116</v>
      </c>
      <c r="R233" s="1" t="s">
        <v>107</v>
      </c>
      <c r="S233" s="1" t="s">
        <v>175</v>
      </c>
    </row>
    <row r="234" spans="1:19" x14ac:dyDescent="0.25">
      <c r="A234" s="1" t="s">
        <v>21</v>
      </c>
      <c r="D234" s="1" t="s">
        <v>637</v>
      </c>
      <c r="E234" s="1" t="s">
        <v>328</v>
      </c>
      <c r="F234" s="1" t="s">
        <v>366</v>
      </c>
      <c r="H234" s="1" t="s">
        <v>34</v>
      </c>
      <c r="I234" s="1" t="s">
        <v>31</v>
      </c>
      <c r="J234" s="1" t="s">
        <v>476</v>
      </c>
      <c r="K234" s="1" t="s">
        <v>26</v>
      </c>
      <c r="L234" s="1" t="s">
        <v>204</v>
      </c>
      <c r="M234" s="1" t="s">
        <v>26</v>
      </c>
      <c r="N234" s="1" t="s">
        <v>174</v>
      </c>
      <c r="O234" s="1" t="s">
        <v>89</v>
      </c>
      <c r="P234" s="1" t="s">
        <v>96</v>
      </c>
      <c r="Q234" s="1" t="s">
        <v>116</v>
      </c>
      <c r="R234" s="1" t="s">
        <v>107</v>
      </c>
      <c r="S234" s="1" t="s">
        <v>175</v>
      </c>
    </row>
    <row r="235" spans="1:19" x14ac:dyDescent="0.25">
      <c r="A235" s="1" t="s">
        <v>21</v>
      </c>
      <c r="D235" s="1" t="s">
        <v>638</v>
      </c>
      <c r="E235" s="1" t="s">
        <v>323</v>
      </c>
      <c r="F235" s="1" t="s">
        <v>382</v>
      </c>
      <c r="H235" s="1" t="s">
        <v>34</v>
      </c>
      <c r="I235" s="1" t="s">
        <v>190</v>
      </c>
      <c r="J235" s="1" t="s">
        <v>487</v>
      </c>
      <c r="K235" s="1" t="s">
        <v>26</v>
      </c>
      <c r="L235" s="1" t="s">
        <v>207</v>
      </c>
      <c r="M235" s="1" t="s">
        <v>26</v>
      </c>
      <c r="N235" s="1" t="s">
        <v>174</v>
      </c>
      <c r="O235" s="1" t="s">
        <v>89</v>
      </c>
      <c r="P235" s="1" t="s">
        <v>96</v>
      </c>
      <c r="Q235" s="1" t="s">
        <v>116</v>
      </c>
      <c r="R235" s="1" t="s">
        <v>67</v>
      </c>
      <c r="S235" s="1" t="s">
        <v>175</v>
      </c>
    </row>
    <row r="236" spans="1:19" x14ac:dyDescent="0.25">
      <c r="A236" s="1" t="s">
        <v>21</v>
      </c>
      <c r="D236" s="1" t="s">
        <v>639</v>
      </c>
      <c r="E236" s="1" t="s">
        <v>330</v>
      </c>
      <c r="F236" s="1" t="s">
        <v>366</v>
      </c>
      <c r="H236" s="1" t="s">
        <v>34</v>
      </c>
      <c r="I236" s="1" t="s">
        <v>31</v>
      </c>
      <c r="J236" s="1" t="s">
        <v>485</v>
      </c>
      <c r="K236" s="1" t="s">
        <v>26</v>
      </c>
      <c r="L236" s="1" t="s">
        <v>206</v>
      </c>
      <c r="M236" s="1" t="s">
        <v>26</v>
      </c>
      <c r="N236" s="1" t="s">
        <v>174</v>
      </c>
      <c r="O236" s="1" t="s">
        <v>89</v>
      </c>
      <c r="P236" s="1" t="s">
        <v>96</v>
      </c>
      <c r="Q236" s="1" t="s">
        <v>116</v>
      </c>
      <c r="R236" s="1" t="s">
        <v>67</v>
      </c>
      <c r="S236" s="1" t="s">
        <v>175</v>
      </c>
    </row>
    <row r="237" spans="1:19" x14ac:dyDescent="0.25">
      <c r="A237" s="1" t="s">
        <v>21</v>
      </c>
      <c r="D237" s="1" t="s">
        <v>640</v>
      </c>
      <c r="E237" s="1" t="s">
        <v>325</v>
      </c>
      <c r="F237" s="1" t="s">
        <v>366</v>
      </c>
      <c r="H237" s="1" t="s">
        <v>34</v>
      </c>
      <c r="I237" s="1" t="s">
        <v>31</v>
      </c>
      <c r="J237" s="1" t="s">
        <v>485</v>
      </c>
      <c r="K237" s="1" t="s">
        <v>26</v>
      </c>
      <c r="L237" s="1" t="s">
        <v>206</v>
      </c>
      <c r="M237" s="1" t="s">
        <v>26</v>
      </c>
      <c r="N237" s="1" t="s">
        <v>174</v>
      </c>
      <c r="O237" s="1" t="s">
        <v>89</v>
      </c>
      <c r="P237" s="1" t="s">
        <v>96</v>
      </c>
      <c r="Q237" s="1" t="s">
        <v>116</v>
      </c>
      <c r="R237" s="1" t="s">
        <v>67</v>
      </c>
      <c r="S237" s="1" t="s">
        <v>175</v>
      </c>
    </row>
    <row r="238" spans="1:19" x14ac:dyDescent="0.25">
      <c r="A238" s="1" t="s">
        <v>21</v>
      </c>
      <c r="D238" s="1" t="s">
        <v>25</v>
      </c>
      <c r="S238" s="1" t="s">
        <v>86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W o r k b o o k S t a t e   x m l n s : i = " h t t p : / / w w w . w 3 . o r g / 2 0 0 1 / X M L S c h e m a - i n s t a n c e "   x m l n s = " h t t p : / / s c h e m a s . m i c r o s o f t . c o m / P o w e r B I A d d I n " > < L a s t P r o v i d e d R a n g e N a m e I d > 0 < / L a s t P r o v i d e d R a n g e N a m e I d > < L a s t U s e d G r o u p O b j e c t I d   i : n i l = " t r u e " / > < T i l e s L i s t > < T i l e s / > < / T i l e s L i s t > < / W o r k b o o k S t a t e > 
</file>

<file path=customXml/itemProps1.xml><?xml version="1.0" encoding="utf-8"?>
<ds:datastoreItem xmlns:ds="http://schemas.openxmlformats.org/officeDocument/2006/customXml" ds:itemID="{ABF19651-7D6A-403E-9ABF-C6EE9F5E6109}">
  <ds:schemaRefs>
    <ds:schemaRef ds:uri="http://schemas.microsoft.com/PowerBIAdd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Customer Sales and Profit</vt:lpstr>
      <vt:lpstr>Sales and Profit by Country</vt:lpstr>
      <vt:lpstr>Sales Amount by Customer Group</vt:lpstr>
      <vt:lpstr>Sales and Profit by Salesperson</vt:lpstr>
      <vt:lpstr>Sales by Country_Region</vt:lpstr>
      <vt:lpstr>Report</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Customer Sales and Profitability</dc:title>
  <dc:subject>Jet Basics</dc:subject>
  <dc:creator>Stephen J. Little</dc:creator>
  <dc:description>Overview of Sales and Profitability information.  Slicers can be used to drill down into the data to see underlying information.</dc:description>
  <cp:lastModifiedBy>Haseeb Tariq</cp:lastModifiedBy>
  <cp:lastPrinted>2011-08-05T18:50:24Z</cp:lastPrinted>
  <dcterms:created xsi:type="dcterms:W3CDTF">2011-07-18T01:19:19Z</dcterms:created>
  <dcterms:modified xsi:type="dcterms:W3CDTF">2023-09-04T10:23:41Z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	19465</vt:lpwstr>
  </property>
</Properties>
</file>