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D086EDB5D79C9A6DFC05A62DAA1439B91A645CB8" xr6:coauthVersionLast="47" xr6:coauthVersionMax="47" xr10:uidLastSave="{1CDD3EBB-8B2B-43EF-BBA0-7C9AB192E5C1}"/>
  <bookViews>
    <workbookView xWindow="-120" yWindow="-120" windowWidth="29040" windowHeight="17520" xr2:uid="{00000000-000D-0000-FFFF-FFFF00000000}"/>
  </bookViews>
  <sheets>
    <sheet name="Customer Returns" sheetId="7" r:id="rId1"/>
    <sheet name="Item Returns" sheetId="12" r:id="rId2"/>
    <sheet name="Item Returns by Customer" sheetId="18" r:id="rId3"/>
    <sheet name="Report" sheetId="1" r:id="rId4"/>
    <sheet name="Sheet2" sheetId="92" state="veryHidden" r:id="rId5"/>
    <sheet name="Sheet3" sheetId="93" state="veryHidden" r:id="rId6"/>
    <sheet name="Sheet4" sheetId="96" state="veryHidden" r:id="rId7"/>
  </sheets>
  <calcPr calcId="191029"/>
  <pivotCaches>
    <pivotCache cacheId="6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S17" i="1"/>
  <c r="U17" i="1"/>
  <c r="S19" i="1"/>
  <c r="U19" i="1"/>
  <c r="AA19" i="1"/>
  <c r="AB19" i="1"/>
  <c r="AC19" i="1"/>
  <c r="AD19" i="1"/>
  <c r="AE19" i="1"/>
  <c r="Q233" i="1"/>
  <c r="P233" i="1"/>
  <c r="O233" i="1"/>
  <c r="N233" i="1"/>
  <c r="L233" i="1"/>
  <c r="F233" i="1"/>
  <c r="D6" i="1"/>
</calcChain>
</file>

<file path=xl/sharedStrings.xml><?xml version="1.0" encoding="utf-8"?>
<sst xmlns="http://schemas.openxmlformats.org/spreadsheetml/2006/main" count="5971" uniqueCount="770">
  <si>
    <t>Title+Fit</t>
  </si>
  <si>
    <t>Value</t>
  </si>
  <si>
    <t>Tables and Fields</t>
  </si>
  <si>
    <t>Filters</t>
  </si>
  <si>
    <t>32 Item Ledger Entry</t>
  </si>
  <si>
    <t>Hide</t>
  </si>
  <si>
    <t>4 Entry Type</t>
  </si>
  <si>
    <t>Sale</t>
  </si>
  <si>
    <t>Option</t>
  </si>
  <si>
    <t>3 Posting Date</t>
  </si>
  <si>
    <t>5802 Value Entry</t>
  </si>
  <si>
    <t>Sales Qty</t>
  </si>
  <si>
    <t>79 Document Type</t>
  </si>
  <si>
    <t>&lt;&gt;Sales Credit Memo</t>
  </si>
  <si>
    <t>Return Qty</t>
  </si>
  <si>
    <t>Sales Credit Memo</t>
  </si>
  <si>
    <t>Sales Amount</t>
  </si>
  <si>
    <t>Return Amount</t>
  </si>
  <si>
    <t>Links:</t>
  </si>
  <si>
    <t>Headers:</t>
  </si>
  <si>
    <t>Fields:</t>
  </si>
  <si>
    <t>Item No.</t>
  </si>
  <si>
    <t>2 Item No.</t>
  </si>
  <si>
    <t>Item Description</t>
  </si>
  <si>
    <t>Customer - Name</t>
  </si>
  <si>
    <t>Customer No.</t>
  </si>
  <si>
    <t>5 Source No.</t>
  </si>
  <si>
    <t>Shipping Date</t>
  </si>
  <si>
    <t>Document Type</t>
  </si>
  <si>
    <t>Document No.</t>
  </si>
  <si>
    <t>6 Document No.</t>
  </si>
  <si>
    <t>Quantity</t>
  </si>
  <si>
    <t>12 Quantity</t>
  </si>
  <si>
    <t>Invoice Date</t>
  </si>
  <si>
    <t>Grand Total</t>
  </si>
  <si>
    <t xml:space="preserve"> Sales Qty (Sign reversed)</t>
  </si>
  <si>
    <t xml:space="preserve"> Return Qty</t>
  </si>
  <si>
    <t xml:space="preserve"> Return Rate (Quantity based)</t>
  </si>
  <si>
    <t xml:space="preserve"> Sales Qty </t>
  </si>
  <si>
    <t xml:space="preserve"> Sales Amount</t>
  </si>
  <si>
    <t xml:space="preserve"> Return Amount</t>
  </si>
  <si>
    <t xml:space="preserve"> Return Rate (Amount Based)</t>
  </si>
  <si>
    <t>Top Customer Returns</t>
  </si>
  <si>
    <t>By Quantity</t>
  </si>
  <si>
    <t>By Amount</t>
  </si>
  <si>
    <t>Top Item Returns</t>
  </si>
  <si>
    <t>Item Returns by Customer</t>
  </si>
  <si>
    <t xml:space="preserve">Item No.   </t>
  </si>
  <si>
    <t xml:space="preserve">Customer - Name   </t>
  </si>
  <si>
    <t>=NL("Link","5802 Value Entry",,"11 Item Ledger Entry No.","=1 Entry No.")</t>
  </si>
  <si>
    <t>=NL("Link","27 Item",,"1 No.","=2 Item No.")</t>
  </si>
  <si>
    <t>=NL("Link","18 Customer",,"1 No.","=5 Source No.")</t>
  </si>
  <si>
    <t>=NL("LinkField","27 Item","3 Description")</t>
  </si>
  <si>
    <t>=NL("LinkField","18 Customer","2 Name")</t>
  </si>
  <si>
    <t>=NL("LinkField","5802 Value Entry","3 Posting Date")</t>
  </si>
  <si>
    <t>=NL("LinkSum","5802 Value Entry","13 Item Ledger Entry Quantity","Filters=",$C$9:$D$9)</t>
  </si>
  <si>
    <t>=NL("LinkSum","5802 Value Entry","13 Item Ledger Entry Quantity","Filters=",$C$11:$D$11)</t>
  </si>
  <si>
    <t>=NL("LinkSum","5802 Value Entry","17 Sales Amount (Actual)","Filters=",$C$13:$D$13)</t>
  </si>
  <si>
    <t>=NL("LinkSum","5802 Value Entry","17 Sales Amount (Actual)","Filters=",$C$15:$D$15)</t>
  </si>
  <si>
    <t>AutoTable</t>
  </si>
  <si>
    <t>Value+Fit</t>
  </si>
  <si>
    <t>AutoTable+Fit</t>
  </si>
  <si>
    <t>Total</t>
  </si>
  <si>
    <t>-1</t>
  </si>
  <si>
    <t>0</t>
  </si>
  <si>
    <t>-6</t>
  </si>
  <si>
    <t>-2</t>
  </si>
  <si>
    <t>-3</t>
  </si>
  <si>
    <t xml:space="preserve">  Return Rate (Quantity based)</t>
  </si>
  <si>
    <t>Posting Date</t>
  </si>
  <si>
    <t>Auto+Hide+Values</t>
  </si>
  <si>
    <t>Sales Shipment</t>
  </si>
  <si>
    <t>=SUBTOTAL(109,[Quantity])</t>
  </si>
  <si>
    <t>=SUBTOTAL(109,[Sales Qty])</t>
  </si>
  <si>
    <t>=SUBTOTAL(109,[Return Qty])</t>
  </si>
  <si>
    <t>=SUBTOTAL(109,[Sales Amount])</t>
  </si>
  <si>
    <t>=SUBTOTAL(109,[Return Amount])</t>
  </si>
  <si>
    <t>Entry No.</t>
  </si>
  <si>
    <t>=SUBTOTAL(109,[Entry No.])</t>
  </si>
  <si>
    <t>-12</t>
  </si>
  <si>
    <t>-24</t>
  </si>
  <si>
    <t>=NL("Table","32 Item Ledger Entry",$E$19:$R$19,"Headers=",$E$18:$R$18,"TableName=","ItemLedgerEntry","Filters=",$C$5:$D$6,"InclusiveLink=",$E$17,"InclusiveLink=32 Item Ledger Entry",$F$17,"InclusiveLink=32 Item Ledger Entry",$H$17,"IncludeDuplicates=","True")</t>
  </si>
  <si>
    <t>Enter a date range using the date format used in your NAV instance</t>
  </si>
  <si>
    <t>Tooltip</t>
  </si>
  <si>
    <t>S100018</t>
  </si>
  <si>
    <t>Crusher Bucket Hat</t>
  </si>
  <si>
    <t>C100063</t>
  </si>
  <si>
    <t>Soup Mug</t>
  </si>
  <si>
    <t>S100013</t>
  </si>
  <si>
    <t>Mesh BALL CAP</t>
  </si>
  <si>
    <t>E100022</t>
  </si>
  <si>
    <t>Wide Screen Alarm Clock</t>
  </si>
  <si>
    <t>E100011</t>
  </si>
  <si>
    <t>Plastic Sun Visor</t>
  </si>
  <si>
    <t>C100026</t>
  </si>
  <si>
    <t>Fleece Beanie</t>
  </si>
  <si>
    <t>C100067</t>
  </si>
  <si>
    <t>Stainless Thermos</t>
  </si>
  <si>
    <t>C100025</t>
  </si>
  <si>
    <t>Striped Knit Hat</t>
  </si>
  <si>
    <t>Dicon Industries</t>
  </si>
  <si>
    <t>C100145</t>
  </si>
  <si>
    <t>S200016</t>
  </si>
  <si>
    <t>10.75" Star Riser Volleyball Trophy</t>
  </si>
  <si>
    <t>S100009</t>
  </si>
  <si>
    <t>Engraved Basketball Award</t>
  </si>
  <si>
    <t>E100007</t>
  </si>
  <si>
    <t>Plastic Handle Bag</t>
  </si>
  <si>
    <t>Lauritzen Kontorm¢bler A/S</t>
  </si>
  <si>
    <t>C100050</t>
  </si>
  <si>
    <t>First Bank</t>
  </si>
  <si>
    <t>C100136</t>
  </si>
  <si>
    <t>E100008</t>
  </si>
  <si>
    <t>Super Shopper</t>
  </si>
  <si>
    <t>C100053</t>
  </si>
  <si>
    <t>C100066</t>
  </si>
  <si>
    <t>S100005</t>
  </si>
  <si>
    <t>Award Medallian - 2.5''</t>
  </si>
  <si>
    <t>S100024</t>
  </si>
  <si>
    <t>Aluminum SPORT BOT</t>
  </si>
  <si>
    <t>E100042</t>
  </si>
  <si>
    <t>Soft Touch Travel Mug</t>
  </si>
  <si>
    <t>Book Style Photo Frame &amp; Clock</t>
  </si>
  <si>
    <t>Tempsons Tropies</t>
  </si>
  <si>
    <t>C100037</t>
  </si>
  <si>
    <t>S100014</t>
  </si>
  <si>
    <t>Chunky Knit Hat</t>
  </si>
  <si>
    <t>S100003</t>
  </si>
  <si>
    <t>Soccer #1 Pin</t>
  </si>
  <si>
    <t>E100006</t>
  </si>
  <si>
    <t>Budget Tote Bag</t>
  </si>
  <si>
    <t>C100018</t>
  </si>
  <si>
    <t>C100039</t>
  </si>
  <si>
    <t>Portable Speaker &amp; MP3 Dock</t>
  </si>
  <si>
    <t>Voltive Systems</t>
  </si>
  <si>
    <t>C100099</t>
  </si>
  <si>
    <t>C100022</t>
  </si>
  <si>
    <t>Two-Toned Cap</t>
  </si>
  <si>
    <t>E100025</t>
  </si>
  <si>
    <t>Calc-U-Note</t>
  </si>
  <si>
    <t>S100019</t>
  </si>
  <si>
    <t>Sportsman Bucket Hat</t>
  </si>
  <si>
    <t>E100018</t>
  </si>
  <si>
    <t>Flexi-Clock &amp; Clip</t>
  </si>
  <si>
    <t>E100005</t>
  </si>
  <si>
    <t>All Purpose Tote</t>
  </si>
  <si>
    <t>E100016</t>
  </si>
  <si>
    <t>4 Function Rotating Carabiner Watch</t>
  </si>
  <si>
    <t>C100030</t>
  </si>
  <si>
    <t>Fashion Visor</t>
  </si>
  <si>
    <t>C100056</t>
  </si>
  <si>
    <t>E100047</t>
  </si>
  <si>
    <t>Chardonnay Glass</t>
  </si>
  <si>
    <t>Elkhorn Airport</t>
  </si>
  <si>
    <t>C100029</t>
  </si>
  <si>
    <t>C100035</t>
  </si>
  <si>
    <t>Calculator &amp; World Time Clock</t>
  </si>
  <si>
    <t>C100042</t>
  </si>
  <si>
    <t>Retractable Earbuds</t>
  </si>
  <si>
    <t>S100011</t>
  </si>
  <si>
    <t>All Star Cap</t>
  </si>
  <si>
    <t>S100006</t>
  </si>
  <si>
    <t>Award Medallian - 3''</t>
  </si>
  <si>
    <t>C100038</t>
  </si>
  <si>
    <t>C100051</t>
  </si>
  <si>
    <t>Bamboo Digital Picutre Frame</t>
  </si>
  <si>
    <t>S100008</t>
  </si>
  <si>
    <t>Soccer Figure Trophy</t>
  </si>
  <si>
    <t>C100043</t>
  </si>
  <si>
    <t>Pro-Travel Technology Set</t>
  </si>
  <si>
    <t>E100029</t>
  </si>
  <si>
    <t>LED Flex Light</t>
  </si>
  <si>
    <t>S100010</t>
  </si>
  <si>
    <t>Golf Relaxed Cap</t>
  </si>
  <si>
    <t>Distressed Twill Visor</t>
  </si>
  <si>
    <t>E100044</t>
  </si>
  <si>
    <t>Juice Glass</t>
  </si>
  <si>
    <t>E100010</t>
  </si>
  <si>
    <t>Vinyl Tote</t>
  </si>
  <si>
    <t>C100023</t>
  </si>
  <si>
    <t>Two-Toned Knit Hat</t>
  </si>
  <si>
    <t>E100027</t>
  </si>
  <si>
    <t>Ergo-Calculator</t>
  </si>
  <si>
    <t>S100026</t>
  </si>
  <si>
    <t>Wide SPORT BOT</t>
  </si>
  <si>
    <t>S200031</t>
  </si>
  <si>
    <t>10.75" Column Wrestling Trophy</t>
  </si>
  <si>
    <t>Super Daves</t>
  </si>
  <si>
    <t>C100140</t>
  </si>
  <si>
    <t>E100014</t>
  </si>
  <si>
    <t>Stopwatch with Neck Rope</t>
  </si>
  <si>
    <t>C100046</t>
  </si>
  <si>
    <t>1GB MP3 Player</t>
  </si>
  <si>
    <t>C100061</t>
  </si>
  <si>
    <t>Bistro Mug</t>
  </si>
  <si>
    <t>C100032</t>
  </si>
  <si>
    <t>Clip-on Clock</t>
  </si>
  <si>
    <t>E100021</t>
  </si>
  <si>
    <t>Slim Travel Alarm</t>
  </si>
  <si>
    <t xml:space="preserve">Tintax </t>
  </si>
  <si>
    <t>C100117</t>
  </si>
  <si>
    <t>C100054</t>
  </si>
  <si>
    <t>E100015</t>
  </si>
  <si>
    <t>360 Clip Watch</t>
  </si>
  <si>
    <t>E100001</t>
  </si>
  <si>
    <t>Sport Bag</t>
  </si>
  <si>
    <t>C100049</t>
  </si>
  <si>
    <t>4GB MP3 Player</t>
  </si>
  <si>
    <t>C100017</t>
  </si>
  <si>
    <t>Wheeled Duffel</t>
  </si>
  <si>
    <t>C100002</t>
  </si>
  <si>
    <t>Border Style</t>
  </si>
  <si>
    <t>Showmasters</t>
  </si>
  <si>
    <t>C100076</t>
  </si>
  <si>
    <t>C100020</t>
  </si>
  <si>
    <t>Gym Locker Bag</t>
  </si>
  <si>
    <t>C100048</t>
  </si>
  <si>
    <t>USB MP3 Player</t>
  </si>
  <si>
    <t>S100021</t>
  </si>
  <si>
    <t>Translucent Stopwatch</t>
  </si>
  <si>
    <t>E100039</t>
  </si>
  <si>
    <t>Campfire Mug</t>
  </si>
  <si>
    <t>S200020</t>
  </si>
  <si>
    <t>10.75" Tourch Riser Soccer Trophy</t>
  </si>
  <si>
    <t>S100007</t>
  </si>
  <si>
    <t>Baseball Figure Trophy</t>
  </si>
  <si>
    <t>C100044</t>
  </si>
  <si>
    <t>VOIP Headset with Mic</t>
  </si>
  <si>
    <t>World Time Travel Alarm</t>
  </si>
  <si>
    <t>Derringers Resturants</t>
  </si>
  <si>
    <t>Clip-on MP3 Player</t>
  </si>
  <si>
    <t>Stutringers</t>
  </si>
  <si>
    <t>C100031</t>
  </si>
  <si>
    <t>E100019</t>
  </si>
  <si>
    <t>Mini Travel Alarm</t>
  </si>
  <si>
    <t>C100003</t>
  </si>
  <si>
    <t>Cherry Finish Frame</t>
  </si>
  <si>
    <t>S100015</t>
  </si>
  <si>
    <t>Raw-Edge Bucket Hat</t>
  </si>
  <si>
    <t>C100033</t>
  </si>
  <si>
    <t>Frames &amp; Clock</t>
  </si>
  <si>
    <t>E100030</t>
  </si>
  <si>
    <t>LED Keychain</t>
  </si>
  <si>
    <t>C100004</t>
  </si>
  <si>
    <t>Walnut Medallian Plate</t>
  </si>
  <si>
    <t>C100005</t>
  </si>
  <si>
    <t>Cherry Finished Crystal Award</t>
  </si>
  <si>
    <t>E100023</t>
  </si>
  <si>
    <t>Sport Earbuds</t>
  </si>
  <si>
    <t>C100040</t>
  </si>
  <si>
    <t>E100017</t>
  </si>
  <si>
    <t>Clip-on Clock with Compass</t>
  </si>
  <si>
    <t>C100019</t>
  </si>
  <si>
    <t>Black Duffel Bag</t>
  </si>
  <si>
    <t>C100055</t>
  </si>
  <si>
    <t>Silver Plated Photo Frame</t>
  </si>
  <si>
    <t>Action Sport Duffel</t>
  </si>
  <si>
    <t>E100012</t>
  </si>
  <si>
    <t>Canvas Stopwatch</t>
  </si>
  <si>
    <t>E100041</t>
  </si>
  <si>
    <t>Biodegradable Colored SPORT BOT</t>
  </si>
  <si>
    <t>C100007</t>
  </si>
  <si>
    <t>7.5'' Bud Vase</t>
  </si>
  <si>
    <t>Foldable Travel Speakers</t>
  </si>
  <si>
    <t>S100020</t>
  </si>
  <si>
    <t>Super Sport Stopwatch</t>
  </si>
  <si>
    <t>E100033</t>
  </si>
  <si>
    <t>Dual Source Flashlight</t>
  </si>
  <si>
    <t>E100043</t>
  </si>
  <si>
    <t>Pub Glass</t>
  </si>
  <si>
    <t>E100040</t>
  </si>
  <si>
    <t>Wave Mug</t>
  </si>
  <si>
    <t>Carabiner Watch</t>
  </si>
  <si>
    <t>Channel Speaker System</t>
  </si>
  <si>
    <t>Contemporary Desk Calculator</t>
  </si>
  <si>
    <t>S200030</t>
  </si>
  <si>
    <t>10.75" Column Volleyball Trophy</t>
  </si>
  <si>
    <t>E100032</t>
  </si>
  <si>
    <t>Button Key-Light</t>
  </si>
  <si>
    <t>S100017</t>
  </si>
  <si>
    <t>Microfiber Bucket Hat</t>
  </si>
  <si>
    <t>E100046</t>
  </si>
  <si>
    <t>Milk Bottle</t>
  </si>
  <si>
    <t>Möbel Siegfried</t>
  </si>
  <si>
    <t>C100064</t>
  </si>
  <si>
    <t>S100004</t>
  </si>
  <si>
    <t>Award Medallian - 2''</t>
  </si>
  <si>
    <t>S200004</t>
  </si>
  <si>
    <t>5" Female Graduate Trophy</t>
  </si>
  <si>
    <t>C100008</t>
  </si>
  <si>
    <t>Fashion Travel Mug</t>
  </si>
  <si>
    <t>Cherry Finish Photo Frame &amp; Clock</t>
  </si>
  <si>
    <t>E100028</t>
  </si>
  <si>
    <t>USB 4-Port Hub</t>
  </si>
  <si>
    <t>C100010</t>
  </si>
  <si>
    <t>Wisper-Cut Vase</t>
  </si>
  <si>
    <t>S200012</t>
  </si>
  <si>
    <t>10.75" Star Riser Apple Trophy</t>
  </si>
  <si>
    <t>S200017</t>
  </si>
  <si>
    <t>10.75" Tourch Riser WrestlingTrophy</t>
  </si>
  <si>
    <t>Glacier Vase</t>
  </si>
  <si>
    <t>C100021</t>
  </si>
  <si>
    <t>Canvas Boat Bag</t>
  </si>
  <si>
    <t>E100004</t>
  </si>
  <si>
    <t>Laminated Tote</t>
  </si>
  <si>
    <t>S200019</t>
  </si>
  <si>
    <t>10.75" Tourch Riser Apple Trophy</t>
  </si>
  <si>
    <t>S200018</t>
  </si>
  <si>
    <t>10.75" Tourch Riser Lamp of Knowledge Trophy</t>
  </si>
  <si>
    <t>-144</t>
  </si>
  <si>
    <t>1047.11</t>
  </si>
  <si>
    <t>-288</t>
  </si>
  <si>
    <t>-156</t>
  </si>
  <si>
    <t>-168</t>
  </si>
  <si>
    <t>-48</t>
  </si>
  <si>
    <t>-145</t>
  </si>
  <si>
    <t>-432</t>
  </si>
  <si>
    <t>254.02</t>
  </si>
  <si>
    <t>-192</t>
  </si>
  <si>
    <t>0.09</t>
  </si>
  <si>
    <t>2.82</t>
  </si>
  <si>
    <t>303.41</t>
  </si>
  <si>
    <t>12.25</t>
  </si>
  <si>
    <t>482.63</t>
  </si>
  <si>
    <t>1162.83</t>
  </si>
  <si>
    <t>32.46</t>
  </si>
  <si>
    <t>255.43</t>
  </si>
  <si>
    <t>287.88</t>
  </si>
  <si>
    <t>647.74</t>
  </si>
  <si>
    <t>3.33</t>
  </si>
  <si>
    <t>220.15</t>
  </si>
  <si>
    <t>114.31</t>
  </si>
  <si>
    <t>159.47</t>
  </si>
  <si>
    <t>-60</t>
  </si>
  <si>
    <t>522.14</t>
  </si>
  <si>
    <t>2073.6</t>
  </si>
  <si>
    <t>2485.12</t>
  </si>
  <si>
    <t>242.73</t>
  </si>
  <si>
    <t>1382.98</t>
  </si>
  <si>
    <t>1764</t>
  </si>
  <si>
    <t>585.65</t>
  </si>
  <si>
    <t>637.86</t>
  </si>
  <si>
    <t>14.7</t>
  </si>
  <si>
    <t>43.75</t>
  </si>
  <si>
    <t>440.29</t>
  </si>
  <si>
    <t>341.51</t>
  </si>
  <si>
    <t>420.54</t>
  </si>
  <si>
    <t>378.2</t>
  </si>
  <si>
    <t>-54</t>
  </si>
  <si>
    <t>462.87</t>
  </si>
  <si>
    <t>478.4</t>
  </si>
  <si>
    <t>9947.55</t>
  </si>
  <si>
    <t>406.43</t>
  </si>
  <si>
    <t>0.22</t>
  </si>
  <si>
    <t>388.08</t>
  </si>
  <si>
    <t>1058.4</t>
  </si>
  <si>
    <t>398.13</t>
  </si>
  <si>
    <t>3.32</t>
  </si>
  <si>
    <t>2.77</t>
  </si>
  <si>
    <t>414.89</t>
  </si>
  <si>
    <t>2664.35</t>
  </si>
  <si>
    <t>380.16</t>
  </si>
  <si>
    <t>364.09</t>
  </si>
  <si>
    <t>17.29</t>
  </si>
  <si>
    <t>2.13</t>
  </si>
  <si>
    <t>1.42</t>
  </si>
  <si>
    <t>237.46</t>
  </si>
  <si>
    <t>571.54</t>
  </si>
  <si>
    <t>-289</t>
  </si>
  <si>
    <t>234.26</t>
  </si>
  <si>
    <t>588</t>
  </si>
  <si>
    <t>307.64</t>
  </si>
  <si>
    <t>58.17</t>
  </si>
  <si>
    <t>242.02</t>
  </si>
  <si>
    <t>157.84</t>
  </si>
  <si>
    <t>1044.29</t>
  </si>
  <si>
    <t>546.13</t>
  </si>
  <si>
    <t>1728</t>
  </si>
  <si>
    <t>387.99</t>
  </si>
  <si>
    <t>544.72</t>
  </si>
  <si>
    <t>380.63</t>
  </si>
  <si>
    <t>-7</t>
  </si>
  <si>
    <t>429</t>
  </si>
  <si>
    <t>25.87</t>
  </si>
  <si>
    <t>46.89</t>
  </si>
  <si>
    <t>3957</t>
  </si>
  <si>
    <t>2.53</t>
  </si>
  <si>
    <t>1042.88</t>
  </si>
  <si>
    <t>1272.9</t>
  </si>
  <si>
    <t>265.31</t>
  </si>
  <si>
    <t>2.73</t>
  </si>
  <si>
    <t>3.14</t>
  </si>
  <si>
    <t>372.16</t>
  </si>
  <si>
    <t>406.42</t>
  </si>
  <si>
    <t>1.09</t>
  </si>
  <si>
    <t>0.95</t>
  </si>
  <si>
    <t>257.13</t>
  </si>
  <si>
    <t>6.47</t>
  </si>
  <si>
    <t>135.48</t>
  </si>
  <si>
    <t>154.29</t>
  </si>
  <si>
    <t>5.8</t>
  </si>
  <si>
    <t>407.9</t>
  </si>
  <si>
    <t>53.06</t>
  </si>
  <si>
    <t>1456.36</t>
  </si>
  <si>
    <t>2.85</t>
  </si>
  <si>
    <t>2609.98</t>
  </si>
  <si>
    <t>440.28</t>
  </si>
  <si>
    <t>4.68</t>
  </si>
  <si>
    <t>1348.4</t>
  </si>
  <si>
    <t>1.61</t>
  </si>
  <si>
    <t>213.15</t>
  </si>
  <si>
    <t>215.91</t>
  </si>
  <si>
    <t>44.67</t>
  </si>
  <si>
    <t>Derringers Resturants Total</t>
  </si>
  <si>
    <t>Dicon Industries Total</t>
  </si>
  <si>
    <t>Elkhorn Airport Total</t>
  </si>
  <si>
    <t>First Bank Total</t>
  </si>
  <si>
    <t>Lauritzen Kontorm¢bler A/S Total</t>
  </si>
  <si>
    <t>Möbel Siegfried Total</t>
  </si>
  <si>
    <t>Showmasters Total</t>
  </si>
  <si>
    <t>Stutringers Total</t>
  </si>
  <si>
    <t>Super Daves Total</t>
  </si>
  <si>
    <t>Tempsons Tropies Total</t>
  </si>
  <si>
    <t>Tintax  Total</t>
  </si>
  <si>
    <t>Voltive Systems Total</t>
  </si>
  <si>
    <t>Auto+Hide+Values+Formulas=Sheet2,Sheet3+FormulasOnly</t>
  </si>
  <si>
    <t>Auto+Hide+Values+Formulas=Sheet4,Sheet2,Sheet3</t>
  </si>
  <si>
    <t>Auto+Hide+Values+Formulas=Sheet4,Sheet2,Sheet3+FormulasOnly</t>
  </si>
  <si>
    <t>SS104584</t>
  </si>
  <si>
    <t>Iber Tech</t>
  </si>
  <si>
    <t>C100134</t>
  </si>
  <si>
    <t>SS103653</t>
  </si>
  <si>
    <t>SS104027</t>
  </si>
  <si>
    <t>SS106289</t>
  </si>
  <si>
    <t>SS111427</t>
  </si>
  <si>
    <t>SS108364</t>
  </si>
  <si>
    <t>SS108365</t>
  </si>
  <si>
    <t>SS105268</t>
  </si>
  <si>
    <t>SS110532</t>
  </si>
  <si>
    <t>D-Com Industries</t>
  </si>
  <si>
    <t>C100096</t>
  </si>
  <si>
    <t>SS107618</t>
  </si>
  <si>
    <t>SS109553</t>
  </si>
  <si>
    <t>SS109866</t>
  </si>
  <si>
    <t>SS110851</t>
  </si>
  <si>
    <t>Guildford Water Department</t>
  </si>
  <si>
    <t>SS111426</t>
  </si>
  <si>
    <t>SS112407</t>
  </si>
  <si>
    <t>SS112718</t>
  </si>
  <si>
    <t>SS112720</t>
  </si>
  <si>
    <t>12450</t>
  </si>
  <si>
    <t>43469</t>
  </si>
  <si>
    <t>12451</t>
  </si>
  <si>
    <t>12452</t>
  </si>
  <si>
    <t>12453</t>
  </si>
  <si>
    <t>12454</t>
  </si>
  <si>
    <t>12455</t>
  </si>
  <si>
    <t>12456</t>
  </si>
  <si>
    <t>3884</t>
  </si>
  <si>
    <t>43467</t>
  </si>
  <si>
    <t>7895.19</t>
  </si>
  <si>
    <t>3885</t>
  </si>
  <si>
    <t>3886</t>
  </si>
  <si>
    <t>3887</t>
  </si>
  <si>
    <t>979.84</t>
  </si>
  <si>
    <t>3888</t>
  </si>
  <si>
    <t>3889</t>
  </si>
  <si>
    <t>384.55</t>
  </si>
  <si>
    <t>3890</t>
  </si>
  <si>
    <t>362.21</t>
  </si>
  <si>
    <t>3891</t>
  </si>
  <si>
    <t>259.9</t>
  </si>
  <si>
    <t>3892</t>
  </si>
  <si>
    <t>3893</t>
  </si>
  <si>
    <t>5.67</t>
  </si>
  <si>
    <t>3894</t>
  </si>
  <si>
    <t>7555</t>
  </si>
  <si>
    <t>5238.16</t>
  </si>
  <si>
    <t>7556</t>
  </si>
  <si>
    <t>2738.46</t>
  </si>
  <si>
    <t>7557</t>
  </si>
  <si>
    <t>1746.04</t>
  </si>
  <si>
    <t>7558</t>
  </si>
  <si>
    <t>1246.94</t>
  </si>
  <si>
    <t>7559</t>
  </si>
  <si>
    <t>1139.09</t>
  </si>
  <si>
    <t>7560</t>
  </si>
  <si>
    <t>85.66</t>
  </si>
  <si>
    <t>7561</t>
  </si>
  <si>
    <t>7562</t>
  </si>
  <si>
    <t>8.68</t>
  </si>
  <si>
    <t>7563</t>
  </si>
  <si>
    <t>6.72</t>
  </si>
  <si>
    <t>34318</t>
  </si>
  <si>
    <t>43470</t>
  </si>
  <si>
    <t>6072.39</t>
  </si>
  <si>
    <t>34319</t>
  </si>
  <si>
    <t>3706.8</t>
  </si>
  <si>
    <t>34320</t>
  </si>
  <si>
    <t>34321</t>
  </si>
  <si>
    <t>969.71</t>
  </si>
  <si>
    <t>34322</t>
  </si>
  <si>
    <t>967.09</t>
  </si>
  <si>
    <t>34323</t>
  </si>
  <si>
    <t>563.47</t>
  </si>
  <si>
    <t>34324</t>
  </si>
  <si>
    <t>409.71</t>
  </si>
  <si>
    <t>34325</t>
  </si>
  <si>
    <t>5.42</t>
  </si>
  <si>
    <t>34326</t>
  </si>
  <si>
    <t>132508</t>
  </si>
  <si>
    <t>16753.66</t>
  </si>
  <si>
    <t>132509</t>
  </si>
  <si>
    <t>132510</t>
  </si>
  <si>
    <t>451.56</t>
  </si>
  <si>
    <t>132511</t>
  </si>
  <si>
    <t>132512</t>
  </si>
  <si>
    <t>132513</t>
  </si>
  <si>
    <t>132514</t>
  </si>
  <si>
    <t>309.72</t>
  </si>
  <si>
    <t>132515</t>
  </si>
  <si>
    <t>132516</t>
  </si>
  <si>
    <t>9.18</t>
  </si>
  <si>
    <t>132517</t>
  </si>
  <si>
    <t>196.3</t>
  </si>
  <si>
    <t>78831</t>
  </si>
  <si>
    <t>43468</t>
  </si>
  <si>
    <t>546.12</t>
  </si>
  <si>
    <t>78832</t>
  </si>
  <si>
    <t>78833</t>
  </si>
  <si>
    <t>78834</t>
  </si>
  <si>
    <t>78835</t>
  </si>
  <si>
    <t>341.42</t>
  </si>
  <si>
    <t>78836</t>
  </si>
  <si>
    <t>238.5</t>
  </si>
  <si>
    <t>78837</t>
  </si>
  <si>
    <t>221.54</t>
  </si>
  <si>
    <t>78838</t>
  </si>
  <si>
    <t>206.02</t>
  </si>
  <si>
    <t>78839</t>
  </si>
  <si>
    <t>83.04</t>
  </si>
  <si>
    <t>78840</t>
  </si>
  <si>
    <t>81.88</t>
  </si>
  <si>
    <t>78841</t>
  </si>
  <si>
    <t>38.58</t>
  </si>
  <si>
    <t>78842</t>
  </si>
  <si>
    <t>12.65</t>
  </si>
  <si>
    <t>78843</t>
  </si>
  <si>
    <t>78844</t>
  </si>
  <si>
    <t>734.96</t>
  </si>
  <si>
    <t>78845</t>
  </si>
  <si>
    <t>509.06</t>
  </si>
  <si>
    <t>78846</t>
  </si>
  <si>
    <t>411.44</t>
  </si>
  <si>
    <t>78847</t>
  </si>
  <si>
    <t>78848</t>
  </si>
  <si>
    <t>192.21</t>
  </si>
  <si>
    <t>78849</t>
  </si>
  <si>
    <t>182.72</t>
  </si>
  <si>
    <t>78850</t>
  </si>
  <si>
    <t>154</t>
  </si>
  <si>
    <t>78851</t>
  </si>
  <si>
    <t>93.3</t>
  </si>
  <si>
    <t>78852</t>
  </si>
  <si>
    <t>78.53</t>
  </si>
  <si>
    <t>14.57</t>
  </si>
  <si>
    <t>20363</t>
  </si>
  <si>
    <t>9094.24</t>
  </si>
  <si>
    <t>20364</t>
  </si>
  <si>
    <t>20365</t>
  </si>
  <si>
    <t>2009.29</t>
  </si>
  <si>
    <t>20366</t>
  </si>
  <si>
    <t>78853</t>
  </si>
  <si>
    <t>78854</t>
  </si>
  <si>
    <t>41.98</t>
  </si>
  <si>
    <t>78855</t>
  </si>
  <si>
    <t>33.61</t>
  </si>
  <si>
    <t>78856</t>
  </si>
  <si>
    <t>78857</t>
  </si>
  <si>
    <t>1.75</t>
  </si>
  <si>
    <t>78858</t>
  </si>
  <si>
    <t>0.1</t>
  </si>
  <si>
    <t>120180</t>
  </si>
  <si>
    <t>120181</t>
  </si>
  <si>
    <t>1933.52</t>
  </si>
  <si>
    <t>120182</t>
  </si>
  <si>
    <t>666.34</t>
  </si>
  <si>
    <t>120183</t>
  </si>
  <si>
    <t>228.21</t>
  </si>
  <si>
    <t>120184</t>
  </si>
  <si>
    <t>25.35</t>
  </si>
  <si>
    <t>120185</t>
  </si>
  <si>
    <t>12.96</t>
  </si>
  <si>
    <t>120186</t>
  </si>
  <si>
    <t>20367</t>
  </si>
  <si>
    <t>20368</t>
  </si>
  <si>
    <t>20369</t>
  </si>
  <si>
    <t>20370</t>
  </si>
  <si>
    <t>20371</t>
  </si>
  <si>
    <t>20372</t>
  </si>
  <si>
    <t>20373</t>
  </si>
  <si>
    <t>20374</t>
  </si>
  <si>
    <t>20375</t>
  </si>
  <si>
    <t>5.25</t>
  </si>
  <si>
    <t>20376</t>
  </si>
  <si>
    <t>3.29</t>
  </si>
  <si>
    <t>64572</t>
  </si>
  <si>
    <t>64573</t>
  </si>
  <si>
    <t>64574</t>
  </si>
  <si>
    <t>64575</t>
  </si>
  <si>
    <t>64576</t>
  </si>
  <si>
    <t>524.97</t>
  </si>
  <si>
    <t>64577</t>
  </si>
  <si>
    <t>64578</t>
  </si>
  <si>
    <t>423.46</t>
  </si>
  <si>
    <t>64579</t>
  </si>
  <si>
    <t>404.54</t>
  </si>
  <si>
    <t>64580</t>
  </si>
  <si>
    <t>340.57</t>
  </si>
  <si>
    <t>64581</t>
  </si>
  <si>
    <t>64582</t>
  </si>
  <si>
    <t>64583</t>
  </si>
  <si>
    <t>64584</t>
  </si>
  <si>
    <t>64585</t>
  </si>
  <si>
    <t>194.75</t>
  </si>
  <si>
    <t>64586</t>
  </si>
  <si>
    <t>187.57</t>
  </si>
  <si>
    <t>64587</t>
  </si>
  <si>
    <t>64588</t>
  </si>
  <si>
    <t>64589</t>
  </si>
  <si>
    <t>64590</t>
  </si>
  <si>
    <t>64591</t>
  </si>
  <si>
    <t>23.99</t>
  </si>
  <si>
    <t>64592</t>
  </si>
  <si>
    <t>111287</t>
  </si>
  <si>
    <t>5860.97</t>
  </si>
  <si>
    <t>111288</t>
  </si>
  <si>
    <t>5638.88</t>
  </si>
  <si>
    <t>111289</t>
  </si>
  <si>
    <t>2219.52</t>
  </si>
  <si>
    <t>111290</t>
  </si>
  <si>
    <t>692.35</t>
  </si>
  <si>
    <t>111291</t>
  </si>
  <si>
    <t>111292</t>
  </si>
  <si>
    <t>314.51</t>
  </si>
  <si>
    <t>111293</t>
  </si>
  <si>
    <t>111294</t>
  </si>
  <si>
    <t>111295</t>
  </si>
  <si>
    <t>111296</t>
  </si>
  <si>
    <t>7.99</t>
  </si>
  <si>
    <t>111297</t>
  </si>
  <si>
    <t>111298</t>
  </si>
  <si>
    <t>111299</t>
  </si>
  <si>
    <t>111300</t>
  </si>
  <si>
    <t>114265</t>
  </si>
  <si>
    <t>7103.98</t>
  </si>
  <si>
    <t>114266</t>
  </si>
  <si>
    <t>2554.27</t>
  </si>
  <si>
    <t>114267</t>
  </si>
  <si>
    <t>1116.61</t>
  </si>
  <si>
    <t>114268</t>
  </si>
  <si>
    <t>986.9</t>
  </si>
  <si>
    <t>114269</t>
  </si>
  <si>
    <t>114270</t>
  </si>
  <si>
    <t>114271</t>
  </si>
  <si>
    <t>114272</t>
  </si>
  <si>
    <t>56.68</t>
  </si>
  <si>
    <t>114273</t>
  </si>
  <si>
    <t>114274</t>
  </si>
  <si>
    <t>8.84</t>
  </si>
  <si>
    <t>124508</t>
  </si>
  <si>
    <t>124509</t>
  </si>
  <si>
    <t>5016.21</t>
  </si>
  <si>
    <t>124510</t>
  </si>
  <si>
    <t>2987.71</t>
  </si>
  <si>
    <t>124511</t>
  </si>
  <si>
    <t>2272.23</t>
  </si>
  <si>
    <t>124512</t>
  </si>
  <si>
    <t>775.76</t>
  </si>
  <si>
    <t>124513</t>
  </si>
  <si>
    <t>604.97</t>
  </si>
  <si>
    <t>124514</t>
  </si>
  <si>
    <t>543.82</t>
  </si>
  <si>
    <t>124515</t>
  </si>
  <si>
    <t>419.33</t>
  </si>
  <si>
    <t>124516</t>
  </si>
  <si>
    <t>285.67</t>
  </si>
  <si>
    <t>124517</t>
  </si>
  <si>
    <t>225.39</t>
  </si>
  <si>
    <t>124518</t>
  </si>
  <si>
    <t>106.14</t>
  </si>
  <si>
    <t>124519</t>
  </si>
  <si>
    <t>17.04</t>
  </si>
  <si>
    <t>124520</t>
  </si>
  <si>
    <t>132491</t>
  </si>
  <si>
    <t>43466</t>
  </si>
  <si>
    <t>132492</t>
  </si>
  <si>
    <t>132493</t>
  </si>
  <si>
    <t>1936.17</t>
  </si>
  <si>
    <t>132494</t>
  </si>
  <si>
    <t>132495</t>
  </si>
  <si>
    <t>132496</t>
  </si>
  <si>
    <t>132497</t>
  </si>
  <si>
    <t>132498</t>
  </si>
  <si>
    <t>132499</t>
  </si>
  <si>
    <t>132500</t>
  </si>
  <si>
    <t>132501</t>
  </si>
  <si>
    <t>348.1</t>
  </si>
  <si>
    <t>132502</t>
  </si>
  <si>
    <t>222.03</t>
  </si>
  <si>
    <t>132503</t>
  </si>
  <si>
    <t>132504</t>
  </si>
  <si>
    <t>115.25</t>
  </si>
  <si>
    <t>132505</t>
  </si>
  <si>
    <t>25.64</t>
  </si>
  <si>
    <t>132506</t>
  </si>
  <si>
    <t>132507</t>
  </si>
  <si>
    <t>147984</t>
  </si>
  <si>
    <t>147985</t>
  </si>
  <si>
    <t>147986</t>
  </si>
  <si>
    <t>147987</t>
  </si>
  <si>
    <t>147988</t>
  </si>
  <si>
    <t>1147.39</t>
  </si>
  <si>
    <t>147989</t>
  </si>
  <si>
    <t>147990</t>
  </si>
  <si>
    <t>147991</t>
  </si>
  <si>
    <t>147992</t>
  </si>
  <si>
    <t>147993</t>
  </si>
  <si>
    <t>3.46</t>
  </si>
  <si>
    <t>147994</t>
  </si>
  <si>
    <t>147995</t>
  </si>
  <si>
    <t>147996</t>
  </si>
  <si>
    <t>0.17</t>
  </si>
  <si>
    <t>153161</t>
  </si>
  <si>
    <t>153162</t>
  </si>
  <si>
    <t>153163</t>
  </si>
  <si>
    <t>153164</t>
  </si>
  <si>
    <t>153165</t>
  </si>
  <si>
    <t>153166</t>
  </si>
  <si>
    <t>153167</t>
  </si>
  <si>
    <t>153168</t>
  </si>
  <si>
    <t>153169</t>
  </si>
  <si>
    <t>153170</t>
  </si>
  <si>
    <t>153171</t>
  </si>
  <si>
    <t>113.84</t>
  </si>
  <si>
    <t>153172</t>
  </si>
  <si>
    <t>77.15</t>
  </si>
  <si>
    <t>153173</t>
  </si>
  <si>
    <t>153174</t>
  </si>
  <si>
    <t>153175</t>
  </si>
  <si>
    <t>153176</t>
  </si>
  <si>
    <t>153188</t>
  </si>
  <si>
    <t>153189</t>
  </si>
  <si>
    <t>153190</t>
  </si>
  <si>
    <t>1021.71</t>
  </si>
  <si>
    <t>153191</t>
  </si>
  <si>
    <t>705.6</t>
  </si>
  <si>
    <t>153192</t>
  </si>
  <si>
    <t>153193</t>
  </si>
  <si>
    <t>153194</t>
  </si>
  <si>
    <t>153195</t>
  </si>
  <si>
    <t>153196</t>
  </si>
  <si>
    <t>153197</t>
  </si>
  <si>
    <t>153198</t>
  </si>
  <si>
    <t>153199</t>
  </si>
  <si>
    <t>153200</t>
  </si>
  <si>
    <t>D-Com Industries Total</t>
  </si>
  <si>
    <t>Guildford Water Department Total</t>
  </si>
  <si>
    <t>Iber Tech Total</t>
  </si>
  <si>
    <t>="1/1/2019..5/1/2019"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</si>
</sst>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_);_(* \(#,##0\);_(* &quot;-&quot;_);_(@_)"/>
    <numFmt numFmtId="165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i/>
      <sz val="11"/>
      <color rgb="FF59595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22"/>
      <color theme="3"/>
      <name val="Cambria"/>
      <family val="2"/>
      <scheme val="maj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7" fillId="0" borderId="0"/>
    <xf numFmtId="165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6" xfId="0" applyFont="1" applyBorder="1"/>
    <xf numFmtId="0" fontId="5" fillId="0" borderId="5" xfId="0" applyFont="1" applyBorder="1" applyAlignment="1">
      <alignment horizontal="left" indent="2"/>
    </xf>
    <xf numFmtId="0" fontId="4" fillId="0" borderId="7" xfId="0" applyFont="1" applyBorder="1"/>
    <xf numFmtId="0" fontId="5" fillId="0" borderId="4" xfId="0" applyFont="1" applyBorder="1"/>
    <xf numFmtId="0" fontId="5" fillId="0" borderId="2" xfId="0" applyFont="1" applyBorder="1" applyAlignment="1">
      <alignment horizontal="left" indent="2"/>
    </xf>
    <xf numFmtId="0" fontId="5" fillId="0" borderId="3" xfId="0" applyFont="1" applyBorder="1"/>
    <xf numFmtId="0" fontId="6" fillId="0" borderId="2" xfId="0" applyFont="1" applyBorder="1"/>
    <xf numFmtId="0" fontId="6" fillId="0" borderId="3" xfId="0" applyFont="1" applyBorder="1"/>
    <xf numFmtId="0" fontId="4" fillId="0" borderId="0" xfId="0" applyFont="1"/>
    <xf numFmtId="0" fontId="0" fillId="0" borderId="0" xfId="0" pivotButton="1"/>
    <xf numFmtId="0" fontId="2" fillId="0" borderId="1" xfId="2"/>
    <xf numFmtId="0" fontId="0" fillId="0" borderId="9" xfId="0" pivotButton="1" applyBorder="1" applyAlignment="1">
      <alignment horizontal="right"/>
    </xf>
    <xf numFmtId="0" fontId="0" fillId="0" borderId="10" xfId="0" pivotButton="1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9" fontId="0" fillId="0" borderId="8" xfId="0" applyNumberFormat="1" applyBorder="1"/>
    <xf numFmtId="0" fontId="0" fillId="0" borderId="13" xfId="0" applyBorder="1" applyAlignment="1">
      <alignment horizontal="right"/>
    </xf>
    <xf numFmtId="0" fontId="0" fillId="0" borderId="14" xfId="0" applyBorder="1"/>
    <xf numFmtId="9" fontId="0" fillId="0" borderId="15" xfId="0" applyNumberFormat="1" applyBorder="1"/>
    <xf numFmtId="0" fontId="0" fillId="0" borderId="13" xfId="0" applyBorder="1"/>
    <xf numFmtId="0" fontId="0" fillId="0" borderId="14" xfId="0" applyBorder="1" applyAlignment="1">
      <alignment horizontal="right"/>
    </xf>
    <xf numFmtId="165" fontId="0" fillId="0" borderId="14" xfId="0" applyNumberFormat="1" applyBorder="1"/>
    <xf numFmtId="0" fontId="0" fillId="0" borderId="9" xfId="0" pivotButton="1" applyBorder="1"/>
    <xf numFmtId="0" fontId="0" fillId="0" borderId="12" xfId="0" applyBorder="1"/>
    <xf numFmtId="0" fontId="0" fillId="0" borderId="0" xfId="0" applyAlignment="1">
      <alignment horizontal="right" indent="1"/>
    </xf>
    <xf numFmtId="0" fontId="0" fillId="0" borderId="0" xfId="0" pivotButton="1" applyAlignment="1">
      <alignment horizontal="right" indent="1"/>
    </xf>
    <xf numFmtId="9" fontId="0" fillId="0" borderId="0" xfId="0" applyNumberFormat="1"/>
    <xf numFmtId="0" fontId="0" fillId="0" borderId="0" xfId="0" applyAlignment="1">
      <alignment horizontal="right" indent="2"/>
    </xf>
    <xf numFmtId="0" fontId="0" fillId="0" borderId="0" xfId="0" quotePrefix="1"/>
    <xf numFmtId="14" fontId="0" fillId="0" borderId="0" xfId="0" applyNumberFormat="1"/>
    <xf numFmtId="0" fontId="10" fillId="0" borderId="0" xfId="1" applyFont="1"/>
    <xf numFmtId="164" fontId="0" fillId="0" borderId="0" xfId="0" applyNumberFormat="1"/>
    <xf numFmtId="164" fontId="0" fillId="0" borderId="10" xfId="0" applyNumberFormat="1" applyBorder="1"/>
    <xf numFmtId="164" fontId="0" fillId="0" borderId="14" xfId="0" applyNumberFormat="1" applyBorder="1"/>
    <xf numFmtId="49" fontId="0" fillId="0" borderId="0" xfId="0" applyNumberFormat="1"/>
    <xf numFmtId="0" fontId="11" fillId="0" borderId="0" xfId="9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0" fillId="0" borderId="0" xfId="0" applyNumberFormat="1"/>
    <xf numFmtId="0" fontId="0" fillId="0" borderId="0" xfId="0" applyBorder="1"/>
    <xf numFmtId="165" fontId="0" fillId="0" borderId="0" xfId="0" applyNumberFormat="1" applyBorder="1"/>
    <xf numFmtId="164" fontId="0" fillId="0" borderId="0" xfId="0" applyNumberFormat="1" applyBorder="1"/>
  </cellXfs>
  <cellStyles count="11">
    <cellStyle name="Comma 2" xfId="4" xr:uid="{00000000-0005-0000-0000-000000000000}"/>
    <cellStyle name="Heading 2" xfId="2" builtinId="17"/>
    <cellStyle name="Hyperlink 2" xfId="5" xr:uid="{00000000-0005-0000-0000-000003000000}"/>
    <cellStyle name="Hyperlink 3" xfId="10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2 4" xfId="3" xr:uid="{00000000-0005-0000-0000-000009000000}"/>
    <cellStyle name="Normal 3" xfId="9" xr:uid="{00000000-0005-0000-0000-00000A000000}"/>
    <cellStyle name="Title" xfId="1" builtinId="15"/>
  </cellStyles>
  <dxfs count="4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164" formatCode="_(* #,##0_);_(* \(#,##0\);_(* &quot;-&quot;_);_(@_)"/>
    </dxf>
    <dxf>
      <numFmt numFmtId="164" formatCode="_(* #,##0_);_(* \(#,##0\);_(* &quot;-&quot;_);_(@_)"/>
    </dxf>
    <dxf>
      <numFmt numFmtId="13" formatCode="0%"/>
    </dxf>
    <dxf>
      <alignment horizontal="right" indent="1" readingOrder="0"/>
    </dxf>
    <dxf>
      <numFmt numFmtId="164" formatCode="_(* #,##0_);_(* \(#,##0\);_(* &quot;-&quot;_);_(@_)"/>
    </dxf>
    <dxf>
      <numFmt numFmtId="164" formatCode="_(* #,##0_);_(* \(#,##0\);_(* &quot;-&quot;_);_(@_)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right" readingOrder="0"/>
    </dxf>
    <dxf>
      <alignment horizontal="right" readingOrder="0"/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right" readingOrder="0"/>
    </dxf>
    <dxf>
      <alignment horizontal="right" readingOrder="0"/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(* #,##0_);_(* \(#,##0\);_(* &quot;-&quot;_);_(@_)"/>
    </dxf>
    <dxf>
      <numFmt numFmtId="164" formatCode="_(* #,##0_);_(* \(#,##0\);_(* &quot;-&quot;_);_(@_)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 patternType="solid">
          <fgColor theme="4" tint="0.79995117038483843"/>
          <bgColor theme="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</dxf>
    <dxf>
      <font>
        <b val="0"/>
        <i val="0"/>
        <color theme="1"/>
      </font>
      <fill>
        <patternFill patternType="none">
          <bgColor auto="1"/>
        </patternFill>
      </fill>
    </dxf>
    <dxf>
      <font>
        <b val="0"/>
        <i val="0"/>
        <color theme="1"/>
      </font>
      <fill>
        <patternFill patternType="none">
          <fgColor indexed="64"/>
          <bgColor auto="1"/>
        </patternFill>
      </fill>
    </dxf>
    <dxf>
      <font>
        <b/>
        <color theme="1"/>
      </font>
      <fill>
        <patternFill>
          <bgColor theme="4" tint="0.79998168889431442"/>
        </patternFill>
      </fill>
      <border>
        <top/>
      </border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border>
        <top style="thin">
          <color auto="1"/>
        </top>
      </border>
    </dxf>
    <dxf>
      <font>
        <b/>
        <color theme="1"/>
      </font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4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1" defaultTableStyle="TableStyleMedium2" defaultPivotStyle="PivotStyleLight16">
    <tableStyle name="PivotStyleMedium9 2 2" table="0" count="14" xr9:uid="{00000000-0011-0000-FFFF-FFFF00000000}">
      <tableStyleElement type="wholeTable" dxfId="45"/>
      <tableStyleElement type="headerRow" dxfId="44"/>
      <tableStyleElement type="totalRow" dxfId="43"/>
      <tableStyleElement type="firstColumn" dxfId="42"/>
      <tableStyleElement type="firstRowStripe" dxfId="41"/>
      <tableStyleElement type="firstSubtotalColumn" dxfId="40"/>
      <tableStyleElement type="secondSubtotalColumn" dxfId="39"/>
      <tableStyleElement type="firstSubtotalRow" dxfId="38"/>
      <tableStyleElement type="secondSubtotalRow" dxfId="37"/>
      <tableStyleElement type="firstRowSubheading" dxfId="36"/>
      <tableStyleElement type="secondRowSubheading" dxfId="35"/>
      <tableStyleElement type="thirdRowSubheading" dxfId="34"/>
      <tableStyleElement type="pageFieldLabels" dxfId="33"/>
      <tableStyleElement type="pageFieldValues" dxfId="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593303819442" missingItemsLimit="0" createdVersion="5" refreshedVersion="8" minRefreshableVersion="3" recordCount="212" xr:uid="{00000000-000A-0000-FFFF-FFFFCB000000}">
  <cacheSource type="worksheet">
    <worksheetSource name="ItemLedgerEntry"/>
  </cacheSource>
  <cacheFields count="17">
    <cacheField name="Item No." numFmtId="49">
      <sharedItems count="103">
        <s v="C100051"/>
        <s v="C100055"/>
        <s v="E100022"/>
        <s v="C100032"/>
        <s v="C100007"/>
        <s v="C100043"/>
        <s v="C100050"/>
        <s v="C100031"/>
        <s v="C100046"/>
        <s v="C100048"/>
        <s v="C100037"/>
        <s v="C100039"/>
        <s v="C100002"/>
        <s v="C100008"/>
        <s v="E100021"/>
        <s v="C100004"/>
        <s v="C100022"/>
        <s v="C100026"/>
        <s v="C100025"/>
        <s v="E100014"/>
        <s v="S100020"/>
        <s v="S100010"/>
        <s v="E100017"/>
        <s v="S100008"/>
        <s v="C100005"/>
        <s v="C100003"/>
        <s v="E100012"/>
        <s v="S100017"/>
        <s v="E100015"/>
        <s v="C100023"/>
        <s v="S100003"/>
        <s v="E100042"/>
        <s v="E100029"/>
        <s v="E100028"/>
        <s v="E100027"/>
        <s v="E100040"/>
        <s v="C100067"/>
        <s v="C100030"/>
        <s v="S100024"/>
        <s v="E100044"/>
        <s v="E100033"/>
        <s v="E100019"/>
        <s v="C100040"/>
        <s v="C100038"/>
        <s v="C100044"/>
        <s v="E100018"/>
        <s v="C100056"/>
        <s v="E100004"/>
        <s v="E100016"/>
        <s v="E100043"/>
        <s v="S100026"/>
        <s v="E100041"/>
        <s v="E100007"/>
        <s v="E100010"/>
        <s v="E100046"/>
        <s v="E100006"/>
        <s v="C100019"/>
        <s v="C100018"/>
        <s v="C100021"/>
        <s v="S100018"/>
        <s v="S100019"/>
        <s v="C100029"/>
        <s v="S100007"/>
        <s v="S100014"/>
        <s v="S100013"/>
        <s v="C100010"/>
        <s v="C100053"/>
        <s v="C100035"/>
        <s v="C100017"/>
        <s v="S100004"/>
        <s v="S100015"/>
        <s v="S100021"/>
        <s v="S100011"/>
        <s v="E100023"/>
        <s v="E100001"/>
        <s v="C100042"/>
        <s v="E100039"/>
        <s v="C100063"/>
        <s v="C100061"/>
        <s v="E100011"/>
        <s v="E100032"/>
        <s v="E100030"/>
        <s v="S200031"/>
        <s v="S200019"/>
        <s v="S200016"/>
        <s v="S200012"/>
        <s v="C100066"/>
        <s v="E100008"/>
        <s v="S200020"/>
        <s v="S200017"/>
        <s v="E100047"/>
        <s v="E100005"/>
        <s v="E100025"/>
        <s v="C100049"/>
        <s v="C100054"/>
        <s v="S100009"/>
        <s v="S100006"/>
        <s v="S100005"/>
        <s v="C100020"/>
        <s v="S200018"/>
        <s v="S200004"/>
        <s v="C100033"/>
        <s v="S200030"/>
      </sharedItems>
    </cacheField>
    <cacheField name="Item Description" numFmtId="49">
      <sharedItems count="103">
        <s v="Bamboo Digital Picutre Frame"/>
        <s v="Silver Plated Photo Frame"/>
        <s v="Wide Screen Alarm Clock"/>
        <s v="Clip-on Clock"/>
        <s v="7.5'' Bud Vase"/>
        <s v="Pro-Travel Technology Set"/>
        <s v="Clip-on MP3 Player"/>
        <s v="Carabiner Watch"/>
        <s v="1GB MP3 Player"/>
        <s v="USB MP3 Player"/>
        <s v="World Time Travel Alarm"/>
        <s v="Portable Speaker &amp; MP3 Dock"/>
        <s v="Border Style"/>
        <s v="Glacier Vase"/>
        <s v="Slim Travel Alarm"/>
        <s v="Walnut Medallian Plate"/>
        <s v="Two-Toned Cap"/>
        <s v="Fleece Beanie"/>
        <s v="Striped Knit Hat"/>
        <s v="Stopwatch with Neck Rope"/>
        <s v="Super Sport Stopwatch"/>
        <s v="Golf Relaxed Cap"/>
        <s v="Clip-on Clock with Compass"/>
        <s v="Soccer Figure Trophy"/>
        <s v="Cherry Finished Crystal Award"/>
        <s v="Cherry Finish Frame"/>
        <s v="Canvas Stopwatch"/>
        <s v="Microfiber Bucket Hat"/>
        <s v="360 Clip Watch"/>
        <s v="Two-Toned Knit Hat"/>
        <s v="Soccer #1 Pin"/>
        <s v="Soft Touch Travel Mug"/>
        <s v="LED Flex Light"/>
        <s v="USB 4-Port Hub"/>
        <s v="Ergo-Calculator"/>
        <s v="Wave Mug"/>
        <s v="Stainless Thermos"/>
        <s v="Fashion Visor"/>
        <s v="Aluminum SPORT BOT"/>
        <s v="Juice Glass"/>
        <s v="Dual Source Flashlight"/>
        <s v="Mini Travel Alarm"/>
        <s v="Channel Speaker System"/>
        <s v="Foldable Travel Speakers"/>
        <s v="VOIP Headset with Mic"/>
        <s v="Flexi-Clock &amp; Clip"/>
        <s v="Contemporary Desk Calculator"/>
        <s v="Laminated Tote"/>
        <s v="4 Function Rotating Carabiner Watch"/>
        <s v="Pub Glass"/>
        <s v="Wide SPORT BOT"/>
        <s v="Biodegradable Colored SPORT BOT"/>
        <s v="Plastic Handle Bag"/>
        <s v="Vinyl Tote"/>
        <s v="Milk Bottle"/>
        <s v="Budget Tote Bag"/>
        <s v="Black Duffel Bag"/>
        <s v="Action Sport Duffel"/>
        <s v="Canvas Boat Bag"/>
        <s v="Crusher Bucket Hat"/>
        <s v="Sportsman Bucket Hat"/>
        <s v="Distressed Twill Visor"/>
        <s v="Baseball Figure Trophy"/>
        <s v="Chunky Knit Hat"/>
        <s v="Mesh BALL CAP"/>
        <s v="Wisper-Cut Vase"/>
        <s v="Book Style Photo Frame &amp; Clock"/>
        <s v="Calculator &amp; World Time Clock"/>
        <s v="Wheeled Duffel"/>
        <s v="Award Medallian - 2''"/>
        <s v="Raw-Edge Bucket Hat"/>
        <s v="Translucent Stopwatch"/>
        <s v="All Star Cap"/>
        <s v="Sport Earbuds"/>
        <s v="Sport Bag"/>
        <s v="Retractable Earbuds"/>
        <s v="Campfire Mug"/>
        <s v="Soup Mug"/>
        <s v="Bistro Mug"/>
        <s v="Plastic Sun Visor"/>
        <s v="Button Key-Light"/>
        <s v="LED Keychain"/>
        <s v="10.75&quot; Column Wrestling Trophy"/>
        <s v="10.75&quot; Tourch Riser Apple Trophy"/>
        <s v="10.75&quot; Star Riser Volleyball Trophy"/>
        <s v="10.75&quot; Star Riser Apple Trophy"/>
        <s v="Fashion Travel Mug"/>
        <s v="Super Shopper"/>
        <s v="10.75&quot; Tourch Riser Soccer Trophy"/>
        <s v="10.75&quot; Tourch Riser WrestlingTrophy"/>
        <s v="Chardonnay Glass"/>
        <s v="All Purpose Tote"/>
        <s v="Calc-U-Note"/>
        <s v="4GB MP3 Player"/>
        <s v="Cherry Finish Photo Frame &amp; Clock"/>
        <s v="Engraved Basketball Award"/>
        <s v="Award Medallian - 3''"/>
        <s v="Award Medallian - 2.5''"/>
        <s v="Gym Locker Bag"/>
        <s v="10.75&quot; Tourch Riser Lamp of Knowledge Trophy"/>
        <s v="5&quot; Female Graduate Trophy"/>
        <s v="Frames &amp; Clock"/>
        <s v="10.75&quot; Column Volleyball Trophy"/>
      </sharedItems>
    </cacheField>
    <cacheField name="Entry No." numFmtId="0">
      <sharedItems containsSemiMixedTypes="0" containsString="0" containsNumber="1" containsInteger="1" minValue="3884" maxValue="153200"/>
    </cacheField>
    <cacheField name="Customer - Name" numFmtId="49">
      <sharedItems count="15">
        <s v="Möbel Siegfried"/>
        <s v="Stutringers"/>
        <s v="Elkhorn Airport"/>
        <s v="Lauritzen Kontorm¢bler A/S"/>
        <s v="Tintax "/>
        <s v="Iber Tech"/>
        <s v="Guildford Water Department"/>
        <s v="Voltive Systems"/>
        <s v="Dicon Industries"/>
        <s v="Super Daves"/>
        <s v="D-Com Industries"/>
        <s v="First Bank"/>
        <s v="Tempsons Tropies"/>
        <s v="Showmasters"/>
        <s v="Derringers Resturants"/>
      </sharedItems>
    </cacheField>
    <cacheField name="Customer No." numFmtId="49">
      <sharedItems count="15">
        <s v="C100064"/>
        <s v="C100030"/>
        <s v="C100029"/>
        <s v="C100050"/>
        <s v="C100117"/>
        <s v="C100134"/>
        <s v="C100040"/>
        <s v="C100099"/>
        <s v="C100145"/>
        <s v="C100140"/>
        <s v="C100096"/>
        <s v="C100136"/>
        <s v="C100037"/>
        <s v="C100076"/>
        <s v="C100025"/>
      </sharedItems>
    </cacheField>
    <cacheField name="Shipping Date" numFmtId="14">
      <sharedItems containsSemiMixedTypes="0" containsNonDate="0" containsDate="1" containsString="0" minDate="2019-01-01T00:00:00" maxDate="2019-01-06T00:00:00"/>
    </cacheField>
    <cacheField name="Document Type" numFmtId="49">
      <sharedItems/>
    </cacheField>
    <cacheField name="Document No." numFmtId="49">
      <sharedItems/>
    </cacheField>
    <cacheField name="Quantity" numFmtId="0">
      <sharedItems containsSemiMixedTypes="0" containsString="0" containsNumber="1" containsInteger="1" minValue="-432" maxValue="-1"/>
    </cacheField>
    <cacheField name="Invoice Date" numFmtId="0">
      <sharedItems containsNonDate="0" containsDate="1" containsString="0" containsBlank="1" minDate="2019-01-01T00:00:00" maxDate="2019-01-06T00:00:00"/>
    </cacheField>
    <cacheField name="Sales Qty" numFmtId="0">
      <sharedItems containsSemiMixedTypes="0" containsString="0" containsNumber="1" containsInteger="1" minValue="-289" maxValue="0"/>
    </cacheField>
    <cacheField name="Return Qty" numFmtId="0">
      <sharedItems containsSemiMixedTypes="0" containsString="0" containsNumber="1" containsInteger="1" minValue="0" maxValue="0"/>
    </cacheField>
    <cacheField name="Sales Amount" numFmtId="0">
      <sharedItems containsSemiMixedTypes="0" containsString="0" containsNumber="1" minValue="0" maxValue="16753.66"/>
    </cacheField>
    <cacheField name="Return Amount" numFmtId="0">
      <sharedItems containsSemiMixedTypes="0" containsString="0" containsNumber="1" containsInteger="1" minValue="0" maxValue="0"/>
    </cacheField>
    <cacheField name="Return Rate (Quantity based)" numFmtId="0" formula="- IF('Sales Qty'=0,0,'Return Qty'/'Sales Qty')" databaseField="0"/>
    <cacheField name="Sales Qty (Sign reversed)" numFmtId="0" formula="-'Sales Qty'" databaseField="0"/>
    <cacheField name="Return Rate (Amount Based)" numFmtId="0" formula=" -IF('Sales Amount'=0,0,'Return Amount'/'Sales Amount'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2">
  <r>
    <x v="0"/>
    <x v="0"/>
    <n v="12450"/>
    <x v="0"/>
    <x v="0"/>
    <d v="2019-01-04T00:00:00"/>
    <s v="Sales Shipment"/>
    <s v="SS104584"/>
    <n v="-144"/>
    <m/>
    <n v="0"/>
    <n v="0"/>
    <n v="0"/>
    <n v="0"/>
  </r>
  <r>
    <x v="1"/>
    <x v="1"/>
    <n v="12451"/>
    <x v="0"/>
    <x v="0"/>
    <d v="2019-01-04T00:00:00"/>
    <s v="Sales Shipment"/>
    <s v="SS104584"/>
    <n v="-144"/>
    <m/>
    <n v="0"/>
    <n v="0"/>
    <n v="0"/>
    <n v="0"/>
  </r>
  <r>
    <x v="2"/>
    <x v="2"/>
    <n v="12452"/>
    <x v="0"/>
    <x v="0"/>
    <d v="2019-01-04T00:00:00"/>
    <s v="Sales Shipment"/>
    <s v="SS104584"/>
    <n v="-432"/>
    <m/>
    <n v="0"/>
    <n v="0"/>
    <n v="0"/>
    <n v="0"/>
  </r>
  <r>
    <x v="3"/>
    <x v="3"/>
    <n v="12453"/>
    <x v="0"/>
    <x v="0"/>
    <d v="2019-01-04T00:00:00"/>
    <s v="Sales Shipment"/>
    <s v="SS104584"/>
    <n v="-48"/>
    <m/>
    <n v="0"/>
    <n v="0"/>
    <n v="0"/>
    <n v="0"/>
  </r>
  <r>
    <x v="4"/>
    <x v="4"/>
    <n v="12454"/>
    <x v="0"/>
    <x v="0"/>
    <d v="2019-01-04T00:00:00"/>
    <s v="Sales Shipment"/>
    <s v="SS104584"/>
    <n v="-144"/>
    <m/>
    <n v="0"/>
    <n v="0"/>
    <n v="0"/>
    <n v="0"/>
  </r>
  <r>
    <x v="5"/>
    <x v="5"/>
    <n v="12455"/>
    <x v="0"/>
    <x v="0"/>
    <d v="2019-01-04T00:00:00"/>
    <s v="Sales Shipment"/>
    <s v="SS104584"/>
    <n v="-6"/>
    <m/>
    <n v="0"/>
    <n v="0"/>
    <n v="0"/>
    <n v="0"/>
  </r>
  <r>
    <x v="6"/>
    <x v="6"/>
    <n v="12456"/>
    <x v="0"/>
    <x v="0"/>
    <d v="2019-01-04T00:00:00"/>
    <s v="Sales Shipment"/>
    <s v="SS104584"/>
    <n v="-6"/>
    <m/>
    <n v="0"/>
    <n v="0"/>
    <n v="0"/>
    <n v="0"/>
  </r>
  <r>
    <x v="7"/>
    <x v="7"/>
    <n v="7555"/>
    <x v="1"/>
    <x v="1"/>
    <d v="2019-01-04T00:00:00"/>
    <s v="Sales Shipment"/>
    <s v="SS104027"/>
    <n v="-289"/>
    <d v="2019-01-04T00:00:00"/>
    <n v="-289"/>
    <n v="0"/>
    <n v="5238.16"/>
    <n v="0"/>
  </r>
  <r>
    <x v="8"/>
    <x v="8"/>
    <n v="7556"/>
    <x v="1"/>
    <x v="1"/>
    <d v="2019-01-04T00:00:00"/>
    <s v="Sales Shipment"/>
    <s v="SS104027"/>
    <n v="-144"/>
    <d v="2019-01-04T00:00:00"/>
    <n v="-144"/>
    <n v="0"/>
    <n v="2738.46"/>
    <n v="0"/>
  </r>
  <r>
    <x v="9"/>
    <x v="9"/>
    <n v="7557"/>
    <x v="1"/>
    <x v="1"/>
    <d v="2019-01-04T00:00:00"/>
    <s v="Sales Shipment"/>
    <s v="SS104027"/>
    <n v="-144"/>
    <d v="2019-01-04T00:00:00"/>
    <n v="-144"/>
    <n v="0"/>
    <n v="1746.04"/>
    <n v="0"/>
  </r>
  <r>
    <x v="10"/>
    <x v="10"/>
    <n v="7558"/>
    <x v="1"/>
    <x v="1"/>
    <d v="2019-01-04T00:00:00"/>
    <s v="Sales Shipment"/>
    <s v="SS104027"/>
    <n v="-144"/>
    <d v="2019-01-04T00:00:00"/>
    <n v="-144"/>
    <n v="0"/>
    <n v="1246.94"/>
    <n v="0"/>
  </r>
  <r>
    <x v="3"/>
    <x v="3"/>
    <n v="7559"/>
    <x v="1"/>
    <x v="1"/>
    <d v="2019-01-04T00:00:00"/>
    <s v="Sales Shipment"/>
    <s v="SS104027"/>
    <n v="-144"/>
    <d v="2019-01-04T00:00:00"/>
    <n v="-144"/>
    <n v="0"/>
    <n v="1139.0900000000001"/>
    <n v="0"/>
  </r>
  <r>
    <x v="11"/>
    <x v="11"/>
    <n v="7560"/>
    <x v="1"/>
    <x v="1"/>
    <d v="2019-01-04T00:00:00"/>
    <s v="Sales Shipment"/>
    <s v="SS104027"/>
    <n v="-6"/>
    <d v="2019-01-04T00:00:00"/>
    <n v="-6"/>
    <n v="0"/>
    <n v="85.660000000000011"/>
    <n v="0"/>
  </r>
  <r>
    <x v="12"/>
    <x v="12"/>
    <n v="7561"/>
    <x v="1"/>
    <x v="1"/>
    <d v="2019-01-04T00:00:00"/>
    <s v="Sales Shipment"/>
    <s v="SS104027"/>
    <n v="-1"/>
    <d v="2019-01-04T00:00:00"/>
    <n v="-1"/>
    <n v="0"/>
    <n v="53.059999999999995"/>
    <n v="0"/>
  </r>
  <r>
    <x v="13"/>
    <x v="13"/>
    <n v="7562"/>
    <x v="1"/>
    <x v="1"/>
    <d v="2019-01-04T00:00:00"/>
    <s v="Sales Shipment"/>
    <s v="SS104027"/>
    <n v="-1"/>
    <d v="2019-01-04T00:00:00"/>
    <n v="-1"/>
    <n v="0"/>
    <n v="8.68"/>
    <n v="0"/>
  </r>
  <r>
    <x v="14"/>
    <x v="14"/>
    <n v="7563"/>
    <x v="1"/>
    <x v="1"/>
    <d v="2019-01-04T00:00:00"/>
    <s v="Sales Shipment"/>
    <s v="SS104027"/>
    <n v="-1"/>
    <d v="2019-01-04T00:00:00"/>
    <n v="-1"/>
    <n v="0"/>
    <n v="2.77"/>
    <n v="0"/>
  </r>
  <r>
    <x v="15"/>
    <x v="15"/>
    <n v="132508"/>
    <x v="2"/>
    <x v="2"/>
    <d v="2019-01-05T00:00:00"/>
    <s v="Sales Shipment"/>
    <s v="SS111427"/>
    <n v="-288"/>
    <d v="2019-01-05T00:00:00"/>
    <n v="-288"/>
    <n v="0"/>
    <n v="16753.66"/>
    <n v="0"/>
  </r>
  <r>
    <x v="3"/>
    <x v="3"/>
    <n v="132509"/>
    <x v="2"/>
    <x v="2"/>
    <d v="2019-01-05T00:00:00"/>
    <s v="Sales Shipment"/>
    <s v="SS111427"/>
    <n v="-144"/>
    <d v="2019-01-05T00:00:00"/>
    <n v="-144"/>
    <n v="0"/>
    <n v="1162.83"/>
    <n v="0"/>
  </r>
  <r>
    <x v="16"/>
    <x v="16"/>
    <n v="132510"/>
    <x v="2"/>
    <x v="2"/>
    <d v="2019-01-05T00:00:00"/>
    <s v="Sales Shipment"/>
    <s v="SS111427"/>
    <n v="-144"/>
    <d v="2019-01-05T00:00:00"/>
    <n v="-144"/>
    <n v="0"/>
    <n v="451.56"/>
    <n v="0"/>
  </r>
  <r>
    <x v="17"/>
    <x v="17"/>
    <n v="132511"/>
    <x v="2"/>
    <x v="2"/>
    <d v="2019-01-05T00:00:00"/>
    <s v="Sales Shipment"/>
    <s v="SS111427"/>
    <n v="-144"/>
    <d v="2019-01-05T00:00:00"/>
    <n v="-144"/>
    <n v="0"/>
    <n v="440.28000000000003"/>
    <n v="0"/>
  </r>
  <r>
    <x v="18"/>
    <x v="18"/>
    <n v="132512"/>
    <x v="2"/>
    <x v="2"/>
    <d v="2019-01-05T00:00:00"/>
    <s v="Sales Shipment"/>
    <s v="SS111427"/>
    <n v="-144"/>
    <d v="2019-01-05T00:00:00"/>
    <n v="-144"/>
    <n v="0"/>
    <n v="420.54"/>
    <n v="0"/>
  </r>
  <r>
    <x v="19"/>
    <x v="19"/>
    <n v="132513"/>
    <x v="2"/>
    <x v="2"/>
    <d v="2019-01-05T00:00:00"/>
    <s v="Sales Shipment"/>
    <s v="SS111427"/>
    <n v="-144"/>
    <d v="2019-01-05T00:00:00"/>
    <n v="-144"/>
    <n v="0"/>
    <n v="388.08000000000004"/>
    <n v="0"/>
  </r>
  <r>
    <x v="20"/>
    <x v="20"/>
    <n v="132514"/>
    <x v="2"/>
    <x v="2"/>
    <d v="2019-01-05T00:00:00"/>
    <s v="Sales Shipment"/>
    <s v="SS111427"/>
    <n v="-145"/>
    <d v="2019-01-05T00:00:00"/>
    <n v="-145"/>
    <n v="0"/>
    <n v="309.72000000000003"/>
    <n v="0"/>
  </r>
  <r>
    <x v="21"/>
    <x v="21"/>
    <n v="132515"/>
    <x v="2"/>
    <x v="2"/>
    <d v="2019-01-05T00:00:00"/>
    <s v="Sales Shipment"/>
    <s v="SS111427"/>
    <n v="-24"/>
    <d v="2019-01-05T00:00:00"/>
    <n v="-24"/>
    <n v="0"/>
    <n v="242.02"/>
    <n v="0"/>
  </r>
  <r>
    <x v="22"/>
    <x v="22"/>
    <n v="132516"/>
    <x v="2"/>
    <x v="2"/>
    <d v="2019-01-05T00:00:00"/>
    <s v="Sales Shipment"/>
    <s v="SS111427"/>
    <n v="-6"/>
    <d v="2019-01-05T00:00:00"/>
    <n v="-6"/>
    <n v="0"/>
    <n v="9.18"/>
    <n v="0"/>
  </r>
  <r>
    <x v="23"/>
    <x v="23"/>
    <n v="132517"/>
    <x v="2"/>
    <x v="2"/>
    <d v="2019-01-05T00:00:00"/>
    <s v="Sales Shipment"/>
    <s v="SS111427"/>
    <n v="-1"/>
    <d v="2019-01-05T00:00:00"/>
    <n v="-1"/>
    <n v="0"/>
    <n v="5.8"/>
    <n v="0"/>
  </r>
  <r>
    <x v="24"/>
    <x v="24"/>
    <n v="34318"/>
    <x v="3"/>
    <x v="3"/>
    <d v="2019-01-05T00:00:00"/>
    <s v="Sales Shipment"/>
    <s v="SS106289"/>
    <n v="-48"/>
    <d v="2019-01-05T00:00:00"/>
    <n v="-48"/>
    <n v="0"/>
    <n v="6072.3899999999994"/>
    <n v="0"/>
  </r>
  <r>
    <x v="25"/>
    <x v="25"/>
    <n v="34319"/>
    <x v="3"/>
    <x v="3"/>
    <d v="2019-01-05T00:00:00"/>
    <s v="Sales Shipment"/>
    <s v="SS106289"/>
    <n v="-60"/>
    <d v="2019-01-05T00:00:00"/>
    <n v="-60"/>
    <n v="0"/>
    <n v="3706.7999999999997"/>
    <n v="0"/>
  </r>
  <r>
    <x v="21"/>
    <x v="21"/>
    <n v="34320"/>
    <x v="3"/>
    <x v="3"/>
    <d v="2019-01-05T00:00:00"/>
    <s v="Sales Shipment"/>
    <s v="SS106289"/>
    <n v="-144"/>
    <d v="2019-01-05T00:00:00"/>
    <n v="-144"/>
    <n v="0"/>
    <n v="1348.4"/>
    <n v="0"/>
  </r>
  <r>
    <x v="26"/>
    <x v="26"/>
    <n v="34321"/>
    <x v="3"/>
    <x v="3"/>
    <d v="2019-01-05T00:00:00"/>
    <s v="Sales Shipment"/>
    <s v="SS106289"/>
    <n v="-288"/>
    <d v="2019-01-05T00:00:00"/>
    <n v="-288"/>
    <n v="0"/>
    <n v="969.70999999999992"/>
    <n v="0"/>
  </r>
  <r>
    <x v="27"/>
    <x v="27"/>
    <n v="34322"/>
    <x v="3"/>
    <x v="3"/>
    <d v="2019-01-05T00:00:00"/>
    <s v="Sales Shipment"/>
    <s v="SS106289"/>
    <n v="-144"/>
    <d v="2019-01-05T00:00:00"/>
    <n v="-144"/>
    <n v="0"/>
    <n v="967.09"/>
    <n v="0"/>
  </r>
  <r>
    <x v="28"/>
    <x v="28"/>
    <n v="34323"/>
    <x v="3"/>
    <x v="3"/>
    <d v="2019-01-05T00:00:00"/>
    <s v="Sales Shipment"/>
    <s v="SS106289"/>
    <n v="-288"/>
    <d v="2019-01-05T00:00:00"/>
    <n v="-288"/>
    <n v="0"/>
    <n v="563.47"/>
    <n v="0"/>
  </r>
  <r>
    <x v="29"/>
    <x v="29"/>
    <n v="34324"/>
    <x v="3"/>
    <x v="3"/>
    <d v="2019-01-05T00:00:00"/>
    <s v="Sales Shipment"/>
    <s v="SS106289"/>
    <n v="-168"/>
    <d v="2019-01-05T00:00:00"/>
    <n v="-168"/>
    <n v="0"/>
    <n v="409.71000000000004"/>
    <n v="0"/>
  </r>
  <r>
    <x v="18"/>
    <x v="18"/>
    <n v="34325"/>
    <x v="3"/>
    <x v="3"/>
    <d v="2019-01-05T00:00:00"/>
    <s v="Sales Shipment"/>
    <s v="SS106289"/>
    <n v="-2"/>
    <d v="2019-01-05T00:00:00"/>
    <n v="-2"/>
    <n v="0"/>
    <n v="5.42"/>
    <n v="0"/>
  </r>
  <r>
    <x v="30"/>
    <x v="30"/>
    <n v="34326"/>
    <x v="3"/>
    <x v="3"/>
    <d v="2019-01-05T00:00:00"/>
    <s v="Sales Shipment"/>
    <s v="SS106289"/>
    <n v="-2"/>
    <d v="2019-01-05T00:00:00"/>
    <n v="-2"/>
    <n v="0"/>
    <n v="2.73"/>
    <n v="0"/>
  </r>
  <r>
    <x v="31"/>
    <x v="31"/>
    <n v="78831"/>
    <x v="4"/>
    <x v="4"/>
    <d v="2019-01-03T00:00:00"/>
    <s v="Sales Shipment"/>
    <s v="SS108364"/>
    <n v="-144"/>
    <d v="2019-01-03T00:00:00"/>
    <n v="-144"/>
    <n v="0"/>
    <n v="546.12"/>
    <n v="0"/>
  </r>
  <r>
    <x v="32"/>
    <x v="32"/>
    <n v="78832"/>
    <x v="4"/>
    <x v="4"/>
    <d v="2019-01-03T00:00:00"/>
    <s v="Sales Shipment"/>
    <s v="SS108364"/>
    <n v="-144"/>
    <d v="2019-01-03T00:00:00"/>
    <n v="-144"/>
    <n v="0"/>
    <n v="407.9"/>
    <n v="0"/>
  </r>
  <r>
    <x v="33"/>
    <x v="33"/>
    <n v="78833"/>
    <x v="4"/>
    <x v="4"/>
    <d v="2019-01-03T00:00:00"/>
    <s v="Sales Shipment"/>
    <s v="SS108364"/>
    <n v="-144"/>
    <d v="2019-01-03T00:00:00"/>
    <n v="-144"/>
    <n v="0"/>
    <n v="406.42"/>
    <n v="0"/>
  </r>
  <r>
    <x v="19"/>
    <x v="19"/>
    <n v="78834"/>
    <x v="4"/>
    <x v="4"/>
    <d v="2019-01-03T00:00:00"/>
    <s v="Sales Shipment"/>
    <s v="SS108364"/>
    <n v="-144"/>
    <d v="2019-01-03T00:00:00"/>
    <n v="-144"/>
    <n v="0"/>
    <n v="387.99"/>
    <n v="0"/>
  </r>
  <r>
    <x v="34"/>
    <x v="34"/>
    <n v="78835"/>
    <x v="4"/>
    <x v="4"/>
    <d v="2019-01-03T00:00:00"/>
    <s v="Sales Shipment"/>
    <s v="SS108364"/>
    <n v="-144"/>
    <d v="2019-01-03T00:00:00"/>
    <n v="-144"/>
    <n v="0"/>
    <n v="341.42"/>
    <n v="0"/>
  </r>
  <r>
    <x v="35"/>
    <x v="35"/>
    <n v="78836"/>
    <x v="4"/>
    <x v="4"/>
    <d v="2019-01-03T00:00:00"/>
    <s v="Sales Shipment"/>
    <s v="SS108364"/>
    <n v="-144"/>
    <d v="2019-01-03T00:00:00"/>
    <n v="-144"/>
    <n v="0"/>
    <n v="238.50000000000003"/>
    <n v="0"/>
  </r>
  <r>
    <x v="36"/>
    <x v="36"/>
    <n v="78837"/>
    <x v="4"/>
    <x v="4"/>
    <d v="2019-01-03T00:00:00"/>
    <s v="Sales Shipment"/>
    <s v="SS108364"/>
    <n v="-48"/>
    <d v="2019-01-03T00:00:00"/>
    <n v="-48"/>
    <n v="0"/>
    <n v="221.54000000000002"/>
    <n v="0"/>
  </r>
  <r>
    <x v="37"/>
    <x v="37"/>
    <n v="78838"/>
    <x v="4"/>
    <x v="4"/>
    <d v="2019-01-03T00:00:00"/>
    <s v="Sales Shipment"/>
    <s v="SS108364"/>
    <n v="-48"/>
    <d v="2019-01-03T00:00:00"/>
    <n v="-48"/>
    <n v="0"/>
    <n v="206.02"/>
    <n v="0"/>
  </r>
  <r>
    <x v="38"/>
    <x v="38"/>
    <n v="78839"/>
    <x v="4"/>
    <x v="4"/>
    <d v="2019-01-03T00:00:00"/>
    <s v="Sales Shipment"/>
    <s v="SS108364"/>
    <n v="-24"/>
    <d v="2019-01-03T00:00:00"/>
    <n v="-24"/>
    <n v="0"/>
    <n v="83.04"/>
    <n v="0"/>
  </r>
  <r>
    <x v="39"/>
    <x v="39"/>
    <n v="78840"/>
    <x v="4"/>
    <x v="4"/>
    <d v="2019-01-03T00:00:00"/>
    <s v="Sales Shipment"/>
    <s v="SS108364"/>
    <n v="-144"/>
    <d v="2019-01-03T00:00:00"/>
    <n v="-144"/>
    <n v="0"/>
    <n v="81.88"/>
    <n v="0"/>
  </r>
  <r>
    <x v="40"/>
    <x v="40"/>
    <n v="78841"/>
    <x v="4"/>
    <x v="4"/>
    <d v="2019-01-03T00:00:00"/>
    <s v="Sales Shipment"/>
    <s v="SS108364"/>
    <n v="-12"/>
    <d v="2019-01-03T00:00:00"/>
    <n v="-12"/>
    <n v="0"/>
    <n v="38.58"/>
    <n v="0"/>
  </r>
  <r>
    <x v="28"/>
    <x v="28"/>
    <n v="78842"/>
    <x v="4"/>
    <x v="4"/>
    <d v="2019-01-03T00:00:00"/>
    <s v="Sales Shipment"/>
    <s v="SS108364"/>
    <n v="-6"/>
    <d v="2019-01-03T00:00:00"/>
    <n v="-6"/>
    <n v="0"/>
    <n v="12.65"/>
    <n v="0"/>
  </r>
  <r>
    <x v="41"/>
    <x v="41"/>
    <n v="78843"/>
    <x v="4"/>
    <x v="4"/>
    <d v="2019-01-03T00:00:00"/>
    <s v="Sales Shipment"/>
    <s v="SS108364"/>
    <n v="-1"/>
    <d v="2019-01-03T00:00:00"/>
    <n v="-1"/>
    <n v="0"/>
    <n v="3.33"/>
    <n v="0"/>
  </r>
  <r>
    <x v="7"/>
    <x v="7"/>
    <n v="120180"/>
    <x v="5"/>
    <x v="5"/>
    <d v="2019-01-04T00:00:00"/>
    <s v="Sales Shipment"/>
    <s v="SS110532"/>
    <n v="-144"/>
    <d v="2019-01-04T00:00:00"/>
    <n v="-144"/>
    <n v="0"/>
    <n v="2609.98"/>
    <n v="0"/>
  </r>
  <r>
    <x v="42"/>
    <x v="42"/>
    <n v="120181"/>
    <x v="5"/>
    <x v="5"/>
    <d v="2019-01-04T00:00:00"/>
    <s v="Sales Shipment"/>
    <s v="SS110532"/>
    <n v="-48"/>
    <d v="2019-01-04T00:00:00"/>
    <n v="-48"/>
    <n v="0"/>
    <n v="1933.52"/>
    <n v="0"/>
  </r>
  <r>
    <x v="43"/>
    <x v="43"/>
    <n v="120182"/>
    <x v="5"/>
    <x v="5"/>
    <d v="2019-01-04T00:00:00"/>
    <s v="Sales Shipment"/>
    <s v="SS110532"/>
    <n v="-144"/>
    <d v="2019-01-04T00:00:00"/>
    <n v="-144"/>
    <n v="0"/>
    <n v="666.34"/>
    <n v="0"/>
  </r>
  <r>
    <x v="8"/>
    <x v="8"/>
    <n v="120183"/>
    <x v="5"/>
    <x v="5"/>
    <d v="2019-01-04T00:00:00"/>
    <s v="Sales Shipment"/>
    <s v="SS110532"/>
    <n v="-12"/>
    <d v="2019-01-04T00:00:00"/>
    <n v="-12"/>
    <n v="0"/>
    <n v="228.21"/>
    <n v="0"/>
  </r>
  <r>
    <x v="44"/>
    <x v="44"/>
    <n v="120184"/>
    <x v="5"/>
    <x v="5"/>
    <d v="2019-01-04T00:00:00"/>
    <s v="Sales Shipment"/>
    <s v="SS110532"/>
    <n v="-12"/>
    <d v="2019-01-04T00:00:00"/>
    <n v="-12"/>
    <n v="0"/>
    <n v="25.35"/>
    <n v="0"/>
  </r>
  <r>
    <x v="2"/>
    <x v="2"/>
    <n v="120185"/>
    <x v="5"/>
    <x v="5"/>
    <d v="2019-01-04T00:00:00"/>
    <s v="Sales Shipment"/>
    <s v="SS110532"/>
    <n v="-7"/>
    <d v="2019-01-04T00:00:00"/>
    <n v="-7"/>
    <n v="0"/>
    <n v="12.96"/>
    <n v="0"/>
  </r>
  <r>
    <x v="45"/>
    <x v="45"/>
    <n v="120186"/>
    <x v="5"/>
    <x v="5"/>
    <d v="2019-01-04T00:00:00"/>
    <s v="Sales Shipment"/>
    <s v="SS110532"/>
    <n v="-1"/>
    <d v="2019-01-04T00:00:00"/>
    <n v="-1"/>
    <n v="0"/>
    <n v="1.0900000000000001"/>
    <n v="0"/>
  </r>
  <r>
    <x v="46"/>
    <x v="46"/>
    <n v="78844"/>
    <x v="4"/>
    <x v="4"/>
    <d v="2019-01-05T00:00:00"/>
    <s v="Sales Shipment"/>
    <s v="SS108365"/>
    <n v="-144"/>
    <d v="2019-01-05T00:00:00"/>
    <n v="-144"/>
    <n v="0"/>
    <n v="734.96"/>
    <n v="0"/>
  </r>
  <r>
    <x v="47"/>
    <x v="47"/>
    <n v="78845"/>
    <x v="4"/>
    <x v="4"/>
    <d v="2019-01-05T00:00:00"/>
    <s v="Sales Shipment"/>
    <s v="SS108365"/>
    <n v="-288"/>
    <d v="2019-01-05T00:00:00"/>
    <n v="-288"/>
    <n v="0"/>
    <n v="509.05999999999995"/>
    <n v="0"/>
  </r>
  <r>
    <x v="48"/>
    <x v="48"/>
    <n v="78846"/>
    <x v="4"/>
    <x v="4"/>
    <d v="2019-01-05T00:00:00"/>
    <s v="Sales Shipment"/>
    <s v="SS108365"/>
    <n v="-144"/>
    <d v="2019-01-05T00:00:00"/>
    <n v="-144"/>
    <n v="0"/>
    <n v="411.44"/>
    <n v="0"/>
  </r>
  <r>
    <x v="19"/>
    <x v="19"/>
    <n v="78847"/>
    <x v="4"/>
    <x v="4"/>
    <d v="2019-01-05T00:00:00"/>
    <s v="Sales Shipment"/>
    <s v="SS108365"/>
    <n v="-144"/>
    <d v="2019-01-05T00:00:00"/>
    <n v="-144"/>
    <n v="0"/>
    <n v="372.16"/>
    <n v="0"/>
  </r>
  <r>
    <x v="49"/>
    <x v="49"/>
    <n v="78848"/>
    <x v="4"/>
    <x v="4"/>
    <d v="2019-01-05T00:00:00"/>
    <s v="Sales Shipment"/>
    <s v="SS108365"/>
    <n v="-144"/>
    <d v="2019-01-05T00:00:00"/>
    <n v="-144"/>
    <n v="0"/>
    <n v="192.21"/>
    <n v="0"/>
  </r>
  <r>
    <x v="50"/>
    <x v="50"/>
    <n v="78849"/>
    <x v="4"/>
    <x v="4"/>
    <d v="2019-01-05T00:00:00"/>
    <s v="Sales Shipment"/>
    <s v="SS108365"/>
    <n v="-48"/>
    <d v="2019-01-05T00:00:00"/>
    <n v="-48"/>
    <n v="0"/>
    <n v="182.72"/>
    <n v="0"/>
  </r>
  <r>
    <x v="45"/>
    <x v="45"/>
    <n v="78850"/>
    <x v="4"/>
    <x v="4"/>
    <d v="2019-01-05T00:00:00"/>
    <s v="Sales Shipment"/>
    <s v="SS108365"/>
    <n v="-145"/>
    <d v="2019-01-05T00:00:00"/>
    <n v="-145"/>
    <n v="0"/>
    <n v="154"/>
    <n v="0"/>
  </r>
  <r>
    <x v="51"/>
    <x v="51"/>
    <n v="78851"/>
    <x v="4"/>
    <x v="4"/>
    <d v="2019-01-05T00:00:00"/>
    <s v="Sales Shipment"/>
    <s v="SS108365"/>
    <n v="-144"/>
    <d v="2019-01-05T00:00:00"/>
    <n v="-144"/>
    <n v="0"/>
    <n v="93.3"/>
    <n v="0"/>
  </r>
  <r>
    <x v="39"/>
    <x v="39"/>
    <n v="78852"/>
    <x v="4"/>
    <x v="4"/>
    <d v="2019-01-05T00:00:00"/>
    <s v="Sales Shipment"/>
    <s v="SS108365"/>
    <n v="-144"/>
    <d v="2019-01-05T00:00:00"/>
    <n v="-144"/>
    <n v="0"/>
    <n v="78.53"/>
    <n v="0"/>
  </r>
  <r>
    <x v="52"/>
    <x v="52"/>
    <n v="78853"/>
    <x v="4"/>
    <x v="4"/>
    <d v="2019-01-05T00:00:00"/>
    <s v="Sales Shipment"/>
    <s v="SS108365"/>
    <n v="-144"/>
    <d v="2019-01-05T00:00:00"/>
    <n v="-144"/>
    <n v="0"/>
    <n v="44.67"/>
    <n v="0"/>
  </r>
  <r>
    <x v="53"/>
    <x v="53"/>
    <n v="78854"/>
    <x v="4"/>
    <x v="4"/>
    <d v="2019-01-05T00:00:00"/>
    <s v="Sales Shipment"/>
    <s v="SS108365"/>
    <n v="-144"/>
    <d v="2019-01-05T00:00:00"/>
    <n v="-144"/>
    <n v="0"/>
    <n v="41.98"/>
    <n v="0"/>
  </r>
  <r>
    <x v="18"/>
    <x v="18"/>
    <n v="78855"/>
    <x v="4"/>
    <x v="4"/>
    <d v="2019-01-05T00:00:00"/>
    <s v="Sales Shipment"/>
    <s v="SS108365"/>
    <n v="-12"/>
    <d v="2019-01-05T00:00:00"/>
    <n v="-12"/>
    <n v="0"/>
    <n v="33.61"/>
    <n v="0"/>
  </r>
  <r>
    <x v="38"/>
    <x v="38"/>
    <n v="78856"/>
    <x v="4"/>
    <x v="4"/>
    <d v="2019-01-05T00:00:00"/>
    <s v="Sales Shipment"/>
    <s v="SS108365"/>
    <n v="-1"/>
    <d v="2019-01-05T00:00:00"/>
    <n v="-1"/>
    <n v="0"/>
    <n v="3.32"/>
    <n v="0"/>
  </r>
  <r>
    <x v="54"/>
    <x v="54"/>
    <n v="78857"/>
    <x v="4"/>
    <x v="4"/>
    <d v="2019-01-05T00:00:00"/>
    <s v="Sales Shipment"/>
    <s v="SS108365"/>
    <n v="-1"/>
    <d v="2019-01-05T00:00:00"/>
    <n v="-1"/>
    <n v="0"/>
    <n v="1.75"/>
    <n v="0"/>
  </r>
  <r>
    <x v="55"/>
    <x v="55"/>
    <n v="78858"/>
    <x v="4"/>
    <x v="4"/>
    <d v="2019-01-05T00:00:00"/>
    <s v="Sales Shipment"/>
    <s v="SS108365"/>
    <n v="-1"/>
    <d v="2019-01-05T00:00:00"/>
    <n v="-1"/>
    <n v="0"/>
    <n v="0.1"/>
    <n v="0"/>
  </r>
  <r>
    <x v="56"/>
    <x v="56"/>
    <n v="132491"/>
    <x v="6"/>
    <x v="6"/>
    <d v="2019-01-01T00:00:00"/>
    <s v="Sales Shipment"/>
    <s v="SS111426"/>
    <n v="-144"/>
    <d v="2019-01-01T00:00:00"/>
    <n v="-144"/>
    <n v="0"/>
    <n v="9947.5500000000011"/>
    <n v="0"/>
  </r>
  <r>
    <x v="57"/>
    <x v="57"/>
    <n v="132492"/>
    <x v="6"/>
    <x v="6"/>
    <d v="2019-01-01T00:00:00"/>
    <s v="Sales Shipment"/>
    <s v="SS111426"/>
    <n v="-144"/>
    <d v="2019-01-01T00:00:00"/>
    <n v="-144"/>
    <n v="0"/>
    <n v="2485.1200000000003"/>
    <n v="0"/>
  </r>
  <r>
    <x v="21"/>
    <x v="21"/>
    <n v="132493"/>
    <x v="6"/>
    <x v="6"/>
    <d v="2019-01-01T00:00:00"/>
    <s v="Sales Shipment"/>
    <s v="SS111426"/>
    <n v="-192"/>
    <d v="2019-01-01T00:00:00"/>
    <n v="-192"/>
    <n v="0"/>
    <n v="1936.1699999999998"/>
    <n v="0"/>
  </r>
  <r>
    <x v="58"/>
    <x v="58"/>
    <n v="132494"/>
    <x v="6"/>
    <x v="6"/>
    <d v="2019-01-01T00:00:00"/>
    <s v="Sales Shipment"/>
    <s v="SS111426"/>
    <n v="-144"/>
    <d v="2019-01-01T00:00:00"/>
    <n v="-144"/>
    <n v="0"/>
    <n v="1456.36"/>
    <n v="0"/>
  </r>
  <r>
    <x v="59"/>
    <x v="59"/>
    <n v="132495"/>
    <x v="6"/>
    <x v="6"/>
    <d v="2019-01-01T00:00:00"/>
    <s v="Sales Shipment"/>
    <s v="SS111426"/>
    <n v="-144"/>
    <d v="2019-01-01T00:00:00"/>
    <n v="-144"/>
    <n v="0"/>
    <n v="1047.1100000000001"/>
    <n v="0"/>
  </r>
  <r>
    <x v="60"/>
    <x v="60"/>
    <n v="132496"/>
    <x v="6"/>
    <x v="6"/>
    <d v="2019-01-01T00:00:00"/>
    <s v="Sales Shipment"/>
    <s v="SS111426"/>
    <n v="-144"/>
    <d v="2019-01-01T00:00:00"/>
    <n v="-144"/>
    <n v="0"/>
    <n v="647.74"/>
    <n v="0"/>
  </r>
  <r>
    <x v="61"/>
    <x v="61"/>
    <n v="132497"/>
    <x v="6"/>
    <x v="6"/>
    <d v="2019-01-01T00:00:00"/>
    <s v="Sales Shipment"/>
    <s v="SS111426"/>
    <n v="-144"/>
    <d v="2019-01-01T00:00:00"/>
    <n v="-144"/>
    <n v="0"/>
    <n v="482.62999999999994"/>
    <n v="0"/>
  </r>
  <r>
    <x v="17"/>
    <x v="17"/>
    <n v="132498"/>
    <x v="6"/>
    <x v="6"/>
    <d v="2019-01-01T00:00:00"/>
    <s v="Sales Shipment"/>
    <s v="SS111426"/>
    <n v="-144"/>
    <d v="2019-01-01T00:00:00"/>
    <n v="-144"/>
    <n v="0"/>
    <n v="440.29"/>
    <n v="0"/>
  </r>
  <r>
    <x v="48"/>
    <x v="48"/>
    <n v="132499"/>
    <x v="6"/>
    <x v="6"/>
    <d v="2019-01-01T00:00:00"/>
    <s v="Sales Shipment"/>
    <s v="SS111426"/>
    <n v="-144"/>
    <d v="2019-01-01T00:00:00"/>
    <n v="-144"/>
    <n v="0"/>
    <n v="429.00000000000006"/>
    <n v="0"/>
  </r>
  <r>
    <x v="29"/>
    <x v="29"/>
    <n v="132500"/>
    <x v="6"/>
    <x v="6"/>
    <d v="2019-01-01T00:00:00"/>
    <s v="Sales Shipment"/>
    <s v="SS111426"/>
    <n v="-144"/>
    <d v="2019-01-01T00:00:00"/>
    <n v="-144"/>
    <n v="0"/>
    <n v="378.2"/>
    <n v="0"/>
  </r>
  <r>
    <x v="62"/>
    <x v="62"/>
    <n v="132501"/>
    <x v="6"/>
    <x v="6"/>
    <d v="2019-01-01T00:00:00"/>
    <s v="Sales Shipment"/>
    <s v="SS111426"/>
    <n v="-48"/>
    <d v="2019-01-01T00:00:00"/>
    <n v="-48"/>
    <n v="0"/>
    <n v="348.1"/>
    <n v="0"/>
  </r>
  <r>
    <x v="7"/>
    <x v="7"/>
    <n v="132502"/>
    <x v="6"/>
    <x v="6"/>
    <d v="2019-01-01T00:00:00"/>
    <s v="Sales Shipment"/>
    <s v="SS111426"/>
    <n v="-12"/>
    <d v="2019-01-01T00:00:00"/>
    <n v="-12"/>
    <n v="0"/>
    <n v="222.03"/>
    <n v="0"/>
  </r>
  <r>
    <x v="30"/>
    <x v="30"/>
    <n v="132503"/>
    <x v="6"/>
    <x v="6"/>
    <d v="2019-01-01T00:00:00"/>
    <s v="Sales Shipment"/>
    <s v="SS111426"/>
    <n v="-145"/>
    <d v="2019-01-01T00:00:00"/>
    <n v="-145"/>
    <n v="0"/>
    <n v="213.15"/>
    <n v="0"/>
  </r>
  <r>
    <x v="63"/>
    <x v="63"/>
    <n v="132504"/>
    <x v="6"/>
    <x v="6"/>
    <d v="2019-01-01T00:00:00"/>
    <s v="Sales Shipment"/>
    <s v="SS111426"/>
    <n v="-12"/>
    <d v="2019-01-01T00:00:00"/>
    <n v="-12"/>
    <n v="0"/>
    <n v="115.25000000000001"/>
    <n v="0"/>
  </r>
  <r>
    <x v="20"/>
    <x v="20"/>
    <n v="132505"/>
    <x v="6"/>
    <x v="6"/>
    <d v="2019-01-01T00:00:00"/>
    <s v="Sales Shipment"/>
    <s v="SS111426"/>
    <n v="-12"/>
    <d v="2019-01-01T00:00:00"/>
    <n v="-12"/>
    <n v="0"/>
    <n v="25.64"/>
    <n v="0"/>
  </r>
  <r>
    <x v="64"/>
    <x v="64"/>
    <n v="132506"/>
    <x v="6"/>
    <x v="6"/>
    <d v="2019-01-01T00:00:00"/>
    <s v="Sales Shipment"/>
    <s v="SS111426"/>
    <n v="-1"/>
    <d v="2019-01-01T00:00:00"/>
    <n v="-1"/>
    <n v="0"/>
    <n v="6.47"/>
    <n v="0"/>
  </r>
  <r>
    <x v="16"/>
    <x v="16"/>
    <n v="132507"/>
    <x v="6"/>
    <x v="6"/>
    <d v="2019-01-01T00:00:00"/>
    <s v="Sales Shipment"/>
    <s v="SS111426"/>
    <n v="-1"/>
    <d v="2019-01-01T00:00:00"/>
    <n v="-1"/>
    <n v="0"/>
    <n v="3.14"/>
    <n v="0"/>
  </r>
  <r>
    <x v="42"/>
    <x v="42"/>
    <n v="3884"/>
    <x v="7"/>
    <x v="7"/>
    <d v="2019-01-02T00:00:00"/>
    <s v="Sales Shipment"/>
    <s v="SS103653"/>
    <n v="-192"/>
    <d v="2019-01-02T00:00:00"/>
    <n v="-192"/>
    <n v="0"/>
    <n v="7895.1900000000005"/>
    <n v="0"/>
  </r>
  <r>
    <x v="65"/>
    <x v="65"/>
    <n v="3885"/>
    <x v="7"/>
    <x v="7"/>
    <d v="2019-01-02T00:00:00"/>
    <s v="Sales Shipment"/>
    <s v="SS103653"/>
    <n v="-48"/>
    <d v="2019-01-02T00:00:00"/>
    <n v="-48"/>
    <n v="0"/>
    <n v="3957.0000000000005"/>
    <n v="0"/>
  </r>
  <r>
    <x v="10"/>
    <x v="10"/>
    <n v="3886"/>
    <x v="7"/>
    <x v="7"/>
    <d v="2019-01-02T00:00:00"/>
    <s v="Sales Shipment"/>
    <s v="SS103653"/>
    <n v="-144"/>
    <d v="2019-01-02T00:00:00"/>
    <n v="-144"/>
    <n v="0"/>
    <n v="1272.9000000000001"/>
    <n v="0"/>
  </r>
  <r>
    <x v="66"/>
    <x v="66"/>
    <n v="3887"/>
    <x v="7"/>
    <x v="7"/>
    <d v="2019-01-02T00:00:00"/>
    <s v="Sales Shipment"/>
    <s v="SS103653"/>
    <n v="-48"/>
    <d v="2019-01-02T00:00:00"/>
    <n v="-48"/>
    <n v="0"/>
    <n v="979.84"/>
    <n v="0"/>
  </r>
  <r>
    <x v="67"/>
    <x v="67"/>
    <n v="3888"/>
    <x v="7"/>
    <x v="7"/>
    <d v="2019-01-02T00:00:00"/>
    <s v="Sales Shipment"/>
    <s v="SS103653"/>
    <n v="-144"/>
    <d v="2019-01-02T00:00:00"/>
    <n v="-144"/>
    <n v="0"/>
    <n v="414.89"/>
    <n v="0"/>
  </r>
  <r>
    <x v="5"/>
    <x v="5"/>
    <n v="3889"/>
    <x v="7"/>
    <x v="7"/>
    <d v="2019-01-02T00:00:00"/>
    <s v="Sales Shipment"/>
    <s v="SS103653"/>
    <n v="-12"/>
    <d v="2019-01-02T00:00:00"/>
    <n v="-12"/>
    <n v="0"/>
    <n v="384.55"/>
    <n v="0"/>
  </r>
  <r>
    <x v="44"/>
    <x v="44"/>
    <n v="3890"/>
    <x v="7"/>
    <x v="7"/>
    <d v="2019-01-02T00:00:00"/>
    <s v="Sales Shipment"/>
    <s v="SS103653"/>
    <n v="-168"/>
    <d v="2019-01-02T00:00:00"/>
    <n v="-168"/>
    <n v="0"/>
    <n v="362.21"/>
    <n v="0"/>
  </r>
  <r>
    <x v="4"/>
    <x v="4"/>
    <n v="3891"/>
    <x v="7"/>
    <x v="7"/>
    <d v="2019-01-02T00:00:00"/>
    <s v="Sales Shipment"/>
    <s v="SS103653"/>
    <n v="-156"/>
    <d v="2019-01-02T00:00:00"/>
    <n v="-156"/>
    <n v="0"/>
    <n v="259.89999999999998"/>
    <n v="0"/>
  </r>
  <r>
    <x v="45"/>
    <x v="45"/>
    <n v="3892"/>
    <x v="7"/>
    <x v="7"/>
    <d v="2019-01-02T00:00:00"/>
    <s v="Sales Shipment"/>
    <s v="SS103653"/>
    <n v="-144"/>
    <d v="2019-01-02T00:00:00"/>
    <n v="-144"/>
    <n v="0"/>
    <n v="159.47"/>
    <n v="0"/>
  </r>
  <r>
    <x v="2"/>
    <x v="2"/>
    <n v="3893"/>
    <x v="7"/>
    <x v="7"/>
    <d v="2019-01-02T00:00:00"/>
    <s v="Sales Shipment"/>
    <s v="SS103653"/>
    <n v="-3"/>
    <d v="2019-01-02T00:00:00"/>
    <n v="-3"/>
    <n v="0"/>
    <n v="5.67"/>
    <n v="0"/>
  </r>
  <r>
    <x v="14"/>
    <x v="14"/>
    <n v="3894"/>
    <x v="7"/>
    <x v="7"/>
    <d v="2019-01-02T00:00:00"/>
    <s v="Sales Shipment"/>
    <s v="SS103653"/>
    <n v="-1"/>
    <d v="2019-01-02T00:00:00"/>
    <n v="-1"/>
    <n v="0"/>
    <n v="2.82"/>
    <n v="0"/>
  </r>
  <r>
    <x v="68"/>
    <x v="68"/>
    <n v="20363"/>
    <x v="8"/>
    <x v="8"/>
    <d v="2019-01-03T00:00:00"/>
    <s v="Sales Shipment"/>
    <s v="SS105268"/>
    <n v="-48"/>
    <d v="2019-01-03T00:00:00"/>
    <n v="-48"/>
    <n v="0"/>
    <n v="9094.24"/>
    <n v="0"/>
  </r>
  <r>
    <x v="7"/>
    <x v="7"/>
    <n v="20364"/>
    <x v="8"/>
    <x v="8"/>
    <d v="2019-01-03T00:00:00"/>
    <s v="Sales Shipment"/>
    <s v="SS105268"/>
    <n v="-144"/>
    <d v="2019-01-03T00:00:00"/>
    <n v="-144"/>
    <n v="0"/>
    <n v="2664.3500000000004"/>
    <n v="0"/>
  </r>
  <r>
    <x v="69"/>
    <x v="69"/>
    <n v="20365"/>
    <x v="8"/>
    <x v="8"/>
    <d v="2019-01-03T00:00:00"/>
    <s v="Sales Shipment"/>
    <s v="SS105268"/>
    <n v="-145"/>
    <d v="2019-01-03T00:00:00"/>
    <n v="-145"/>
    <n v="0"/>
    <n v="2009.29"/>
    <n v="0"/>
  </r>
  <r>
    <x v="58"/>
    <x v="58"/>
    <n v="20366"/>
    <x v="8"/>
    <x v="8"/>
    <d v="2019-01-03T00:00:00"/>
    <s v="Sales Shipment"/>
    <s v="SS105268"/>
    <n v="-144"/>
    <d v="2019-01-03T00:00:00"/>
    <n v="-144"/>
    <n v="0"/>
    <n v="1456.36"/>
    <n v="0"/>
  </r>
  <r>
    <x v="63"/>
    <x v="63"/>
    <n v="20367"/>
    <x v="8"/>
    <x v="8"/>
    <d v="2019-01-03T00:00:00"/>
    <s v="Sales Shipment"/>
    <s v="SS105268"/>
    <n v="-144"/>
    <d v="2019-01-03T00:00:00"/>
    <n v="-144"/>
    <n v="0"/>
    <n v="1382.98"/>
    <n v="0"/>
  </r>
  <r>
    <x v="62"/>
    <x v="62"/>
    <n v="20368"/>
    <x v="8"/>
    <x v="8"/>
    <d v="2019-01-03T00:00:00"/>
    <s v="Sales Shipment"/>
    <s v="SS105268"/>
    <n v="-144"/>
    <d v="2019-01-03T00:00:00"/>
    <n v="-144"/>
    <n v="0"/>
    <n v="1044.29"/>
    <n v="0"/>
  </r>
  <r>
    <x v="70"/>
    <x v="70"/>
    <n v="20369"/>
    <x v="8"/>
    <x v="8"/>
    <d v="2019-01-03T00:00:00"/>
    <s v="Sales Shipment"/>
    <s v="SS105268"/>
    <n v="-144"/>
    <d v="2019-01-03T00:00:00"/>
    <n v="-144"/>
    <n v="0"/>
    <n v="1042.8800000000001"/>
    <n v="0"/>
  </r>
  <r>
    <x v="71"/>
    <x v="71"/>
    <n v="20370"/>
    <x v="8"/>
    <x v="8"/>
    <d v="2019-01-03T00:00:00"/>
    <s v="Sales Shipment"/>
    <s v="SS105268"/>
    <n v="-144"/>
    <d v="2019-01-03T00:00:00"/>
    <n v="-144"/>
    <n v="0"/>
    <n v="585.65"/>
    <n v="0"/>
  </r>
  <r>
    <x v="61"/>
    <x v="61"/>
    <n v="20371"/>
    <x v="8"/>
    <x v="8"/>
    <d v="2019-01-03T00:00:00"/>
    <s v="Sales Shipment"/>
    <s v="SS105268"/>
    <n v="-144"/>
    <d v="2019-01-03T00:00:00"/>
    <n v="-144"/>
    <n v="0"/>
    <n v="482.62999999999994"/>
    <n v="0"/>
  </r>
  <r>
    <x v="17"/>
    <x v="17"/>
    <n v="20372"/>
    <x v="8"/>
    <x v="8"/>
    <d v="2019-01-03T00:00:00"/>
    <s v="Sales Shipment"/>
    <s v="SS105268"/>
    <n v="-144"/>
    <d v="2019-01-03T00:00:00"/>
    <n v="-144"/>
    <n v="0"/>
    <n v="440.29"/>
    <n v="0"/>
  </r>
  <r>
    <x v="20"/>
    <x v="20"/>
    <n v="20373"/>
    <x v="8"/>
    <x v="8"/>
    <d v="2019-01-03T00:00:00"/>
    <s v="Sales Shipment"/>
    <s v="SS105268"/>
    <n v="-144"/>
    <d v="2019-01-03T00:00:00"/>
    <n v="-144"/>
    <n v="0"/>
    <n v="307.64"/>
    <n v="0"/>
  </r>
  <r>
    <x v="28"/>
    <x v="28"/>
    <n v="20374"/>
    <x v="8"/>
    <x v="8"/>
    <d v="2019-01-03T00:00:00"/>
    <s v="Sales Shipment"/>
    <s v="SS105268"/>
    <n v="-144"/>
    <d v="2019-01-03T00:00:00"/>
    <n v="-144"/>
    <n v="0"/>
    <n v="303.41000000000003"/>
    <n v="0"/>
  </r>
  <r>
    <x v="29"/>
    <x v="29"/>
    <n v="20375"/>
    <x v="8"/>
    <x v="8"/>
    <d v="2019-01-03T00:00:00"/>
    <s v="Sales Shipment"/>
    <s v="SS105268"/>
    <n v="-2"/>
    <d v="2019-01-03T00:00:00"/>
    <n v="-2"/>
    <n v="0"/>
    <n v="5.25"/>
    <n v="0"/>
  </r>
  <r>
    <x v="72"/>
    <x v="72"/>
    <n v="20376"/>
    <x v="8"/>
    <x v="8"/>
    <d v="2019-01-03T00:00:00"/>
    <s v="Sales Shipment"/>
    <s v="SS105268"/>
    <n v="-1"/>
    <d v="2019-01-03T00:00:00"/>
    <n v="-1"/>
    <n v="0"/>
    <n v="1.42"/>
    <n v="0"/>
  </r>
  <r>
    <x v="73"/>
    <x v="73"/>
    <n v="64572"/>
    <x v="9"/>
    <x v="9"/>
    <d v="2019-01-04T00:00:00"/>
    <s v="Sales Shipment"/>
    <s v="SS107618"/>
    <n v="-144"/>
    <d v="2019-01-04T00:00:00"/>
    <n v="-144"/>
    <n v="0"/>
    <n v="637.86"/>
    <n v="0"/>
  </r>
  <r>
    <x v="71"/>
    <x v="71"/>
    <n v="64573"/>
    <x v="9"/>
    <x v="9"/>
    <d v="2019-01-04T00:00:00"/>
    <s v="Sales Shipment"/>
    <s v="SS107618"/>
    <n v="-144"/>
    <d v="2019-01-04T00:00:00"/>
    <n v="-144"/>
    <n v="0"/>
    <n v="585.65"/>
    <n v="0"/>
  </r>
  <r>
    <x v="31"/>
    <x v="31"/>
    <n v="64574"/>
    <x v="9"/>
    <x v="9"/>
    <d v="2019-01-04T00:00:00"/>
    <s v="Sales Shipment"/>
    <s v="SS107618"/>
    <n v="-144"/>
    <d v="2019-01-04T00:00:00"/>
    <n v="-144"/>
    <n v="0"/>
    <n v="546.13"/>
    <n v="0"/>
  </r>
  <r>
    <x v="2"/>
    <x v="2"/>
    <n v="64575"/>
    <x v="9"/>
    <x v="9"/>
    <d v="2019-01-04T00:00:00"/>
    <s v="Sales Shipment"/>
    <s v="SS107618"/>
    <n v="-288"/>
    <d v="2019-01-04T00:00:00"/>
    <n v="-288"/>
    <n v="0"/>
    <n v="544.72"/>
    <n v="0"/>
  </r>
  <r>
    <x v="54"/>
    <x v="54"/>
    <n v="64576"/>
    <x v="9"/>
    <x v="9"/>
    <d v="2019-01-04T00:00:00"/>
    <s v="Sales Shipment"/>
    <s v="SS107618"/>
    <n v="-288"/>
    <d v="2019-01-04T00:00:00"/>
    <n v="-288"/>
    <n v="0"/>
    <n v="524.97"/>
    <n v="0"/>
  </r>
  <r>
    <x v="26"/>
    <x v="26"/>
    <n v="64577"/>
    <x v="9"/>
    <x v="9"/>
    <d v="2019-01-04T00:00:00"/>
    <s v="Sales Shipment"/>
    <s v="SS107618"/>
    <n v="-144"/>
    <d v="2019-01-04T00:00:00"/>
    <n v="-144"/>
    <n v="0"/>
    <n v="522.14"/>
    <n v="0"/>
  </r>
  <r>
    <x v="18"/>
    <x v="18"/>
    <n v="64578"/>
    <x v="9"/>
    <x v="9"/>
    <d v="2019-01-04T00:00:00"/>
    <s v="Sales Shipment"/>
    <s v="SS107618"/>
    <n v="-145"/>
    <d v="2019-01-04T00:00:00"/>
    <n v="-145"/>
    <n v="0"/>
    <n v="423.46000000000004"/>
    <n v="0"/>
  </r>
  <r>
    <x v="28"/>
    <x v="28"/>
    <n v="64579"/>
    <x v="9"/>
    <x v="9"/>
    <d v="2019-01-04T00:00:00"/>
    <s v="Sales Shipment"/>
    <s v="SS107618"/>
    <n v="-192"/>
    <d v="2019-01-04T00:00:00"/>
    <n v="-192"/>
    <n v="0"/>
    <n v="404.54"/>
    <n v="0"/>
  </r>
  <r>
    <x v="74"/>
    <x v="74"/>
    <n v="64580"/>
    <x v="9"/>
    <x v="9"/>
    <d v="2019-01-04T00:00:00"/>
    <s v="Sales Shipment"/>
    <s v="SS107618"/>
    <n v="-192"/>
    <d v="2019-01-04T00:00:00"/>
    <n v="-192"/>
    <n v="0"/>
    <n v="340.57"/>
    <n v="0"/>
  </r>
  <r>
    <x v="75"/>
    <x v="75"/>
    <n v="64581"/>
    <x v="9"/>
    <x v="9"/>
    <d v="2019-01-04T00:00:00"/>
    <s v="Sales Shipment"/>
    <s v="SS107618"/>
    <n v="-144"/>
    <d v="2019-01-04T00:00:00"/>
    <n v="-144"/>
    <n v="0"/>
    <n v="287.88"/>
    <n v="0"/>
  </r>
  <r>
    <x v="47"/>
    <x v="47"/>
    <n v="64582"/>
    <x v="9"/>
    <x v="9"/>
    <d v="2019-01-04T00:00:00"/>
    <s v="Sales Shipment"/>
    <s v="SS107618"/>
    <n v="-144"/>
    <d v="2019-01-04T00:00:00"/>
    <n v="-144"/>
    <n v="0"/>
    <n v="265.31"/>
    <n v="0"/>
  </r>
  <r>
    <x v="76"/>
    <x v="76"/>
    <n v="64583"/>
    <x v="9"/>
    <x v="9"/>
    <d v="2019-01-04T00:00:00"/>
    <s v="Sales Shipment"/>
    <s v="SS107618"/>
    <n v="-144"/>
    <d v="2019-01-04T00:00:00"/>
    <n v="-144"/>
    <n v="0"/>
    <n v="242.73000000000002"/>
    <n v="0"/>
  </r>
  <r>
    <x v="77"/>
    <x v="77"/>
    <n v="64584"/>
    <x v="9"/>
    <x v="9"/>
    <d v="2019-01-04T00:00:00"/>
    <s v="Sales Shipment"/>
    <s v="SS107618"/>
    <n v="-144"/>
    <d v="2019-01-04T00:00:00"/>
    <n v="-144"/>
    <n v="0"/>
    <n v="234.26"/>
    <n v="0"/>
  </r>
  <r>
    <x v="51"/>
    <x v="51"/>
    <n v="64585"/>
    <x v="9"/>
    <x v="9"/>
    <d v="2019-01-04T00:00:00"/>
    <s v="Sales Shipment"/>
    <s v="SS107618"/>
    <n v="-288"/>
    <d v="2019-01-04T00:00:00"/>
    <n v="-288"/>
    <n v="0"/>
    <n v="194.75"/>
    <n v="0"/>
  </r>
  <r>
    <x v="78"/>
    <x v="78"/>
    <n v="64586"/>
    <x v="9"/>
    <x v="9"/>
    <d v="2019-01-04T00:00:00"/>
    <s v="Sales Shipment"/>
    <s v="SS107618"/>
    <n v="-145"/>
    <d v="2019-01-04T00:00:00"/>
    <n v="-145"/>
    <n v="0"/>
    <n v="187.57000000000002"/>
    <n v="0"/>
  </r>
  <r>
    <x v="14"/>
    <x v="14"/>
    <n v="64587"/>
    <x v="9"/>
    <x v="9"/>
    <d v="2019-01-04T00:00:00"/>
    <s v="Sales Shipment"/>
    <s v="SS107618"/>
    <n v="-48"/>
    <d v="2019-01-04T00:00:00"/>
    <n v="-48"/>
    <n v="0"/>
    <n v="135.48000000000002"/>
    <n v="0"/>
  </r>
  <r>
    <x v="79"/>
    <x v="79"/>
    <n v="64588"/>
    <x v="9"/>
    <x v="9"/>
    <d v="2019-01-04T00:00:00"/>
    <s v="Sales Shipment"/>
    <s v="SS107618"/>
    <n v="-144"/>
    <d v="2019-01-04T00:00:00"/>
    <n v="-144"/>
    <n v="0"/>
    <n v="114.31"/>
    <n v="0"/>
  </r>
  <r>
    <x v="52"/>
    <x v="52"/>
    <n v="64589"/>
    <x v="9"/>
    <x v="9"/>
    <d v="2019-01-04T00:00:00"/>
    <s v="Sales Shipment"/>
    <s v="SS107618"/>
    <n v="-145"/>
    <d v="2019-01-04T00:00:00"/>
    <n v="-145"/>
    <n v="0"/>
    <n v="46.89"/>
    <n v="0"/>
  </r>
  <r>
    <x v="53"/>
    <x v="53"/>
    <n v="64590"/>
    <x v="9"/>
    <x v="9"/>
    <d v="2019-01-04T00:00:00"/>
    <s v="Sales Shipment"/>
    <s v="SS107618"/>
    <n v="-144"/>
    <d v="2019-01-04T00:00:00"/>
    <n v="-144"/>
    <n v="0"/>
    <n v="43.75"/>
    <n v="0"/>
  </r>
  <r>
    <x v="80"/>
    <x v="80"/>
    <n v="64591"/>
    <x v="9"/>
    <x v="9"/>
    <d v="2019-01-04T00:00:00"/>
    <s v="Sales Shipment"/>
    <s v="SS107618"/>
    <n v="-48"/>
    <d v="2019-01-04T00:00:00"/>
    <n v="-48"/>
    <n v="0"/>
    <n v="23.990000000000002"/>
    <n v="0"/>
  </r>
  <r>
    <x v="81"/>
    <x v="81"/>
    <n v="64592"/>
    <x v="9"/>
    <x v="9"/>
    <d v="2019-01-04T00:00:00"/>
    <s v="Sales Shipment"/>
    <s v="SS107618"/>
    <n v="-1"/>
    <d v="2019-01-04T00:00:00"/>
    <n v="-1"/>
    <n v="0"/>
    <n v="0.95"/>
    <n v="0"/>
  </r>
  <r>
    <x v="82"/>
    <x v="82"/>
    <n v="147984"/>
    <x v="10"/>
    <x v="10"/>
    <d v="2019-01-04T00:00:00"/>
    <s v="Sales Shipment"/>
    <s v="SS112407"/>
    <n v="-144"/>
    <d v="2019-01-04T00:00:00"/>
    <n v="-144"/>
    <n v="0"/>
    <n v="2073.6"/>
    <n v="0"/>
  </r>
  <r>
    <x v="83"/>
    <x v="83"/>
    <n v="147985"/>
    <x v="10"/>
    <x v="10"/>
    <d v="2019-01-04T00:00:00"/>
    <s v="Sales Shipment"/>
    <s v="SS112407"/>
    <n v="-144"/>
    <d v="2019-01-04T00:00:00"/>
    <n v="-144"/>
    <n v="0"/>
    <n v="2073.6"/>
    <n v="0"/>
  </r>
  <r>
    <x v="84"/>
    <x v="84"/>
    <n v="147986"/>
    <x v="10"/>
    <x v="10"/>
    <d v="2019-01-04T00:00:00"/>
    <s v="Sales Shipment"/>
    <s v="SS112407"/>
    <n v="-144"/>
    <d v="2019-01-04T00:00:00"/>
    <n v="-144"/>
    <n v="0"/>
    <n v="1728"/>
    <n v="0"/>
  </r>
  <r>
    <x v="85"/>
    <x v="85"/>
    <n v="147987"/>
    <x v="10"/>
    <x v="10"/>
    <d v="2019-01-04T00:00:00"/>
    <s v="Sales Shipment"/>
    <s v="SS112407"/>
    <n v="-144"/>
    <d v="2019-01-04T00:00:00"/>
    <n v="-144"/>
    <n v="0"/>
    <n v="1728"/>
    <n v="0"/>
  </r>
  <r>
    <x v="71"/>
    <x v="71"/>
    <n v="147988"/>
    <x v="10"/>
    <x v="10"/>
    <d v="2019-01-04T00:00:00"/>
    <s v="Sales Shipment"/>
    <s v="SS112407"/>
    <n v="-288"/>
    <d v="2019-01-04T00:00:00"/>
    <n v="-288"/>
    <n v="0"/>
    <n v="1147.3900000000001"/>
    <n v="0"/>
  </r>
  <r>
    <x v="14"/>
    <x v="14"/>
    <n v="147989"/>
    <x v="10"/>
    <x v="10"/>
    <d v="2019-01-04T00:00:00"/>
    <s v="Sales Shipment"/>
    <s v="SS112407"/>
    <n v="-144"/>
    <d v="2019-01-04T00:00:00"/>
    <n v="-144"/>
    <n v="0"/>
    <n v="398.13"/>
    <n v="0"/>
  </r>
  <r>
    <x v="19"/>
    <x v="19"/>
    <n v="147990"/>
    <x v="10"/>
    <x v="10"/>
    <d v="2019-01-04T00:00:00"/>
    <s v="Sales Shipment"/>
    <s v="SS112407"/>
    <n v="-144"/>
    <d v="2019-01-04T00:00:00"/>
    <n v="-144"/>
    <n v="0"/>
    <n v="380.16"/>
    <n v="0"/>
  </r>
  <r>
    <x v="54"/>
    <x v="54"/>
    <n v="147991"/>
    <x v="10"/>
    <x v="10"/>
    <d v="2019-01-04T00:00:00"/>
    <s v="Sales Shipment"/>
    <s v="SS112407"/>
    <n v="-144"/>
    <d v="2019-01-04T00:00:00"/>
    <n v="-144"/>
    <n v="0"/>
    <n v="257.13"/>
    <n v="0"/>
  </r>
  <r>
    <x v="49"/>
    <x v="49"/>
    <n v="147992"/>
    <x v="10"/>
    <x v="10"/>
    <d v="2019-01-04T00:00:00"/>
    <s v="Sales Shipment"/>
    <s v="SS112407"/>
    <n v="-144"/>
    <d v="2019-01-04T00:00:00"/>
    <n v="-144"/>
    <n v="0"/>
    <n v="196.3"/>
    <n v="0"/>
  </r>
  <r>
    <x v="86"/>
    <x v="86"/>
    <n v="147993"/>
    <x v="10"/>
    <x v="10"/>
    <d v="2019-01-04T00:00:00"/>
    <s v="Sales Shipment"/>
    <s v="SS112407"/>
    <n v="-1"/>
    <d v="2019-01-04T00:00:00"/>
    <n v="-1"/>
    <n v="0"/>
    <n v="3.46"/>
    <n v="0"/>
  </r>
  <r>
    <x v="67"/>
    <x v="67"/>
    <n v="147994"/>
    <x v="10"/>
    <x v="10"/>
    <d v="2019-01-04T00:00:00"/>
    <s v="Sales Shipment"/>
    <s v="SS112407"/>
    <n v="-1"/>
    <d v="2019-01-04T00:00:00"/>
    <n v="-1"/>
    <n v="0"/>
    <n v="2.82"/>
    <n v="0"/>
  </r>
  <r>
    <x v="87"/>
    <x v="87"/>
    <n v="147995"/>
    <x v="10"/>
    <x v="10"/>
    <d v="2019-01-04T00:00:00"/>
    <s v="Sales Shipment"/>
    <s v="SS112407"/>
    <n v="-1"/>
    <d v="2019-01-04T00:00:00"/>
    <n v="-1"/>
    <n v="0"/>
    <n v="0.22"/>
    <n v="0"/>
  </r>
  <r>
    <x v="55"/>
    <x v="55"/>
    <n v="147996"/>
    <x v="10"/>
    <x v="10"/>
    <d v="2019-01-04T00:00:00"/>
    <s v="Sales Shipment"/>
    <s v="SS112407"/>
    <n v="-2"/>
    <d v="2019-01-04T00:00:00"/>
    <n v="-2"/>
    <n v="0"/>
    <n v="0.17"/>
    <n v="0"/>
  </r>
  <r>
    <x v="88"/>
    <x v="88"/>
    <n v="153188"/>
    <x v="11"/>
    <x v="11"/>
    <d v="2019-01-04T00:00:00"/>
    <s v="Sales Shipment"/>
    <s v="SS112720"/>
    <n v="-144"/>
    <d v="2019-01-04T00:00:00"/>
    <n v="-144"/>
    <n v="0"/>
    <n v="1764"/>
    <n v="0"/>
  </r>
  <r>
    <x v="89"/>
    <x v="89"/>
    <n v="153189"/>
    <x v="11"/>
    <x v="11"/>
    <d v="2019-01-04T00:00:00"/>
    <s v="Sales Shipment"/>
    <s v="SS112720"/>
    <n v="-144"/>
    <d v="2019-01-04T00:00:00"/>
    <n v="-144"/>
    <n v="0"/>
    <n v="1764"/>
    <n v="0"/>
  </r>
  <r>
    <x v="46"/>
    <x v="46"/>
    <n v="153190"/>
    <x v="11"/>
    <x v="11"/>
    <d v="2019-01-04T00:00:00"/>
    <s v="Sales Shipment"/>
    <s v="SS112720"/>
    <n v="-192"/>
    <d v="2019-01-04T00:00:00"/>
    <n v="-192"/>
    <n v="0"/>
    <n v="1021.71"/>
    <n v="0"/>
  </r>
  <r>
    <x v="83"/>
    <x v="83"/>
    <n v="153191"/>
    <x v="11"/>
    <x v="11"/>
    <d v="2019-01-04T00:00:00"/>
    <s v="Sales Shipment"/>
    <s v="SS112720"/>
    <n v="-48"/>
    <d v="2019-01-04T00:00:00"/>
    <n v="-48"/>
    <n v="0"/>
    <n v="705.6"/>
    <n v="0"/>
  </r>
  <r>
    <x v="34"/>
    <x v="34"/>
    <n v="153192"/>
    <x v="11"/>
    <x v="11"/>
    <d v="2019-01-04T00:00:00"/>
    <s v="Sales Shipment"/>
    <s v="SS112720"/>
    <n v="-144"/>
    <d v="2019-01-04T00:00:00"/>
    <n v="-144"/>
    <n v="0"/>
    <n v="341.51"/>
    <n v="0"/>
  </r>
  <r>
    <x v="74"/>
    <x v="74"/>
    <n v="153193"/>
    <x v="11"/>
    <x v="11"/>
    <d v="2019-01-04T00:00:00"/>
    <s v="Sales Shipment"/>
    <s v="SS112720"/>
    <n v="-144"/>
    <d v="2019-01-04T00:00:00"/>
    <n v="-144"/>
    <n v="0"/>
    <n v="255.43"/>
    <n v="0"/>
  </r>
  <r>
    <x v="90"/>
    <x v="90"/>
    <n v="153194"/>
    <x v="11"/>
    <x v="11"/>
    <d v="2019-01-04T00:00:00"/>
    <s v="Sales Shipment"/>
    <s v="SS112720"/>
    <n v="-144"/>
    <d v="2019-01-04T00:00:00"/>
    <n v="-144"/>
    <n v="0"/>
    <n v="254.02"/>
    <n v="0"/>
  </r>
  <r>
    <x v="40"/>
    <x v="40"/>
    <n v="153195"/>
    <x v="11"/>
    <x v="11"/>
    <d v="2019-01-04T00:00:00"/>
    <s v="Sales Shipment"/>
    <s v="SS112720"/>
    <n v="-48"/>
    <d v="2019-01-04T00:00:00"/>
    <n v="-48"/>
    <n v="0"/>
    <n v="154.29000000000002"/>
    <n v="0"/>
  </r>
  <r>
    <x v="44"/>
    <x v="44"/>
    <n v="153196"/>
    <x v="11"/>
    <x v="11"/>
    <d v="2019-01-04T00:00:00"/>
    <s v="Sales Shipment"/>
    <s v="SS112720"/>
    <n v="-12"/>
    <d v="2019-01-04T00:00:00"/>
    <n v="-12"/>
    <n v="0"/>
    <n v="25.87"/>
    <n v="0"/>
  </r>
  <r>
    <x v="67"/>
    <x v="67"/>
    <n v="153197"/>
    <x v="11"/>
    <x v="11"/>
    <d v="2019-01-04T00:00:00"/>
    <s v="Sales Shipment"/>
    <s v="SS112720"/>
    <n v="-6"/>
    <d v="2019-01-04T00:00:00"/>
    <n v="-6"/>
    <n v="0"/>
    <n v="17.29"/>
    <n v="0"/>
  </r>
  <r>
    <x v="91"/>
    <x v="91"/>
    <n v="153198"/>
    <x v="11"/>
    <x v="11"/>
    <d v="2019-01-04T00:00:00"/>
    <s v="Sales Shipment"/>
    <s v="SS112720"/>
    <n v="-1"/>
    <d v="2019-01-04T00:00:00"/>
    <n v="-1"/>
    <n v="0"/>
    <n v="2.5299999999999998"/>
    <n v="0"/>
  </r>
  <r>
    <x v="92"/>
    <x v="92"/>
    <n v="153199"/>
    <x v="11"/>
    <x v="11"/>
    <d v="2019-01-04T00:00:00"/>
    <s v="Sales Shipment"/>
    <s v="SS112720"/>
    <n v="-1"/>
    <d v="2019-01-04T00:00:00"/>
    <n v="-1"/>
    <n v="0"/>
    <n v="1.61"/>
    <n v="0"/>
  </r>
  <r>
    <x v="55"/>
    <x v="55"/>
    <n v="153200"/>
    <x v="11"/>
    <x v="11"/>
    <d v="2019-01-04T00:00:00"/>
    <s v="Sales Shipment"/>
    <s v="SS112720"/>
    <n v="-1"/>
    <d v="2019-01-04T00:00:00"/>
    <n v="-1"/>
    <n v="0"/>
    <n v="0.09"/>
    <n v="0"/>
  </r>
  <r>
    <x v="42"/>
    <x v="42"/>
    <n v="111287"/>
    <x v="12"/>
    <x v="12"/>
    <d v="2019-01-05T00:00:00"/>
    <s v="Sales Shipment"/>
    <s v="SS109553"/>
    <n v="-144"/>
    <d v="2019-01-05T00:00:00"/>
    <n v="-144"/>
    <n v="0"/>
    <n v="5860.97"/>
    <n v="0"/>
  </r>
  <r>
    <x v="1"/>
    <x v="1"/>
    <n v="111288"/>
    <x v="12"/>
    <x v="12"/>
    <d v="2019-01-05T00:00:00"/>
    <s v="Sales Shipment"/>
    <s v="SS109553"/>
    <n v="-144"/>
    <d v="2019-01-05T00:00:00"/>
    <n v="-144"/>
    <n v="0"/>
    <n v="5638.88"/>
    <n v="0"/>
  </r>
  <r>
    <x v="93"/>
    <x v="93"/>
    <n v="111289"/>
    <x v="12"/>
    <x v="12"/>
    <d v="2019-01-05T00:00:00"/>
    <s v="Sales Shipment"/>
    <s v="SS109553"/>
    <n v="-144"/>
    <d v="2019-01-05T00:00:00"/>
    <n v="-144"/>
    <n v="0"/>
    <n v="2219.52"/>
    <n v="0"/>
  </r>
  <r>
    <x v="11"/>
    <x v="11"/>
    <n v="111290"/>
    <x v="12"/>
    <x v="12"/>
    <d v="2019-01-05T00:00:00"/>
    <s v="Sales Shipment"/>
    <s v="SS109553"/>
    <n v="-48"/>
    <d v="2019-01-05T00:00:00"/>
    <n v="-48"/>
    <n v="0"/>
    <n v="692.35"/>
    <n v="0"/>
  </r>
  <r>
    <x v="5"/>
    <x v="5"/>
    <n v="111291"/>
    <x v="12"/>
    <x v="12"/>
    <d v="2019-01-05T00:00:00"/>
    <s v="Sales Shipment"/>
    <s v="SS109553"/>
    <n v="-12"/>
    <d v="2019-01-05T00:00:00"/>
    <n v="-12"/>
    <n v="0"/>
    <n v="380.63"/>
    <n v="0"/>
  </r>
  <r>
    <x v="2"/>
    <x v="2"/>
    <n v="111292"/>
    <x v="12"/>
    <x v="12"/>
    <d v="2019-01-05T00:00:00"/>
    <s v="Sales Shipment"/>
    <s v="SS109553"/>
    <n v="-168"/>
    <d v="2019-01-05T00:00:00"/>
    <n v="-168"/>
    <n v="0"/>
    <n v="314.51"/>
    <n v="0"/>
  </r>
  <r>
    <x v="4"/>
    <x v="4"/>
    <n v="111293"/>
    <x v="12"/>
    <x v="12"/>
    <d v="2019-01-05T00:00:00"/>
    <s v="Sales Shipment"/>
    <s v="SS109553"/>
    <n v="-144"/>
    <d v="2019-01-05T00:00:00"/>
    <n v="-144"/>
    <n v="0"/>
    <n v="237.46"/>
    <n v="0"/>
  </r>
  <r>
    <x v="45"/>
    <x v="45"/>
    <n v="111294"/>
    <x v="12"/>
    <x v="12"/>
    <d v="2019-01-05T00:00:00"/>
    <s v="Sales Shipment"/>
    <s v="SS109553"/>
    <n v="-144"/>
    <d v="2019-01-05T00:00:00"/>
    <n v="-144"/>
    <n v="0"/>
    <n v="157.84"/>
    <n v="0"/>
  </r>
  <r>
    <x v="9"/>
    <x v="9"/>
    <n v="111295"/>
    <x v="12"/>
    <x v="12"/>
    <d v="2019-01-05T00:00:00"/>
    <s v="Sales Shipment"/>
    <s v="SS109553"/>
    <n v="-1"/>
    <d v="2019-01-05T00:00:00"/>
    <n v="-1"/>
    <n v="0"/>
    <n v="12.25"/>
    <n v="0"/>
  </r>
  <r>
    <x v="3"/>
    <x v="3"/>
    <n v="111296"/>
    <x v="12"/>
    <x v="12"/>
    <d v="2019-01-05T00:00:00"/>
    <s v="Sales Shipment"/>
    <s v="SS109553"/>
    <n v="-1"/>
    <d v="2019-01-05T00:00:00"/>
    <n v="-1"/>
    <n v="0"/>
    <n v="7.99"/>
    <n v="0"/>
  </r>
  <r>
    <x v="43"/>
    <x v="43"/>
    <n v="111297"/>
    <x v="12"/>
    <x v="12"/>
    <d v="2019-01-05T00:00:00"/>
    <s v="Sales Shipment"/>
    <s v="SS109553"/>
    <n v="-1"/>
    <d v="2019-01-05T00:00:00"/>
    <n v="-1"/>
    <n v="0"/>
    <n v="4.68"/>
    <n v="0"/>
  </r>
  <r>
    <x v="41"/>
    <x v="41"/>
    <n v="111298"/>
    <x v="12"/>
    <x v="12"/>
    <d v="2019-01-05T00:00:00"/>
    <s v="Sales Shipment"/>
    <s v="SS109553"/>
    <n v="-1"/>
    <d v="2019-01-05T00:00:00"/>
    <n v="-1"/>
    <n v="0"/>
    <n v="3.29"/>
    <n v="0"/>
  </r>
  <r>
    <x v="67"/>
    <x v="67"/>
    <n v="111299"/>
    <x v="12"/>
    <x v="12"/>
    <d v="2019-01-05T00:00:00"/>
    <s v="Sales Shipment"/>
    <s v="SS109553"/>
    <n v="-1"/>
    <d v="2019-01-05T00:00:00"/>
    <n v="-1"/>
    <n v="0"/>
    <n v="2.85"/>
    <n v="0"/>
  </r>
  <r>
    <x v="44"/>
    <x v="44"/>
    <n v="111300"/>
    <x v="12"/>
    <x v="12"/>
    <d v="2019-01-05T00:00:00"/>
    <s v="Sales Shipment"/>
    <s v="SS109553"/>
    <n v="-1"/>
    <d v="2019-01-05T00:00:00"/>
    <n v="-1"/>
    <n v="0"/>
    <n v="2.13"/>
    <n v="0"/>
  </r>
  <r>
    <x v="0"/>
    <x v="0"/>
    <n v="114265"/>
    <x v="13"/>
    <x v="13"/>
    <d v="2019-01-05T00:00:00"/>
    <s v="Sales Shipment"/>
    <s v="SS109866"/>
    <n v="-144"/>
    <d v="2019-01-05T00:00:00"/>
    <n v="-144"/>
    <n v="0"/>
    <n v="7103.9800000000005"/>
    <n v="0"/>
  </r>
  <r>
    <x v="13"/>
    <x v="13"/>
    <n v="114266"/>
    <x v="13"/>
    <x v="13"/>
    <d v="2019-01-05T00:00:00"/>
    <s v="Sales Shipment"/>
    <s v="SS109866"/>
    <n v="-288"/>
    <d v="2019-01-05T00:00:00"/>
    <n v="-288"/>
    <n v="0"/>
    <n v="2554.27"/>
    <n v="0"/>
  </r>
  <r>
    <x v="94"/>
    <x v="94"/>
    <n v="114267"/>
    <x v="13"/>
    <x v="13"/>
    <d v="2019-01-05T00:00:00"/>
    <s v="Sales Shipment"/>
    <s v="SS109866"/>
    <n v="-54"/>
    <d v="2019-01-05T00:00:00"/>
    <n v="-54"/>
    <n v="0"/>
    <n v="1116.6100000000001"/>
    <n v="0"/>
  </r>
  <r>
    <x v="42"/>
    <x v="42"/>
    <n v="114268"/>
    <x v="13"/>
    <x v="13"/>
    <d v="2019-01-05T00:00:00"/>
    <s v="Sales Shipment"/>
    <s v="SS109866"/>
    <n v="-24"/>
    <d v="2019-01-05T00:00:00"/>
    <n v="-24"/>
    <n v="0"/>
    <n v="986.90000000000009"/>
    <n v="0"/>
  </r>
  <r>
    <x v="41"/>
    <x v="41"/>
    <n v="114269"/>
    <x v="13"/>
    <x v="13"/>
    <d v="2019-01-05T00:00:00"/>
    <s v="Sales Shipment"/>
    <s v="SS109866"/>
    <n v="-144"/>
    <d v="2019-01-05T00:00:00"/>
    <n v="-144"/>
    <n v="0"/>
    <n v="478.4"/>
    <n v="0"/>
  </r>
  <r>
    <x v="14"/>
    <x v="14"/>
    <n v="114270"/>
    <x v="13"/>
    <x v="13"/>
    <d v="2019-01-05T00:00:00"/>
    <s v="Sales Shipment"/>
    <s v="SS109866"/>
    <n v="-48"/>
    <d v="2019-01-05T00:00:00"/>
    <n v="-48"/>
    <n v="0"/>
    <n v="135.48000000000002"/>
    <n v="0"/>
  </r>
  <r>
    <x v="15"/>
    <x v="15"/>
    <n v="114271"/>
    <x v="13"/>
    <x v="13"/>
    <d v="2019-01-05T00:00:00"/>
    <s v="Sales Shipment"/>
    <s v="SS109866"/>
    <n v="-1"/>
    <d v="2019-01-05T00:00:00"/>
    <n v="-1"/>
    <n v="0"/>
    <n v="58.169999999999995"/>
    <n v="0"/>
  </r>
  <r>
    <x v="43"/>
    <x v="43"/>
    <n v="114272"/>
    <x v="13"/>
    <x v="13"/>
    <d v="2019-01-05T00:00:00"/>
    <s v="Sales Shipment"/>
    <s v="SS109866"/>
    <n v="-12"/>
    <d v="2019-01-05T00:00:00"/>
    <n v="-12"/>
    <n v="0"/>
    <n v="56.68"/>
    <n v="0"/>
  </r>
  <r>
    <x v="11"/>
    <x v="11"/>
    <n v="114273"/>
    <x v="13"/>
    <x v="13"/>
    <d v="2019-01-05T00:00:00"/>
    <s v="Sales Shipment"/>
    <s v="SS109866"/>
    <n v="-1"/>
    <d v="2019-01-05T00:00:00"/>
    <n v="-1"/>
    <n v="0"/>
    <n v="14.57"/>
    <n v="0"/>
  </r>
  <r>
    <x v="10"/>
    <x v="10"/>
    <n v="114274"/>
    <x v="13"/>
    <x v="13"/>
    <d v="2019-01-05T00:00:00"/>
    <s v="Sales Shipment"/>
    <s v="SS109866"/>
    <n v="-1"/>
    <d v="2019-01-05T00:00:00"/>
    <n v="-1"/>
    <n v="0"/>
    <n v="8.84"/>
    <n v="0"/>
  </r>
  <r>
    <x v="24"/>
    <x v="24"/>
    <n v="124508"/>
    <x v="14"/>
    <x v="14"/>
    <d v="2019-01-05T00:00:00"/>
    <s v="Sales Shipment"/>
    <s v="SS110851"/>
    <n v="-48"/>
    <d v="2019-01-05T00:00:00"/>
    <n v="-48"/>
    <n v="0"/>
    <n v="6072.3899999999994"/>
    <n v="0"/>
  </r>
  <r>
    <x v="95"/>
    <x v="95"/>
    <n v="124509"/>
    <x v="14"/>
    <x v="14"/>
    <d v="2019-01-05T00:00:00"/>
    <s v="Sales Shipment"/>
    <s v="SS110851"/>
    <n v="-288"/>
    <d v="2019-01-05T00:00:00"/>
    <n v="-288"/>
    <n v="0"/>
    <n v="5016.21"/>
    <n v="0"/>
  </r>
  <r>
    <x v="96"/>
    <x v="96"/>
    <n v="124510"/>
    <x v="14"/>
    <x v="14"/>
    <d v="2019-01-05T00:00:00"/>
    <s v="Sales Shipment"/>
    <s v="SS110851"/>
    <n v="-288"/>
    <d v="2019-01-05T00:00:00"/>
    <n v="-288"/>
    <n v="0"/>
    <n v="2987.71"/>
    <n v="0"/>
  </r>
  <r>
    <x v="97"/>
    <x v="97"/>
    <n v="124511"/>
    <x v="14"/>
    <x v="14"/>
    <d v="2019-01-05T00:00:00"/>
    <s v="Sales Shipment"/>
    <s v="SS110851"/>
    <n v="-288"/>
    <d v="2019-01-05T00:00:00"/>
    <n v="-288"/>
    <n v="0"/>
    <n v="2272.23"/>
    <n v="0"/>
  </r>
  <r>
    <x v="23"/>
    <x v="23"/>
    <n v="124512"/>
    <x v="14"/>
    <x v="14"/>
    <d v="2019-01-05T00:00:00"/>
    <s v="Sales Shipment"/>
    <s v="SS110851"/>
    <n v="-144"/>
    <d v="2019-01-05T00:00:00"/>
    <n v="-144"/>
    <n v="0"/>
    <n v="775.76"/>
    <n v="0"/>
  </r>
  <r>
    <x v="98"/>
    <x v="98"/>
    <n v="124513"/>
    <x v="14"/>
    <x v="14"/>
    <d v="2019-01-05T00:00:00"/>
    <s v="Sales Shipment"/>
    <s v="SS110851"/>
    <n v="-48"/>
    <d v="2019-01-05T00:00:00"/>
    <n v="-48"/>
    <n v="0"/>
    <n v="604.97"/>
    <n v="0"/>
  </r>
  <r>
    <x v="71"/>
    <x v="71"/>
    <n v="124514"/>
    <x v="14"/>
    <x v="14"/>
    <d v="2019-01-05T00:00:00"/>
    <s v="Sales Shipment"/>
    <s v="SS110851"/>
    <n v="-144"/>
    <d v="2019-01-05T00:00:00"/>
    <n v="-144"/>
    <n v="0"/>
    <n v="543.82000000000005"/>
    <n v="0"/>
  </r>
  <r>
    <x v="16"/>
    <x v="16"/>
    <n v="124515"/>
    <x v="14"/>
    <x v="14"/>
    <d v="2019-01-05T00:00:00"/>
    <s v="Sales Shipment"/>
    <s v="SS110851"/>
    <n v="-144"/>
    <d v="2019-01-05T00:00:00"/>
    <n v="-144"/>
    <n v="0"/>
    <n v="419.33"/>
    <n v="0"/>
  </r>
  <r>
    <x v="20"/>
    <x v="20"/>
    <n v="124516"/>
    <x v="14"/>
    <x v="14"/>
    <d v="2019-01-05T00:00:00"/>
    <s v="Sales Shipment"/>
    <s v="SS110851"/>
    <n v="-144"/>
    <d v="2019-01-05T00:00:00"/>
    <n v="-144"/>
    <n v="0"/>
    <n v="285.67"/>
    <n v="0"/>
  </r>
  <r>
    <x v="58"/>
    <x v="58"/>
    <n v="124517"/>
    <x v="14"/>
    <x v="14"/>
    <d v="2019-01-05T00:00:00"/>
    <s v="Sales Shipment"/>
    <s v="SS110851"/>
    <n v="-24"/>
    <d v="2019-01-05T00:00:00"/>
    <n v="-24"/>
    <n v="0"/>
    <n v="225.39"/>
    <n v="0"/>
  </r>
  <r>
    <x v="79"/>
    <x v="79"/>
    <n v="124518"/>
    <x v="14"/>
    <x v="14"/>
    <d v="2019-01-05T00:00:00"/>
    <s v="Sales Shipment"/>
    <s v="SS110851"/>
    <n v="-144"/>
    <d v="2019-01-05T00:00:00"/>
    <n v="-144"/>
    <n v="0"/>
    <n v="106.14"/>
    <n v="0"/>
  </r>
  <r>
    <x v="17"/>
    <x v="17"/>
    <n v="124519"/>
    <x v="14"/>
    <x v="14"/>
    <d v="2019-01-05T00:00:00"/>
    <s v="Sales Shipment"/>
    <s v="SS110851"/>
    <n v="-6"/>
    <d v="2019-01-05T00:00:00"/>
    <n v="-6"/>
    <n v="0"/>
    <n v="17.04"/>
    <n v="0"/>
  </r>
  <r>
    <x v="70"/>
    <x v="70"/>
    <n v="124520"/>
    <x v="14"/>
    <x v="14"/>
    <d v="2019-01-05T00:00:00"/>
    <s v="Sales Shipment"/>
    <s v="SS110851"/>
    <n v="-1"/>
    <d v="2019-01-05T00:00:00"/>
    <n v="-1"/>
    <n v="0"/>
    <n v="6.72"/>
    <n v="0"/>
  </r>
  <r>
    <x v="99"/>
    <x v="99"/>
    <n v="153161"/>
    <x v="11"/>
    <x v="11"/>
    <d v="2019-01-05T00:00:00"/>
    <s v="Sales Shipment"/>
    <s v="SS112718"/>
    <n v="-144"/>
    <d v="2019-01-05T00:00:00"/>
    <n v="-144"/>
    <n v="0"/>
    <n v="1764"/>
    <n v="0"/>
  </r>
  <r>
    <x v="100"/>
    <x v="100"/>
    <n v="153162"/>
    <x v="11"/>
    <x v="11"/>
    <d v="2019-01-05T00:00:00"/>
    <s v="Sales Shipment"/>
    <s v="SS112718"/>
    <n v="-144"/>
    <d v="2019-01-05T00:00:00"/>
    <n v="-144"/>
    <n v="0"/>
    <n v="1058.4000000000001"/>
    <n v="0"/>
  </r>
  <r>
    <x v="85"/>
    <x v="85"/>
    <n v="153163"/>
    <x v="11"/>
    <x v="11"/>
    <d v="2019-01-05T00:00:00"/>
    <s v="Sales Shipment"/>
    <s v="SS112718"/>
    <n v="-48"/>
    <d v="2019-01-05T00:00:00"/>
    <n v="-48"/>
    <n v="0"/>
    <n v="588"/>
    <n v="0"/>
  </r>
  <r>
    <x v="50"/>
    <x v="50"/>
    <n v="153164"/>
    <x v="11"/>
    <x v="11"/>
    <d v="2019-01-05T00:00:00"/>
    <s v="Sales Shipment"/>
    <s v="SS112718"/>
    <n v="-144"/>
    <d v="2019-01-05T00:00:00"/>
    <n v="-144"/>
    <n v="0"/>
    <n v="571.54000000000008"/>
    <n v="0"/>
  </r>
  <r>
    <x v="40"/>
    <x v="40"/>
    <n v="153165"/>
    <x v="11"/>
    <x v="11"/>
    <d v="2019-01-05T00:00:00"/>
    <s v="Sales Shipment"/>
    <s v="SS112718"/>
    <n v="-144"/>
    <d v="2019-01-05T00:00:00"/>
    <n v="-144"/>
    <n v="0"/>
    <n v="462.87"/>
    <n v="0"/>
  </r>
  <r>
    <x v="67"/>
    <x v="67"/>
    <n v="153166"/>
    <x v="11"/>
    <x v="11"/>
    <d v="2019-01-05T00:00:00"/>
    <s v="Sales Shipment"/>
    <s v="SS112718"/>
    <n v="-144"/>
    <d v="2019-01-05T00:00:00"/>
    <n v="-144"/>
    <n v="0"/>
    <n v="414.89"/>
    <n v="0"/>
  </r>
  <r>
    <x v="14"/>
    <x v="14"/>
    <n v="153167"/>
    <x v="11"/>
    <x v="11"/>
    <d v="2019-01-05T00:00:00"/>
    <s v="Sales Shipment"/>
    <s v="SS112718"/>
    <n v="-144"/>
    <d v="2019-01-05T00:00:00"/>
    <n v="-144"/>
    <n v="0"/>
    <n v="406.42999999999995"/>
    <n v="0"/>
  </r>
  <r>
    <x v="91"/>
    <x v="91"/>
    <n v="153168"/>
    <x v="11"/>
    <x v="11"/>
    <d v="2019-01-05T00:00:00"/>
    <s v="Sales Shipment"/>
    <s v="SS112718"/>
    <n v="-144"/>
    <d v="2019-01-05T00:00:00"/>
    <n v="-144"/>
    <n v="0"/>
    <n v="364.09"/>
    <n v="0"/>
  </r>
  <r>
    <x v="22"/>
    <x v="22"/>
    <n v="153169"/>
    <x v="11"/>
    <x v="11"/>
    <d v="2019-01-05T00:00:00"/>
    <s v="Sales Shipment"/>
    <s v="SS112718"/>
    <n v="-144"/>
    <d v="2019-01-05T00:00:00"/>
    <n v="-144"/>
    <n v="0"/>
    <n v="220.14999999999998"/>
    <n v="0"/>
  </r>
  <r>
    <x v="60"/>
    <x v="60"/>
    <n v="153170"/>
    <x v="11"/>
    <x v="11"/>
    <d v="2019-01-05T00:00:00"/>
    <s v="Sales Shipment"/>
    <s v="SS112718"/>
    <n v="-48"/>
    <d v="2019-01-05T00:00:00"/>
    <n v="-48"/>
    <n v="0"/>
    <n v="215.91"/>
    <n v="0"/>
  </r>
  <r>
    <x v="101"/>
    <x v="101"/>
    <n v="153171"/>
    <x v="11"/>
    <x v="11"/>
    <d v="2019-01-05T00:00:00"/>
    <s v="Sales Shipment"/>
    <s v="SS112718"/>
    <n v="-24"/>
    <d v="2019-01-05T00:00:00"/>
    <n v="-24"/>
    <n v="0"/>
    <n v="113.84"/>
    <n v="0"/>
  </r>
  <r>
    <x v="92"/>
    <x v="92"/>
    <n v="153172"/>
    <x v="11"/>
    <x v="11"/>
    <d v="2019-01-05T00:00:00"/>
    <s v="Sales Shipment"/>
    <s v="SS112718"/>
    <n v="-48"/>
    <d v="2019-01-05T00:00:00"/>
    <n v="-48"/>
    <n v="0"/>
    <n v="77.150000000000006"/>
    <n v="0"/>
  </r>
  <r>
    <x v="87"/>
    <x v="87"/>
    <n v="153173"/>
    <x v="11"/>
    <x v="11"/>
    <d v="2019-01-05T00:00:00"/>
    <s v="Sales Shipment"/>
    <s v="SS112718"/>
    <n v="-144"/>
    <d v="2019-01-05T00:00:00"/>
    <n v="-144"/>
    <n v="0"/>
    <n v="32.46"/>
    <n v="0"/>
  </r>
  <r>
    <x v="102"/>
    <x v="102"/>
    <n v="153174"/>
    <x v="11"/>
    <x v="11"/>
    <d v="2019-01-05T00:00:00"/>
    <s v="Sales Shipment"/>
    <s v="SS112718"/>
    <n v="-1"/>
    <d v="2019-01-05T00:00:00"/>
    <n v="-1"/>
    <n v="0"/>
    <n v="14.7"/>
    <n v="0"/>
  </r>
  <r>
    <x v="38"/>
    <x v="38"/>
    <n v="153175"/>
    <x v="11"/>
    <x v="11"/>
    <d v="2019-01-05T00:00:00"/>
    <s v="Sales Shipment"/>
    <s v="SS112718"/>
    <n v="-1"/>
    <d v="2019-01-05T00:00:00"/>
    <n v="-1"/>
    <n v="0"/>
    <n v="3.46"/>
    <n v="0"/>
  </r>
  <r>
    <x v="55"/>
    <x v="55"/>
    <n v="153176"/>
    <x v="11"/>
    <x v="11"/>
    <d v="2019-01-05T00:00:00"/>
    <s v="Sales Shipment"/>
    <s v="SS112718"/>
    <n v="-1"/>
    <d v="2019-01-05T00:00:00"/>
    <n v="-1"/>
    <n v="0"/>
    <n v="0.09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PivotTable2" cacheId="60" applyNumberFormats="0" applyBorderFormats="0" applyFontFormats="0" applyPatternFormats="0" applyAlignmentFormats="0" applyWidthHeightFormats="1" dataCaption="Values" updatedVersion="8" minRefreshableVersion="3" itemPrintTitles="1" createdVersion="4" indent="0" compact="0" compactData="0" multipleFieldFilters="0">
  <location ref="I7:M23" firstHeaderRow="0" firstDataRow="1" firstDataCol="2"/>
  <pivotFields count="17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measureFilter="1" sortType="descending" defaultSubtotal="0">
      <items count="15">
        <item x="1"/>
        <item x="12"/>
        <item x="0"/>
        <item x="13"/>
        <item x="7"/>
        <item x="14"/>
        <item x="2"/>
        <item x="3"/>
        <item x="8"/>
        <item x="4"/>
        <item x="11"/>
        <item x="9"/>
        <item x="5"/>
        <item x="10"/>
        <item x="6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5">
        <item x="1"/>
        <item x="12"/>
        <item x="0"/>
        <item x="13"/>
        <item x="7"/>
        <item x="14"/>
        <item x="2"/>
        <item x="3"/>
        <item x="8"/>
        <item x="4"/>
        <item x="11"/>
        <item x="9"/>
        <item x="5"/>
        <item x="10"/>
        <item x="6"/>
      </items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3"/>
    <field x="4"/>
  </rowFields>
  <rowItems count="16">
    <i>
      <x/>
      <x/>
    </i>
    <i>
      <x v="11"/>
      <x v="11"/>
    </i>
    <i>
      <x v="9"/>
      <x v="9"/>
    </i>
    <i>
      <x v="1"/>
      <x v="1"/>
    </i>
    <i>
      <x v="13"/>
      <x v="13"/>
    </i>
    <i>
      <x v="2"/>
      <x v="2"/>
    </i>
    <i>
      <x v="8"/>
      <x v="8"/>
    </i>
    <i>
      <x v="3"/>
      <x v="3"/>
    </i>
    <i>
      <x v="10"/>
      <x v="10"/>
    </i>
    <i>
      <x v="4"/>
      <x v="4"/>
    </i>
    <i>
      <x v="12"/>
      <x v="12"/>
    </i>
    <i>
      <x v="5"/>
      <x v="5"/>
    </i>
    <i>
      <x v="14"/>
      <x v="14"/>
    </i>
    <i>
      <x v="6"/>
      <x v="6"/>
    </i>
    <i>
      <x v="7"/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Amount" fld="12" baseField="3" baseItem="6" numFmtId="165"/>
    <dataField name=" Return Amount" fld="13" baseField="3" baseItem="6" numFmtId="165"/>
    <dataField name=" Return Rate (Amount Based)" fld="16" baseField="3" baseItem="6" numFmtId="9"/>
  </dataFields>
  <formats count="1">
    <format dxfId="28">
      <pivotArea type="all" dataOnly="0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filters count="1">
    <filter fld="3" type="count" evalOrder="-1" id="1" iMeasureFld="2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60" applyNumberFormats="0" applyBorderFormats="0" applyFontFormats="0" applyPatternFormats="0" applyAlignmentFormats="0" applyWidthHeightFormats="1" dataCaption="Values" updatedVersion="8" minRefreshableVersion="3" itemPrintTitles="1" createdVersion="4" indent="0" compact="0" compactData="0" multipleFieldFilters="0">
  <location ref="C7:G23" firstHeaderRow="0" firstDataRow="1" firstDataCol="2"/>
  <pivotFields count="17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measureFilter="1" sortType="descending" defaultSubtotal="0">
      <items count="15">
        <item x="1"/>
        <item x="12"/>
        <item x="0"/>
        <item x="13"/>
        <item x="7"/>
        <item x="14"/>
        <item x="2"/>
        <item x="3"/>
        <item x="8"/>
        <item x="4"/>
        <item x="11"/>
        <item x="9"/>
        <item x="5"/>
        <item x="10"/>
        <item x="6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5">
        <item x="1"/>
        <item x="12"/>
        <item x="0"/>
        <item x="13"/>
        <item x="7"/>
        <item x="14"/>
        <item x="2"/>
        <item x="3"/>
        <item x="8"/>
        <item x="4"/>
        <item x="11"/>
        <item x="9"/>
        <item x="5"/>
        <item x="10"/>
        <item x="6"/>
      </items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3"/>
    <field x="4"/>
  </rowFields>
  <rowItems count="16">
    <i>
      <x/>
      <x/>
    </i>
    <i>
      <x v="11"/>
      <x v="11"/>
    </i>
    <i>
      <x v="9"/>
      <x v="9"/>
    </i>
    <i>
      <x v="1"/>
      <x v="1"/>
    </i>
    <i>
      <x v="13"/>
      <x v="13"/>
    </i>
    <i>
      <x v="2"/>
      <x v="2"/>
    </i>
    <i>
      <x v="8"/>
      <x v="8"/>
    </i>
    <i>
      <x v="3"/>
      <x v="3"/>
    </i>
    <i>
      <x v="10"/>
      <x v="10"/>
    </i>
    <i>
      <x v="4"/>
      <x v="4"/>
    </i>
    <i>
      <x v="12"/>
      <x v="12"/>
    </i>
    <i>
      <x v="5"/>
      <x v="5"/>
    </i>
    <i>
      <x v="14"/>
      <x v="14"/>
    </i>
    <i>
      <x v="6"/>
      <x v="6"/>
    </i>
    <i>
      <x v="7"/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Qty " fld="15" baseField="0" baseItem="0" numFmtId="164"/>
    <dataField name=" Return Qty" fld="11" baseField="0" baseItem="0" numFmtId="164"/>
    <dataField name=" Return Rate (Quantity based)" fld="14" baseField="3" baseItem="0" numFmtId="9"/>
  </dataFields>
  <formats count="3">
    <format dxfId="31">
      <pivotArea type="all" dataOnly="0" outline="0" fieldPosition="0"/>
    </format>
    <format dxfId="3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1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filters count="1">
    <filter fld="3" type="count" evalOrder="-1" id="6" iMeasureFld="2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60" applyNumberFormats="0" applyBorderFormats="0" applyFontFormats="0" applyPatternFormats="0" applyAlignmentFormats="0" applyWidthHeightFormats="1" dataCaption="Values" updatedVersion="8" minRefreshableVersion="3" itemPrintTitles="1" createdVersion="4" indent="0" compact="0" compactData="0" multipleFieldFilters="0">
  <location ref="C7:G111" firstHeaderRow="0" firstDataRow="1" firstDataCol="2"/>
  <pivotFields count="17">
    <pivotField axis="axisRow" compact="0" outline="0" showAll="0" measureFilter="1" sortType="descending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</pivotField>
    <pivotField compact="0" outline="0" showAll="0" defaultSubtotal="0"/>
    <pivotField compact="0" outline="0" showAll="0" measureFilter="1" sortType="descending" defaultSubtotal="0"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0"/>
    <field x="1"/>
  </rowFields>
  <rowItems count="104">
    <i>
      <x v="63"/>
      <x v="63"/>
    </i>
    <i>
      <x v="95"/>
      <x v="95"/>
    </i>
    <i>
      <x v="79"/>
      <x v="79"/>
    </i>
    <i>
      <x v="1"/>
      <x v="1"/>
    </i>
    <i>
      <x v="55"/>
      <x v="55"/>
    </i>
    <i>
      <x v="2"/>
      <x v="2"/>
    </i>
    <i>
      <x v="71"/>
      <x v="71"/>
    </i>
    <i>
      <x v="3"/>
      <x v="3"/>
    </i>
    <i>
      <x v="87"/>
      <x v="87"/>
    </i>
    <i>
      <x v="4"/>
      <x v="4"/>
    </i>
    <i>
      <x/>
      <x/>
    </i>
    <i>
      <x v="5"/>
      <x v="5"/>
    </i>
    <i>
      <x v="59"/>
      <x v="59"/>
    </i>
    <i>
      <x v="6"/>
      <x v="6"/>
    </i>
    <i>
      <x v="67"/>
      <x v="67"/>
    </i>
    <i>
      <x v="7"/>
      <x v="7"/>
    </i>
    <i>
      <x v="75"/>
      <x v="75"/>
    </i>
    <i>
      <x v="8"/>
      <x v="8"/>
    </i>
    <i>
      <x v="83"/>
      <x v="83"/>
    </i>
    <i>
      <x v="9"/>
      <x v="9"/>
    </i>
    <i>
      <x v="91"/>
      <x v="91"/>
    </i>
    <i>
      <x v="10"/>
      <x v="10"/>
    </i>
    <i>
      <x v="99"/>
      <x v="99"/>
    </i>
    <i>
      <x v="11"/>
      <x v="11"/>
    </i>
    <i>
      <x v="53"/>
      <x v="53"/>
    </i>
    <i>
      <x v="12"/>
      <x v="12"/>
    </i>
    <i>
      <x v="57"/>
      <x v="57"/>
    </i>
    <i>
      <x v="13"/>
      <x v="13"/>
    </i>
    <i>
      <x v="61"/>
      <x v="61"/>
    </i>
    <i>
      <x v="14"/>
      <x v="14"/>
    </i>
    <i>
      <x v="65"/>
      <x v="65"/>
    </i>
    <i>
      <x v="15"/>
      <x v="15"/>
    </i>
    <i>
      <x v="69"/>
      <x v="69"/>
    </i>
    <i>
      <x v="16"/>
      <x v="16"/>
    </i>
    <i>
      <x v="73"/>
      <x v="73"/>
    </i>
    <i>
      <x v="17"/>
      <x v="17"/>
    </i>
    <i>
      <x v="77"/>
      <x v="77"/>
    </i>
    <i>
      <x v="18"/>
      <x v="18"/>
    </i>
    <i>
      <x v="81"/>
      <x v="81"/>
    </i>
    <i>
      <x v="19"/>
      <x v="19"/>
    </i>
    <i>
      <x v="85"/>
      <x v="85"/>
    </i>
    <i>
      <x v="20"/>
      <x v="20"/>
    </i>
    <i>
      <x v="89"/>
      <x v="89"/>
    </i>
    <i>
      <x v="21"/>
      <x v="21"/>
    </i>
    <i>
      <x v="93"/>
      <x v="93"/>
    </i>
    <i>
      <x v="22"/>
      <x v="22"/>
    </i>
    <i>
      <x v="97"/>
      <x v="97"/>
    </i>
    <i>
      <x v="23"/>
      <x v="23"/>
    </i>
    <i>
      <x v="101"/>
      <x v="101"/>
    </i>
    <i>
      <x v="24"/>
      <x v="24"/>
    </i>
    <i>
      <x v="52"/>
      <x v="52"/>
    </i>
    <i>
      <x v="25"/>
      <x v="25"/>
    </i>
    <i>
      <x v="54"/>
      <x v="54"/>
    </i>
    <i>
      <x v="26"/>
      <x v="26"/>
    </i>
    <i>
      <x v="56"/>
      <x v="56"/>
    </i>
    <i>
      <x v="27"/>
      <x v="27"/>
    </i>
    <i>
      <x v="58"/>
      <x v="58"/>
    </i>
    <i>
      <x v="28"/>
      <x v="28"/>
    </i>
    <i>
      <x v="60"/>
      <x v="60"/>
    </i>
    <i>
      <x v="29"/>
      <x v="29"/>
    </i>
    <i>
      <x v="62"/>
      <x v="62"/>
    </i>
    <i>
      <x v="30"/>
      <x v="30"/>
    </i>
    <i>
      <x v="64"/>
      <x v="64"/>
    </i>
    <i>
      <x v="31"/>
      <x v="31"/>
    </i>
    <i>
      <x v="66"/>
      <x v="66"/>
    </i>
    <i>
      <x v="32"/>
      <x v="32"/>
    </i>
    <i>
      <x v="68"/>
      <x v="68"/>
    </i>
    <i>
      <x v="33"/>
      <x v="33"/>
    </i>
    <i>
      <x v="70"/>
      <x v="70"/>
    </i>
    <i>
      <x v="34"/>
      <x v="34"/>
    </i>
    <i>
      <x v="72"/>
      <x v="72"/>
    </i>
    <i>
      <x v="35"/>
      <x v="35"/>
    </i>
    <i>
      <x v="74"/>
      <x v="74"/>
    </i>
    <i>
      <x v="36"/>
      <x v="36"/>
    </i>
    <i>
      <x v="76"/>
      <x v="76"/>
    </i>
    <i>
      <x v="37"/>
      <x v="37"/>
    </i>
    <i>
      <x v="78"/>
      <x v="78"/>
    </i>
    <i>
      <x v="38"/>
      <x v="38"/>
    </i>
    <i>
      <x v="80"/>
      <x v="80"/>
    </i>
    <i>
      <x v="39"/>
      <x v="39"/>
    </i>
    <i>
      <x v="82"/>
      <x v="82"/>
    </i>
    <i>
      <x v="40"/>
      <x v="40"/>
    </i>
    <i>
      <x v="84"/>
      <x v="84"/>
    </i>
    <i>
      <x v="41"/>
      <x v="41"/>
    </i>
    <i>
      <x v="86"/>
      <x v="86"/>
    </i>
    <i>
      <x v="42"/>
      <x v="42"/>
    </i>
    <i>
      <x v="88"/>
      <x v="88"/>
    </i>
    <i>
      <x v="43"/>
      <x v="43"/>
    </i>
    <i>
      <x v="90"/>
      <x v="90"/>
    </i>
    <i>
      <x v="44"/>
      <x v="44"/>
    </i>
    <i>
      <x v="92"/>
      <x v="92"/>
    </i>
    <i>
      <x v="45"/>
      <x v="45"/>
    </i>
    <i>
      <x v="94"/>
      <x v="94"/>
    </i>
    <i>
      <x v="46"/>
      <x v="46"/>
    </i>
    <i>
      <x v="96"/>
      <x v="96"/>
    </i>
    <i>
      <x v="47"/>
      <x v="47"/>
    </i>
    <i>
      <x v="98"/>
      <x v="98"/>
    </i>
    <i>
      <x v="48"/>
      <x v="48"/>
    </i>
    <i>
      <x v="100"/>
      <x v="100"/>
    </i>
    <i>
      <x v="49"/>
      <x v="49"/>
    </i>
    <i>
      <x v="102"/>
      <x v="102"/>
    </i>
    <i>
      <x v="50"/>
      <x v="50"/>
    </i>
    <i>
      <x v="51"/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Qty " fld="15" baseField="0" baseItem="0" numFmtId="164"/>
    <dataField name=" Return Qty" fld="11" baseField="0" baseItem="0" numFmtId="164"/>
    <dataField name=" Return Rate (Quantity based)" fld="14" baseField="3" baseItem="0" numFmtId="9"/>
  </dataFields>
  <formats count="6">
    <format dxfId="23">
      <pivotArea field="0" type="button" dataOnly="0" labelOnly="1" outline="0" axis="axisRow" fieldPosition="0"/>
    </format>
    <format dxfId="22">
      <pivotArea dataOnly="0" labelOnly="1" outline="0" fieldPosition="0">
        <references count="1">
          <reference field="0" count="0"/>
        </references>
      </pivotArea>
    </format>
    <format dxfId="21">
      <pivotArea field="0" type="button" dataOnly="0" labelOnly="1" outline="0" axis="axisRow" fieldPosition="0"/>
    </format>
    <format dxfId="20">
      <pivotArea type="all" dataOnly="0" outline="0" fieldPosition="0"/>
    </format>
    <format dxfId="19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1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filters count="2">
    <filter fld="3" type="count" evalOrder="-1" id="6" iMeasureFld="2">
      <autoFilter ref="A1">
        <filterColumn colId="0">
          <top10 val="10" filterVal="10"/>
        </filterColumn>
      </autoFilter>
    </filter>
    <filter fld="0" type="count" evalOrder="-1" id="7" iMeasureFld="2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2" cacheId="60" applyNumberFormats="0" applyBorderFormats="0" applyFontFormats="0" applyPatternFormats="0" applyAlignmentFormats="0" applyWidthHeightFormats="1" dataCaption="Values" updatedVersion="8" minRefreshableVersion="3" itemPrintTitles="1" createdVersion="4" indent="0" compact="0" compactData="0" multipleFieldFilters="0">
  <location ref="I7:M111" firstHeaderRow="0" firstDataRow="1" firstDataCol="2"/>
  <pivotFields count="17">
    <pivotField axis="axisRow" compact="0" outline="0" showAll="0" measureFilter="1" sortType="descending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</pivotField>
    <pivotField compact="0" outline="0" showAll="0" defaultSubtotal="0"/>
    <pivotField compact="0" outline="0" showAll="0" measureFilter="1" sortType="descending" defaultSubtotal="0"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0"/>
    <field x="1"/>
  </rowFields>
  <rowItems count="104">
    <i>
      <x v="63"/>
      <x v="63"/>
    </i>
    <i>
      <x v="95"/>
      <x v="95"/>
    </i>
    <i>
      <x v="79"/>
      <x v="79"/>
    </i>
    <i>
      <x v="1"/>
      <x v="1"/>
    </i>
    <i>
      <x v="55"/>
      <x v="55"/>
    </i>
    <i>
      <x v="2"/>
      <x v="2"/>
    </i>
    <i>
      <x v="71"/>
      <x v="71"/>
    </i>
    <i>
      <x v="3"/>
      <x v="3"/>
    </i>
    <i>
      <x v="87"/>
      <x v="87"/>
    </i>
    <i>
      <x v="4"/>
      <x v="4"/>
    </i>
    <i>
      <x/>
      <x/>
    </i>
    <i>
      <x v="5"/>
      <x v="5"/>
    </i>
    <i>
      <x v="59"/>
      <x v="59"/>
    </i>
    <i>
      <x v="6"/>
      <x v="6"/>
    </i>
    <i>
      <x v="67"/>
      <x v="67"/>
    </i>
    <i>
      <x v="7"/>
      <x v="7"/>
    </i>
    <i>
      <x v="75"/>
      <x v="75"/>
    </i>
    <i>
      <x v="8"/>
      <x v="8"/>
    </i>
    <i>
      <x v="83"/>
      <x v="83"/>
    </i>
    <i>
      <x v="9"/>
      <x v="9"/>
    </i>
    <i>
      <x v="91"/>
      <x v="91"/>
    </i>
    <i>
      <x v="10"/>
      <x v="10"/>
    </i>
    <i>
      <x v="99"/>
      <x v="99"/>
    </i>
    <i>
      <x v="11"/>
      <x v="11"/>
    </i>
    <i>
      <x v="53"/>
      <x v="53"/>
    </i>
    <i>
      <x v="12"/>
      <x v="12"/>
    </i>
    <i>
      <x v="57"/>
      <x v="57"/>
    </i>
    <i>
      <x v="13"/>
      <x v="13"/>
    </i>
    <i>
      <x v="61"/>
      <x v="61"/>
    </i>
    <i>
      <x v="14"/>
      <x v="14"/>
    </i>
    <i>
      <x v="65"/>
      <x v="65"/>
    </i>
    <i>
      <x v="15"/>
      <x v="15"/>
    </i>
    <i>
      <x v="69"/>
      <x v="69"/>
    </i>
    <i>
      <x v="16"/>
      <x v="16"/>
    </i>
    <i>
      <x v="73"/>
      <x v="73"/>
    </i>
    <i>
      <x v="17"/>
      <x v="17"/>
    </i>
    <i>
      <x v="77"/>
      <x v="77"/>
    </i>
    <i>
      <x v="18"/>
      <x v="18"/>
    </i>
    <i>
      <x v="81"/>
      <x v="81"/>
    </i>
    <i>
      <x v="19"/>
      <x v="19"/>
    </i>
    <i>
      <x v="85"/>
      <x v="85"/>
    </i>
    <i>
      <x v="20"/>
      <x v="20"/>
    </i>
    <i>
      <x v="89"/>
      <x v="89"/>
    </i>
    <i>
      <x v="21"/>
      <x v="21"/>
    </i>
    <i>
      <x v="93"/>
      <x v="93"/>
    </i>
    <i>
      <x v="22"/>
      <x v="22"/>
    </i>
    <i>
      <x v="97"/>
      <x v="97"/>
    </i>
    <i>
      <x v="23"/>
      <x v="23"/>
    </i>
    <i>
      <x v="101"/>
      <x v="101"/>
    </i>
    <i>
      <x v="24"/>
      <x v="24"/>
    </i>
    <i>
      <x v="52"/>
      <x v="52"/>
    </i>
    <i>
      <x v="25"/>
      <x v="25"/>
    </i>
    <i>
      <x v="54"/>
      <x v="54"/>
    </i>
    <i>
      <x v="26"/>
      <x v="26"/>
    </i>
    <i>
      <x v="56"/>
      <x v="56"/>
    </i>
    <i>
      <x v="27"/>
      <x v="27"/>
    </i>
    <i>
      <x v="58"/>
      <x v="58"/>
    </i>
    <i>
      <x v="28"/>
      <x v="28"/>
    </i>
    <i>
      <x v="60"/>
      <x v="60"/>
    </i>
    <i>
      <x v="29"/>
      <x v="29"/>
    </i>
    <i>
      <x v="62"/>
      <x v="62"/>
    </i>
    <i>
      <x v="30"/>
      <x v="30"/>
    </i>
    <i>
      <x v="64"/>
      <x v="64"/>
    </i>
    <i>
      <x v="31"/>
      <x v="31"/>
    </i>
    <i>
      <x v="66"/>
      <x v="66"/>
    </i>
    <i>
      <x v="32"/>
      <x v="32"/>
    </i>
    <i>
      <x v="68"/>
      <x v="68"/>
    </i>
    <i>
      <x v="33"/>
      <x v="33"/>
    </i>
    <i>
      <x v="70"/>
      <x v="70"/>
    </i>
    <i>
      <x v="34"/>
      <x v="34"/>
    </i>
    <i>
      <x v="72"/>
      <x v="72"/>
    </i>
    <i>
      <x v="35"/>
      <x v="35"/>
    </i>
    <i>
      <x v="74"/>
      <x v="74"/>
    </i>
    <i>
      <x v="36"/>
      <x v="36"/>
    </i>
    <i>
      <x v="76"/>
      <x v="76"/>
    </i>
    <i>
      <x v="37"/>
      <x v="37"/>
    </i>
    <i>
      <x v="78"/>
      <x v="78"/>
    </i>
    <i>
      <x v="38"/>
      <x v="38"/>
    </i>
    <i>
      <x v="80"/>
      <x v="80"/>
    </i>
    <i>
      <x v="39"/>
      <x v="39"/>
    </i>
    <i>
      <x v="82"/>
      <x v="82"/>
    </i>
    <i>
      <x v="40"/>
      <x v="40"/>
    </i>
    <i>
      <x v="84"/>
      <x v="84"/>
    </i>
    <i>
      <x v="41"/>
      <x v="41"/>
    </i>
    <i>
      <x v="86"/>
      <x v="86"/>
    </i>
    <i>
      <x v="42"/>
      <x v="42"/>
    </i>
    <i>
      <x v="88"/>
      <x v="88"/>
    </i>
    <i>
      <x v="43"/>
      <x v="43"/>
    </i>
    <i>
      <x v="90"/>
      <x v="90"/>
    </i>
    <i>
      <x v="44"/>
      <x v="44"/>
    </i>
    <i>
      <x v="92"/>
      <x v="92"/>
    </i>
    <i>
      <x v="45"/>
      <x v="45"/>
    </i>
    <i>
      <x v="94"/>
      <x v="94"/>
    </i>
    <i>
      <x v="46"/>
      <x v="46"/>
    </i>
    <i>
      <x v="96"/>
      <x v="96"/>
    </i>
    <i>
      <x v="47"/>
      <x v="47"/>
    </i>
    <i>
      <x v="98"/>
      <x v="98"/>
    </i>
    <i>
      <x v="48"/>
      <x v="48"/>
    </i>
    <i>
      <x v="100"/>
      <x v="100"/>
    </i>
    <i>
      <x v="49"/>
      <x v="49"/>
    </i>
    <i>
      <x v="102"/>
      <x v="102"/>
    </i>
    <i>
      <x v="50"/>
      <x v="50"/>
    </i>
    <i>
      <x v="51"/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Amount" fld="12" baseField="3" baseItem="6" numFmtId="165"/>
    <dataField name=" Return Amount" fld="13" baseField="3" baseItem="6" numFmtId="165"/>
    <dataField name=" Return Rate (Amount Based)" fld="16" baseField="3" baseItem="6" numFmtId="9"/>
  </dataFields>
  <formats count="4">
    <format dxfId="27">
      <pivotArea field="0" type="button" dataOnly="0" labelOnly="1" outline="0" axis="axisRow" fieldPosition="0"/>
    </format>
    <format dxfId="26">
      <pivotArea dataOnly="0" labelOnly="1" outline="0" fieldPosition="0">
        <references count="1">
          <reference field="0" count="0"/>
        </references>
      </pivotArea>
    </format>
    <format dxfId="25">
      <pivotArea dataOnly="0" labelOnly="1" grandRow="1" outline="0" fieldPosition="0"/>
    </format>
    <format dxfId="24">
      <pivotArea type="all" dataOnly="0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filters count="2">
    <filter fld="3" type="count" evalOrder="-1" id="1" iMeasureFld="2">
      <autoFilter ref="A1">
        <filterColumn colId="0">
          <top10 val="10" filterVal="10"/>
        </filterColumn>
      </autoFilter>
    </filter>
    <filter fld="0" type="count" evalOrder="-1" id="2" iMeasureFld="2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3" cacheId="60" applyNumberFormats="0" applyBorderFormats="0" applyFontFormats="0" applyPatternFormats="0" applyAlignmentFormats="0" applyWidthHeightFormats="1" dataCaption="Values" updatedVersion="8" minRefreshableVersion="3" showDrill="0" createdVersion="4" indent="0" compact="0" compactData="0" multipleFieldFilters="0">
  <location ref="C8:I228" firstHeaderRow="0" firstDataRow="1" firstDataCol="4"/>
  <pivotFields count="17">
    <pivotField name="Item No.   " axis="axisRow" compact="0" outline="0" showAll="0" includeNewItemsInFilter="1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</pivotField>
    <pivotField axis="axisRow" compact="0" showAll="0" defaultSubtotal="0">
      <items count="103">
        <item x="12"/>
        <item x="25"/>
        <item x="15"/>
        <item x="24"/>
        <item x="4"/>
        <item x="13"/>
        <item x="65"/>
        <item x="68"/>
        <item x="57"/>
        <item x="56"/>
        <item x="98"/>
        <item x="58"/>
        <item x="16"/>
        <item x="29"/>
        <item x="18"/>
        <item x="17"/>
        <item x="61"/>
        <item x="37"/>
        <item x="7"/>
        <item x="3"/>
        <item x="101"/>
        <item x="67"/>
        <item x="10"/>
        <item x="43"/>
        <item x="11"/>
        <item x="42"/>
        <item x="75"/>
        <item x="5"/>
        <item x="44"/>
        <item x="8"/>
        <item x="9"/>
        <item x="93"/>
        <item x="6"/>
        <item x="0"/>
        <item x="66"/>
        <item x="94"/>
        <item x="1"/>
        <item x="46"/>
        <item x="78"/>
        <item x="77"/>
        <item x="86"/>
        <item x="36"/>
        <item x="74"/>
        <item x="47"/>
        <item x="91"/>
        <item x="55"/>
        <item x="52"/>
        <item x="87"/>
        <item x="53"/>
        <item x="79"/>
        <item x="26"/>
        <item x="19"/>
        <item x="28"/>
        <item x="48"/>
        <item x="22"/>
        <item x="45"/>
        <item x="41"/>
        <item x="14"/>
        <item x="2"/>
        <item x="73"/>
        <item x="92"/>
        <item x="34"/>
        <item x="33"/>
        <item x="32"/>
        <item x="81"/>
        <item x="80"/>
        <item x="40"/>
        <item x="76"/>
        <item x="35"/>
        <item x="51"/>
        <item x="31"/>
        <item x="49"/>
        <item x="39"/>
        <item x="54"/>
        <item x="90"/>
        <item x="30"/>
        <item x="69"/>
        <item x="97"/>
        <item x="96"/>
        <item x="62"/>
        <item x="23"/>
        <item x="95"/>
        <item x="21"/>
        <item x="72"/>
        <item x="64"/>
        <item x="63"/>
        <item x="70"/>
        <item x="27"/>
        <item x="59"/>
        <item x="60"/>
        <item x="20"/>
        <item x="71"/>
        <item x="38"/>
        <item x="50"/>
        <item x="84"/>
        <item x="82"/>
        <item x="88"/>
        <item x="102"/>
        <item x="100"/>
        <item x="85"/>
        <item x="89"/>
        <item x="83"/>
        <item x="99"/>
      </items>
    </pivotField>
    <pivotField compact="0" outline="0" showAll="0" defaultSubtotal="0"/>
    <pivotField name="Customer - Name   " axis="axisRow" compact="0" outline="0" showAll="0" sortType="ascending">
      <items count="16">
        <item x="10"/>
        <item x="14"/>
        <item x="8"/>
        <item x="2"/>
        <item x="11"/>
        <item x="6"/>
        <item x="5"/>
        <item x="3"/>
        <item x="0"/>
        <item x="13"/>
        <item x="1"/>
        <item x="9"/>
        <item x="12"/>
        <item x="4"/>
        <item x="7"/>
        <item t="default"/>
      </items>
    </pivotField>
    <pivotField axis="axisRow" compact="0" outline="0" showAll="0" defaultSubtotal="0">
      <items count="15">
        <item x="1"/>
        <item x="12"/>
        <item x="0"/>
        <item x="13"/>
        <item x="7"/>
        <item x="14"/>
        <item x="2"/>
        <item x="3"/>
        <item x="8"/>
        <item x="4"/>
        <item x="11"/>
        <item x="9"/>
        <item x="5"/>
        <item x="10"/>
        <item x="6"/>
      </items>
    </pivotField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4">
    <field x="3"/>
    <field x="4"/>
    <field x="0"/>
    <field x="1"/>
  </rowFields>
  <rowItems count="220">
    <i>
      <x/>
      <x v="13"/>
      <x v="21"/>
      <x v="21"/>
    </i>
    <i r="2">
      <x v="40"/>
      <x v="40"/>
    </i>
    <i r="2">
      <x v="45"/>
      <x v="45"/>
    </i>
    <i r="2">
      <x v="47"/>
      <x v="47"/>
    </i>
    <i r="2">
      <x v="51"/>
      <x v="51"/>
    </i>
    <i r="2">
      <x v="57"/>
      <x v="57"/>
    </i>
    <i r="2">
      <x v="71"/>
      <x v="71"/>
    </i>
    <i r="2">
      <x v="73"/>
      <x v="73"/>
    </i>
    <i r="2">
      <x v="91"/>
      <x v="91"/>
    </i>
    <i r="2">
      <x v="94"/>
      <x v="94"/>
    </i>
    <i r="2">
      <x v="95"/>
      <x v="95"/>
    </i>
    <i r="2">
      <x v="99"/>
      <x v="99"/>
    </i>
    <i r="2">
      <x v="101"/>
      <x v="101"/>
    </i>
    <i t="default">
      <x/>
    </i>
    <i>
      <x v="1"/>
      <x v="5"/>
      <x v="3"/>
      <x v="3"/>
    </i>
    <i r="2">
      <x v="10"/>
      <x v="10"/>
    </i>
    <i r="2">
      <x v="11"/>
      <x v="11"/>
    </i>
    <i r="2">
      <x v="12"/>
      <x v="12"/>
    </i>
    <i r="2">
      <x v="15"/>
      <x v="15"/>
    </i>
    <i r="2">
      <x v="49"/>
      <x v="49"/>
    </i>
    <i r="2">
      <x v="77"/>
      <x v="77"/>
    </i>
    <i r="2">
      <x v="78"/>
      <x v="78"/>
    </i>
    <i r="2">
      <x v="80"/>
      <x v="80"/>
    </i>
    <i r="2">
      <x v="81"/>
      <x v="81"/>
    </i>
    <i r="2">
      <x v="86"/>
      <x v="86"/>
    </i>
    <i r="2">
      <x v="90"/>
      <x v="90"/>
    </i>
    <i r="2">
      <x v="91"/>
      <x v="91"/>
    </i>
    <i t="default">
      <x v="1"/>
    </i>
    <i>
      <x v="2"/>
      <x v="8"/>
      <x v="7"/>
      <x v="7"/>
    </i>
    <i r="2">
      <x v="11"/>
      <x v="11"/>
    </i>
    <i r="2">
      <x v="13"/>
      <x v="13"/>
    </i>
    <i r="2">
      <x v="15"/>
      <x v="15"/>
    </i>
    <i r="2">
      <x v="16"/>
      <x v="16"/>
    </i>
    <i r="2">
      <x v="18"/>
      <x v="18"/>
    </i>
    <i r="2">
      <x v="52"/>
      <x v="52"/>
    </i>
    <i r="2">
      <x v="76"/>
      <x v="76"/>
    </i>
    <i r="2">
      <x v="79"/>
      <x v="79"/>
    </i>
    <i r="2">
      <x v="83"/>
      <x v="83"/>
    </i>
    <i r="2">
      <x v="85"/>
      <x v="85"/>
    </i>
    <i r="2">
      <x v="86"/>
      <x v="86"/>
    </i>
    <i r="2">
      <x v="90"/>
      <x v="90"/>
    </i>
    <i r="2">
      <x v="91"/>
      <x v="91"/>
    </i>
    <i t="default">
      <x v="2"/>
    </i>
    <i>
      <x v="3"/>
      <x v="6"/>
      <x v="2"/>
      <x v="2"/>
    </i>
    <i r="2">
      <x v="12"/>
      <x v="12"/>
    </i>
    <i r="2">
      <x v="14"/>
      <x v="14"/>
    </i>
    <i r="2">
      <x v="15"/>
      <x v="15"/>
    </i>
    <i r="2">
      <x v="19"/>
      <x v="19"/>
    </i>
    <i r="2">
      <x v="51"/>
      <x v="51"/>
    </i>
    <i r="2">
      <x v="54"/>
      <x v="54"/>
    </i>
    <i r="2">
      <x v="80"/>
      <x v="80"/>
    </i>
    <i r="2">
      <x v="82"/>
      <x v="82"/>
    </i>
    <i r="2">
      <x v="90"/>
      <x v="90"/>
    </i>
    <i t="default">
      <x v="3"/>
    </i>
    <i>
      <x v="4"/>
      <x v="10"/>
      <x v="20"/>
      <x v="20"/>
    </i>
    <i r="2">
      <x v="21"/>
      <x v="21"/>
    </i>
    <i r="2">
      <x v="28"/>
      <x v="28"/>
    </i>
    <i r="2">
      <x v="37"/>
      <x v="37"/>
    </i>
    <i r="2">
      <x v="42"/>
      <x v="42"/>
    </i>
    <i r="2">
      <x v="44"/>
      <x v="44"/>
    </i>
    <i r="2">
      <x v="45"/>
      <x v="45"/>
    </i>
    <i r="2">
      <x v="47"/>
      <x v="47"/>
    </i>
    <i r="2">
      <x v="54"/>
      <x v="54"/>
    </i>
    <i r="2">
      <x v="57"/>
      <x v="57"/>
    </i>
    <i r="2">
      <x v="60"/>
      <x v="60"/>
    </i>
    <i r="2">
      <x v="61"/>
      <x v="61"/>
    </i>
    <i r="2">
      <x v="66"/>
      <x v="66"/>
    </i>
    <i r="2">
      <x v="74"/>
      <x v="74"/>
    </i>
    <i r="2">
      <x v="89"/>
      <x v="89"/>
    </i>
    <i r="2">
      <x v="92"/>
      <x v="92"/>
    </i>
    <i r="2">
      <x v="93"/>
      <x v="93"/>
    </i>
    <i r="2">
      <x v="96"/>
      <x v="96"/>
    </i>
    <i r="2">
      <x v="97"/>
      <x v="97"/>
    </i>
    <i r="2">
      <x v="98"/>
      <x v="98"/>
    </i>
    <i r="2">
      <x v="99"/>
      <x v="99"/>
    </i>
    <i r="2">
      <x v="100"/>
      <x v="100"/>
    </i>
    <i r="2">
      <x v="101"/>
      <x v="101"/>
    </i>
    <i r="2">
      <x v="102"/>
      <x v="102"/>
    </i>
    <i t="default">
      <x v="4"/>
    </i>
    <i>
      <x v="5"/>
      <x v="14"/>
      <x v="8"/>
      <x v="8"/>
    </i>
    <i r="2">
      <x v="9"/>
      <x v="9"/>
    </i>
    <i r="2">
      <x v="11"/>
      <x v="11"/>
    </i>
    <i r="2">
      <x v="12"/>
      <x v="12"/>
    </i>
    <i r="2">
      <x v="13"/>
      <x v="13"/>
    </i>
    <i r="2">
      <x v="15"/>
      <x v="15"/>
    </i>
    <i r="2">
      <x v="16"/>
      <x v="16"/>
    </i>
    <i r="2">
      <x v="18"/>
      <x v="18"/>
    </i>
    <i r="2">
      <x v="53"/>
      <x v="53"/>
    </i>
    <i r="2">
      <x v="75"/>
      <x v="75"/>
    </i>
    <i r="2">
      <x v="79"/>
      <x v="79"/>
    </i>
    <i r="2">
      <x v="82"/>
      <x v="82"/>
    </i>
    <i r="2">
      <x v="84"/>
      <x v="84"/>
    </i>
    <i r="2">
      <x v="85"/>
      <x v="85"/>
    </i>
    <i r="2">
      <x v="88"/>
      <x v="88"/>
    </i>
    <i r="2">
      <x v="89"/>
      <x v="89"/>
    </i>
    <i r="2">
      <x v="90"/>
      <x v="90"/>
    </i>
    <i t="default">
      <x v="5"/>
    </i>
    <i>
      <x v="6"/>
      <x v="12"/>
      <x v="18"/>
      <x v="18"/>
    </i>
    <i r="2">
      <x v="23"/>
      <x v="23"/>
    </i>
    <i r="2">
      <x v="25"/>
      <x v="25"/>
    </i>
    <i r="2">
      <x v="28"/>
      <x v="28"/>
    </i>
    <i r="2">
      <x v="29"/>
      <x v="29"/>
    </i>
    <i r="2">
      <x v="55"/>
      <x v="55"/>
    </i>
    <i r="2">
      <x v="58"/>
      <x v="58"/>
    </i>
    <i t="default">
      <x v="6"/>
    </i>
    <i>
      <x v="7"/>
      <x v="7"/>
      <x v="1"/>
      <x v="1"/>
    </i>
    <i r="2">
      <x v="3"/>
      <x v="3"/>
    </i>
    <i r="2">
      <x v="13"/>
      <x v="13"/>
    </i>
    <i r="2">
      <x v="14"/>
      <x v="14"/>
    </i>
    <i r="2">
      <x v="50"/>
      <x v="50"/>
    </i>
    <i r="2">
      <x v="52"/>
      <x v="52"/>
    </i>
    <i r="2">
      <x v="75"/>
      <x v="75"/>
    </i>
    <i r="2">
      <x v="82"/>
      <x v="82"/>
    </i>
    <i r="2">
      <x v="87"/>
      <x v="87"/>
    </i>
    <i t="default">
      <x v="7"/>
    </i>
    <i>
      <x v="8"/>
      <x v="2"/>
      <x v="4"/>
      <x v="4"/>
    </i>
    <i r="2">
      <x v="19"/>
      <x v="19"/>
    </i>
    <i r="2">
      <x v="27"/>
      <x v="27"/>
    </i>
    <i r="2">
      <x v="32"/>
      <x v="32"/>
    </i>
    <i r="2">
      <x v="33"/>
      <x v="33"/>
    </i>
    <i r="2">
      <x v="36"/>
      <x v="36"/>
    </i>
    <i r="2">
      <x v="58"/>
      <x v="58"/>
    </i>
    <i t="default">
      <x v="8"/>
    </i>
    <i>
      <x v="9"/>
      <x v="3"/>
      <x v="2"/>
      <x v="2"/>
    </i>
    <i r="2">
      <x v="5"/>
      <x v="5"/>
    </i>
    <i r="2">
      <x v="22"/>
      <x v="22"/>
    </i>
    <i r="2">
      <x v="23"/>
      <x v="23"/>
    </i>
    <i r="2">
      <x v="24"/>
      <x v="24"/>
    </i>
    <i r="2">
      <x v="25"/>
      <x v="25"/>
    </i>
    <i r="2">
      <x v="33"/>
      <x v="33"/>
    </i>
    <i r="2">
      <x v="35"/>
      <x v="35"/>
    </i>
    <i r="2">
      <x v="56"/>
      <x v="56"/>
    </i>
    <i r="2">
      <x v="57"/>
      <x v="57"/>
    </i>
    <i t="default">
      <x v="9"/>
    </i>
    <i>
      <x v="10"/>
      <x/>
      <x/>
      <x/>
    </i>
    <i r="2">
      <x v="5"/>
      <x v="5"/>
    </i>
    <i r="2">
      <x v="18"/>
      <x v="18"/>
    </i>
    <i r="2">
      <x v="19"/>
      <x v="19"/>
    </i>
    <i r="2">
      <x v="22"/>
      <x v="22"/>
    </i>
    <i r="2">
      <x v="24"/>
      <x v="24"/>
    </i>
    <i r="2">
      <x v="29"/>
      <x v="29"/>
    </i>
    <i r="2">
      <x v="30"/>
      <x v="30"/>
    </i>
    <i r="2">
      <x v="57"/>
      <x v="57"/>
    </i>
    <i t="default">
      <x v="10"/>
    </i>
    <i>
      <x v="11"/>
      <x v="11"/>
      <x v="14"/>
      <x v="14"/>
    </i>
    <i r="2">
      <x v="26"/>
      <x v="26"/>
    </i>
    <i r="2">
      <x v="38"/>
      <x v="38"/>
    </i>
    <i r="2">
      <x v="39"/>
      <x v="39"/>
    </i>
    <i r="2">
      <x v="42"/>
      <x v="42"/>
    </i>
    <i r="2">
      <x v="43"/>
      <x v="43"/>
    </i>
    <i r="2">
      <x v="46"/>
      <x v="46"/>
    </i>
    <i r="2">
      <x v="48"/>
      <x v="48"/>
    </i>
    <i r="2">
      <x v="49"/>
      <x v="49"/>
    </i>
    <i r="2">
      <x v="50"/>
      <x v="50"/>
    </i>
    <i r="2">
      <x v="52"/>
      <x v="52"/>
    </i>
    <i r="2">
      <x v="57"/>
      <x v="57"/>
    </i>
    <i r="2">
      <x v="58"/>
      <x v="58"/>
    </i>
    <i r="2">
      <x v="59"/>
      <x v="59"/>
    </i>
    <i r="2">
      <x v="64"/>
      <x v="64"/>
    </i>
    <i r="2">
      <x v="65"/>
      <x v="65"/>
    </i>
    <i r="2">
      <x v="67"/>
      <x v="67"/>
    </i>
    <i r="2">
      <x v="69"/>
      <x v="69"/>
    </i>
    <i r="2">
      <x v="70"/>
      <x v="70"/>
    </i>
    <i r="2">
      <x v="73"/>
      <x v="73"/>
    </i>
    <i r="2">
      <x v="91"/>
      <x v="91"/>
    </i>
    <i t="default">
      <x v="11"/>
    </i>
    <i>
      <x v="12"/>
      <x v="1"/>
      <x v="4"/>
      <x v="4"/>
    </i>
    <i r="2">
      <x v="19"/>
      <x v="19"/>
    </i>
    <i r="2">
      <x v="21"/>
      <x v="21"/>
    </i>
    <i r="2">
      <x v="23"/>
      <x v="23"/>
    </i>
    <i r="2">
      <x v="24"/>
      <x v="24"/>
    </i>
    <i r="2">
      <x v="25"/>
      <x v="25"/>
    </i>
    <i r="2">
      <x v="27"/>
      <x v="27"/>
    </i>
    <i r="2">
      <x v="28"/>
      <x v="28"/>
    </i>
    <i r="2">
      <x v="30"/>
      <x v="30"/>
    </i>
    <i r="2">
      <x v="31"/>
      <x v="31"/>
    </i>
    <i r="2">
      <x v="36"/>
      <x v="36"/>
    </i>
    <i r="2">
      <x v="55"/>
      <x v="55"/>
    </i>
    <i r="2">
      <x v="56"/>
      <x v="56"/>
    </i>
    <i r="2">
      <x v="58"/>
      <x v="58"/>
    </i>
    <i t="default">
      <x v="12"/>
    </i>
    <i>
      <x v="13"/>
      <x v="9"/>
      <x v="14"/>
      <x v="14"/>
    </i>
    <i r="2">
      <x v="17"/>
      <x v="17"/>
    </i>
    <i r="2">
      <x v="37"/>
      <x v="37"/>
    </i>
    <i r="2">
      <x v="41"/>
      <x v="41"/>
    </i>
    <i r="2">
      <x v="43"/>
      <x v="43"/>
    </i>
    <i r="2">
      <x v="45"/>
      <x v="45"/>
    </i>
    <i r="2">
      <x v="46"/>
      <x v="46"/>
    </i>
    <i r="2">
      <x v="48"/>
      <x v="48"/>
    </i>
    <i r="2">
      <x v="51"/>
      <x v="51"/>
    </i>
    <i r="2">
      <x v="52"/>
      <x v="52"/>
    </i>
    <i r="2">
      <x v="53"/>
      <x v="53"/>
    </i>
    <i r="2">
      <x v="55"/>
      <x v="55"/>
    </i>
    <i r="2">
      <x v="56"/>
      <x v="56"/>
    </i>
    <i r="2">
      <x v="61"/>
      <x v="61"/>
    </i>
    <i r="2">
      <x v="62"/>
      <x v="62"/>
    </i>
    <i r="2">
      <x v="63"/>
      <x v="63"/>
    </i>
    <i r="2">
      <x v="66"/>
      <x v="66"/>
    </i>
    <i r="2">
      <x v="68"/>
      <x v="68"/>
    </i>
    <i r="2">
      <x v="69"/>
      <x v="69"/>
    </i>
    <i r="2">
      <x v="70"/>
      <x v="70"/>
    </i>
    <i r="2">
      <x v="71"/>
      <x v="71"/>
    </i>
    <i r="2">
      <x v="72"/>
      <x v="72"/>
    </i>
    <i r="2">
      <x v="73"/>
      <x v="73"/>
    </i>
    <i r="2">
      <x v="92"/>
      <x v="92"/>
    </i>
    <i r="2">
      <x v="93"/>
      <x v="93"/>
    </i>
    <i t="default">
      <x v="13"/>
    </i>
    <i>
      <x v="14"/>
      <x v="4"/>
      <x v="4"/>
      <x v="4"/>
    </i>
    <i r="2">
      <x v="6"/>
      <x v="6"/>
    </i>
    <i r="2">
      <x v="21"/>
      <x v="21"/>
    </i>
    <i r="2">
      <x v="22"/>
      <x v="22"/>
    </i>
    <i r="2">
      <x v="25"/>
      <x v="25"/>
    </i>
    <i r="2">
      <x v="27"/>
      <x v="27"/>
    </i>
    <i r="2">
      <x v="28"/>
      <x v="28"/>
    </i>
    <i r="2">
      <x v="34"/>
      <x v="34"/>
    </i>
    <i r="2">
      <x v="55"/>
      <x v="55"/>
    </i>
    <i r="2">
      <x v="57"/>
      <x v="57"/>
    </i>
    <i r="2">
      <x v="58"/>
      <x v="58"/>
    </i>
    <i t="default">
      <x v="1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Qty (Sign reversed)" fld="15" baseField="0" baseItem="0" numFmtId="164"/>
    <dataField name=" Return Qty" fld="11" baseField="0" baseItem="0" numFmtId="164"/>
    <dataField name="  Return Rate (Quantity based)" fld="14" baseField="1" baseItem="96" numFmtId="9"/>
  </dataFields>
  <formats count="4">
    <format dxfId="17">
      <pivotArea field="0" type="button" dataOnly="0" labelOnly="1" outline="0" axis="axisRow" fieldPosition="2"/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9 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EBA50A-D18A-4C77-878F-28EEA7935E05}" name="ItemLedgerEntry" displayName="ItemLedgerEntry" ref="D20:Q233" totalsRowCount="1">
  <autoFilter ref="D20:Q232" xr:uid="{BEEBA50A-D18A-4C77-878F-28EEA7935E05}"/>
  <tableColumns count="14">
    <tableColumn id="1" xr3:uid="{EC03E1B8-077F-4BB1-A63C-DE8B002CE2CC}" name="Item No." totalsRowLabel="Total" dataDxfId="13"/>
    <tableColumn id="2" xr3:uid="{B8CB7025-8D7B-4DBB-8C7C-61D96B58C698}" name="Item Description" dataDxfId="12"/>
    <tableColumn id="3" xr3:uid="{1762E85F-B678-4AED-9578-3222E7CCAA61}" name="Entry No." totalsRowFunction="sum" dataDxfId="11"/>
    <tableColumn id="4" xr3:uid="{66FC8F83-A736-4049-BD2C-F26FC5CA77C3}" name="Customer - Name" dataDxfId="10"/>
    <tableColumn id="5" xr3:uid="{D82971D2-E5B7-46F5-8070-513EC88CEFFB}" name="Customer No." dataDxfId="9"/>
    <tableColumn id="6" xr3:uid="{F95BD06E-817B-4CCB-A3E7-2BD0F52F98C7}" name="Shipping Date" dataDxfId="8"/>
    <tableColumn id="7" xr3:uid="{5A4A5B95-0D9B-4B40-8B23-75421D025D17}" name="Document Type" dataDxfId="7"/>
    <tableColumn id="8" xr3:uid="{D353BD1D-7E2E-4BE0-9A49-A562433D8584}" name="Document No." dataDxfId="6"/>
    <tableColumn id="9" xr3:uid="{B4EB45C4-3BEA-4085-8B06-7FA53A132B34}" name="Quantity" totalsRowFunction="sum" dataDxfId="5"/>
    <tableColumn id="10" xr3:uid="{DE774994-9556-45F7-8B8E-31BC5B2E80A1}" name="Invoice Date" dataDxfId="4"/>
    <tableColumn id="11" xr3:uid="{E6B98280-8218-4B91-9745-246066E08D99}" name="Sales Qty" totalsRowFunction="sum" dataDxfId="3"/>
    <tableColumn id="12" xr3:uid="{91EF14F9-9BC1-4D6A-8B5C-75712CD6D743}" name="Return Qty" totalsRowFunction="sum" dataDxfId="2"/>
    <tableColumn id="13" xr3:uid="{226BE6B6-2937-40AD-BC2D-0737BEBAA8BB}" name="Sales Amount" totalsRowFunction="sum" dataDxfId="1"/>
    <tableColumn id="14" xr3:uid="{0B89EADB-78E6-429F-8F8D-8630135426A3}" name="Return Amount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9"/>
  <sheetViews>
    <sheetView showGridLines="0" tabSelected="1" topLeftCell="B2" zoomScale="90" zoomScaleNormal="90" workbookViewId="0"/>
  </sheetViews>
  <sheetFormatPr defaultRowHeight="15" x14ac:dyDescent="0.25"/>
  <cols>
    <col min="1" max="1" width="9.140625" hidden="1" customWidth="1"/>
    <col min="2" max="2" width="4" customWidth="1"/>
    <col min="3" max="3" width="30" bestFit="1" customWidth="1"/>
    <col min="4" max="4" width="15.5703125" bestFit="1" customWidth="1"/>
    <col min="5" max="6" width="14.42578125" style="36" customWidth="1"/>
    <col min="7" max="7" width="27.7109375" customWidth="1"/>
    <col min="8" max="8" width="11.28515625" customWidth="1"/>
    <col min="9" max="9" width="30" bestFit="1" customWidth="1"/>
    <col min="10" max="10" width="15.5703125" bestFit="1" customWidth="1"/>
    <col min="11" max="12" width="17.28515625" customWidth="1"/>
    <col min="13" max="13" width="27.140625" customWidth="1"/>
  </cols>
  <sheetData>
    <row r="1" spans="1:13" hidden="1" x14ac:dyDescent="0.25">
      <c r="A1" t="s">
        <v>70</v>
      </c>
    </row>
    <row r="3" spans="1:13" ht="27" x14ac:dyDescent="0.35">
      <c r="C3" s="35" t="s">
        <v>42</v>
      </c>
    </row>
    <row r="5" spans="1:13" ht="18" thickBot="1" x14ac:dyDescent="0.35">
      <c r="C5" s="14" t="s">
        <v>43</v>
      </c>
      <c r="I5" s="14" t="s">
        <v>44</v>
      </c>
    </row>
    <row r="6" spans="1:13" ht="16.5" thickTop="1" thickBot="1" x14ac:dyDescent="0.3"/>
    <row r="7" spans="1:13" x14ac:dyDescent="0.25">
      <c r="C7" s="27" t="s">
        <v>24</v>
      </c>
      <c r="D7" s="16" t="s">
        <v>25</v>
      </c>
      <c r="E7" s="37" t="s">
        <v>38</v>
      </c>
      <c r="F7" s="37" t="s">
        <v>36</v>
      </c>
      <c r="G7" s="18" t="s">
        <v>37</v>
      </c>
      <c r="I7" s="27" t="s">
        <v>24</v>
      </c>
      <c r="J7" s="16" t="s">
        <v>25</v>
      </c>
      <c r="K7" s="17" t="s">
        <v>39</v>
      </c>
      <c r="L7" s="17" t="s">
        <v>40</v>
      </c>
      <c r="M7" s="18" t="s">
        <v>41</v>
      </c>
    </row>
    <row r="8" spans="1:13" x14ac:dyDescent="0.25">
      <c r="C8" s="28" t="s">
        <v>231</v>
      </c>
      <c r="D8" s="45" t="s">
        <v>148</v>
      </c>
      <c r="E8" s="47">
        <v>874</v>
      </c>
      <c r="F8" s="47">
        <v>0</v>
      </c>
      <c r="G8" s="20">
        <v>0</v>
      </c>
      <c r="I8" s="28" t="s">
        <v>231</v>
      </c>
      <c r="J8" s="45" t="s">
        <v>148</v>
      </c>
      <c r="K8" s="46">
        <v>12258.86</v>
      </c>
      <c r="L8" s="46">
        <v>0</v>
      </c>
      <c r="M8" s="20">
        <v>0</v>
      </c>
    </row>
    <row r="9" spans="1:13" x14ac:dyDescent="0.25">
      <c r="C9" s="28" t="s">
        <v>187</v>
      </c>
      <c r="D9" s="45" t="s">
        <v>188</v>
      </c>
      <c r="E9" s="47">
        <v>3220</v>
      </c>
      <c r="F9" s="47">
        <v>0</v>
      </c>
      <c r="G9" s="20">
        <v>0</v>
      </c>
      <c r="I9" s="28" t="s">
        <v>187</v>
      </c>
      <c r="J9" s="45" t="s">
        <v>188</v>
      </c>
      <c r="K9" s="46">
        <v>6307.9100000000008</v>
      </c>
      <c r="L9" s="46">
        <v>0</v>
      </c>
      <c r="M9" s="20">
        <v>0</v>
      </c>
    </row>
    <row r="10" spans="1:13" x14ac:dyDescent="0.25">
      <c r="C10" s="28" t="s">
        <v>199</v>
      </c>
      <c r="D10" s="45" t="s">
        <v>200</v>
      </c>
      <c r="E10" s="47">
        <v>2795</v>
      </c>
      <c r="F10" s="47">
        <v>0</v>
      </c>
      <c r="G10" s="20">
        <v>0</v>
      </c>
      <c r="I10" s="28" t="s">
        <v>199</v>
      </c>
      <c r="J10" s="45" t="s">
        <v>200</v>
      </c>
      <c r="K10" s="46">
        <v>5829.1999999999989</v>
      </c>
      <c r="L10" s="46">
        <v>0</v>
      </c>
      <c r="M10" s="20">
        <v>0</v>
      </c>
    </row>
    <row r="11" spans="1:13" x14ac:dyDescent="0.25">
      <c r="C11" s="28" t="s">
        <v>123</v>
      </c>
      <c r="D11" s="45" t="s">
        <v>124</v>
      </c>
      <c r="E11" s="47">
        <v>954</v>
      </c>
      <c r="F11" s="47">
        <v>0</v>
      </c>
      <c r="G11" s="20">
        <v>0</v>
      </c>
      <c r="I11" s="28" t="s">
        <v>123</v>
      </c>
      <c r="J11" s="45" t="s">
        <v>124</v>
      </c>
      <c r="K11" s="46">
        <v>15535.35</v>
      </c>
      <c r="L11" s="46">
        <v>0</v>
      </c>
      <c r="M11" s="20">
        <v>0</v>
      </c>
    </row>
    <row r="12" spans="1:13" x14ac:dyDescent="0.25">
      <c r="C12" s="28" t="s">
        <v>439</v>
      </c>
      <c r="D12" s="45" t="s">
        <v>440</v>
      </c>
      <c r="E12" s="47">
        <v>1445</v>
      </c>
      <c r="F12" s="47">
        <v>0</v>
      </c>
      <c r="G12" s="20">
        <v>0</v>
      </c>
      <c r="I12" s="28" t="s">
        <v>439</v>
      </c>
      <c r="J12" s="45" t="s">
        <v>440</v>
      </c>
      <c r="K12" s="46">
        <v>9988.9799999999959</v>
      </c>
      <c r="L12" s="46">
        <v>0</v>
      </c>
      <c r="M12" s="20">
        <v>0</v>
      </c>
    </row>
    <row r="13" spans="1:13" x14ac:dyDescent="0.25">
      <c r="C13" s="28" t="s">
        <v>283</v>
      </c>
      <c r="D13" s="45" t="s">
        <v>284</v>
      </c>
      <c r="E13" s="47">
        <v>0</v>
      </c>
      <c r="F13" s="47">
        <v>0</v>
      </c>
      <c r="G13" s="20">
        <v>0</v>
      </c>
      <c r="I13" s="28" t="s">
        <v>283</v>
      </c>
      <c r="J13" s="45" t="s">
        <v>284</v>
      </c>
      <c r="K13" s="46">
        <v>0</v>
      </c>
      <c r="L13" s="46">
        <v>0</v>
      </c>
      <c r="M13" s="20">
        <v>0</v>
      </c>
    </row>
    <row r="14" spans="1:13" x14ac:dyDescent="0.25">
      <c r="C14" s="28" t="s">
        <v>100</v>
      </c>
      <c r="D14" s="45" t="s">
        <v>101</v>
      </c>
      <c r="E14" s="47">
        <v>1636</v>
      </c>
      <c r="F14" s="47">
        <v>0</v>
      </c>
      <c r="G14" s="20">
        <v>0</v>
      </c>
      <c r="I14" s="28" t="s">
        <v>100</v>
      </c>
      <c r="J14" s="45" t="s">
        <v>101</v>
      </c>
      <c r="K14" s="46">
        <v>20820.680000000004</v>
      </c>
      <c r="L14" s="46">
        <v>0</v>
      </c>
      <c r="M14" s="20">
        <v>0</v>
      </c>
    </row>
    <row r="15" spans="1:13" x14ac:dyDescent="0.25">
      <c r="C15" s="28" t="s">
        <v>212</v>
      </c>
      <c r="D15" s="45" t="s">
        <v>213</v>
      </c>
      <c r="E15" s="47">
        <v>717</v>
      </c>
      <c r="F15" s="47">
        <v>0</v>
      </c>
      <c r="G15" s="20">
        <v>0</v>
      </c>
      <c r="I15" s="28" t="s">
        <v>212</v>
      </c>
      <c r="J15" s="45" t="s">
        <v>213</v>
      </c>
      <c r="K15" s="46">
        <v>12513.9</v>
      </c>
      <c r="L15" s="46">
        <v>0</v>
      </c>
      <c r="M15" s="20">
        <v>0</v>
      </c>
    </row>
    <row r="16" spans="1:13" x14ac:dyDescent="0.25">
      <c r="C16" s="28" t="s">
        <v>110</v>
      </c>
      <c r="D16" s="45" t="s">
        <v>111</v>
      </c>
      <c r="E16" s="47">
        <v>2496</v>
      </c>
      <c r="F16" s="47">
        <v>0</v>
      </c>
      <c r="G16" s="20">
        <v>0</v>
      </c>
      <c r="I16" s="28" t="s">
        <v>110</v>
      </c>
      <c r="J16" s="45" t="s">
        <v>111</v>
      </c>
      <c r="K16" s="46">
        <v>12615.93</v>
      </c>
      <c r="L16" s="46">
        <v>0</v>
      </c>
      <c r="M16" s="20">
        <v>0</v>
      </c>
    </row>
    <row r="17" spans="3:13" x14ac:dyDescent="0.25">
      <c r="C17" s="28" t="s">
        <v>134</v>
      </c>
      <c r="D17" s="45" t="s">
        <v>135</v>
      </c>
      <c r="E17" s="47">
        <v>1060</v>
      </c>
      <c r="F17" s="47">
        <v>0</v>
      </c>
      <c r="G17" s="20">
        <v>0</v>
      </c>
      <c r="I17" s="28" t="s">
        <v>134</v>
      </c>
      <c r="J17" s="45" t="s">
        <v>135</v>
      </c>
      <c r="K17" s="46">
        <v>15694.439999999997</v>
      </c>
      <c r="L17" s="46">
        <v>0</v>
      </c>
      <c r="M17" s="20">
        <v>0</v>
      </c>
    </row>
    <row r="18" spans="3:13" x14ac:dyDescent="0.25">
      <c r="C18" s="28" t="s">
        <v>429</v>
      </c>
      <c r="D18" s="45" t="s">
        <v>430</v>
      </c>
      <c r="E18" s="47">
        <v>368</v>
      </c>
      <c r="F18" s="47">
        <v>0</v>
      </c>
      <c r="G18" s="20">
        <v>0</v>
      </c>
      <c r="I18" s="28" t="s">
        <v>429</v>
      </c>
      <c r="J18" s="45" t="s">
        <v>430</v>
      </c>
      <c r="K18" s="46">
        <v>5477.4500000000007</v>
      </c>
      <c r="L18" s="46">
        <v>0</v>
      </c>
      <c r="M18" s="20">
        <v>0</v>
      </c>
    </row>
    <row r="19" spans="3:13" x14ac:dyDescent="0.25">
      <c r="C19" s="28" t="s">
        <v>229</v>
      </c>
      <c r="D19" s="45" t="s">
        <v>98</v>
      </c>
      <c r="E19" s="47">
        <v>1711</v>
      </c>
      <c r="F19" s="47">
        <v>0</v>
      </c>
      <c r="G19" s="20">
        <v>0</v>
      </c>
      <c r="I19" s="28" t="s">
        <v>229</v>
      </c>
      <c r="J19" s="45" t="s">
        <v>98</v>
      </c>
      <c r="K19" s="46">
        <v>19333.379999999997</v>
      </c>
      <c r="L19" s="46">
        <v>0</v>
      </c>
      <c r="M19" s="20">
        <v>0</v>
      </c>
    </row>
    <row r="20" spans="3:13" x14ac:dyDescent="0.25">
      <c r="C20" s="28" t="s">
        <v>445</v>
      </c>
      <c r="D20" s="45" t="s">
        <v>249</v>
      </c>
      <c r="E20" s="47">
        <v>1719</v>
      </c>
      <c r="F20" s="47">
        <v>0</v>
      </c>
      <c r="G20" s="20">
        <v>0</v>
      </c>
      <c r="I20" s="28" t="s">
        <v>445</v>
      </c>
      <c r="J20" s="45" t="s">
        <v>249</v>
      </c>
      <c r="K20" s="46">
        <v>20183.950000000004</v>
      </c>
      <c r="L20" s="46">
        <v>0</v>
      </c>
      <c r="M20" s="20">
        <v>0</v>
      </c>
    </row>
    <row r="21" spans="3:13" x14ac:dyDescent="0.25">
      <c r="C21" s="28" t="s">
        <v>153</v>
      </c>
      <c r="D21" s="45" t="s">
        <v>154</v>
      </c>
      <c r="E21" s="47">
        <v>1184</v>
      </c>
      <c r="F21" s="47">
        <v>0</v>
      </c>
      <c r="G21" s="20">
        <v>0</v>
      </c>
      <c r="I21" s="28" t="s">
        <v>153</v>
      </c>
      <c r="J21" s="45" t="s">
        <v>154</v>
      </c>
      <c r="K21" s="46">
        <v>20183.670000000002</v>
      </c>
      <c r="L21" s="46">
        <v>0</v>
      </c>
      <c r="M21" s="20">
        <v>0</v>
      </c>
    </row>
    <row r="22" spans="3:13" x14ac:dyDescent="0.25">
      <c r="C22" s="28" t="s">
        <v>108</v>
      </c>
      <c r="D22" s="45" t="s">
        <v>109</v>
      </c>
      <c r="E22" s="47">
        <v>1144</v>
      </c>
      <c r="F22" s="47">
        <v>0</v>
      </c>
      <c r="G22" s="20">
        <v>0</v>
      </c>
      <c r="I22" s="28" t="s">
        <v>108</v>
      </c>
      <c r="J22" s="45" t="s">
        <v>109</v>
      </c>
      <c r="K22" s="46">
        <v>14045.719999999996</v>
      </c>
      <c r="L22" s="46">
        <v>0</v>
      </c>
      <c r="M22" s="20">
        <v>0</v>
      </c>
    </row>
    <row r="23" spans="3:13" ht="15.75" thickBot="1" x14ac:dyDescent="0.3">
      <c r="C23" s="24" t="s">
        <v>34</v>
      </c>
      <c r="D23" s="22"/>
      <c r="E23" s="38">
        <v>21323</v>
      </c>
      <c r="F23" s="38">
        <v>0</v>
      </c>
      <c r="G23" s="23">
        <v>0</v>
      </c>
      <c r="I23" s="24" t="s">
        <v>34</v>
      </c>
      <c r="J23" s="22"/>
      <c r="K23" s="26">
        <v>190789.42000000004</v>
      </c>
      <c r="L23" s="26">
        <v>0</v>
      </c>
      <c r="M23" s="23">
        <v>0</v>
      </c>
    </row>
    <row r="24" spans="3:13" x14ac:dyDescent="0.25">
      <c r="E24"/>
      <c r="F24"/>
    </row>
    <row r="25" spans="3:13" x14ac:dyDescent="0.25">
      <c r="E25"/>
      <c r="F25"/>
    </row>
    <row r="26" spans="3:13" x14ac:dyDescent="0.25">
      <c r="E26"/>
      <c r="F26"/>
    </row>
    <row r="27" spans="3:13" x14ac:dyDescent="0.25">
      <c r="E27"/>
      <c r="F27"/>
    </row>
    <row r="28" spans="3:13" x14ac:dyDescent="0.25">
      <c r="E28"/>
      <c r="F28"/>
    </row>
    <row r="29" spans="3:13" x14ac:dyDescent="0.25">
      <c r="E29"/>
      <c r="F29"/>
    </row>
    <row r="30" spans="3:13" x14ac:dyDescent="0.25">
      <c r="E30"/>
      <c r="F30"/>
    </row>
    <row r="31" spans="3:13" x14ac:dyDescent="0.25">
      <c r="E31"/>
      <c r="F31"/>
    </row>
    <row r="32" spans="3:13" x14ac:dyDescent="0.25">
      <c r="E32"/>
      <c r="F32"/>
    </row>
    <row r="33" spans="5:6" x14ac:dyDescent="0.25">
      <c r="E33"/>
      <c r="F33"/>
    </row>
    <row r="34" spans="5:6" x14ac:dyDescent="0.25">
      <c r="E34"/>
      <c r="F34"/>
    </row>
    <row r="35" spans="5:6" x14ac:dyDescent="0.25">
      <c r="E35"/>
      <c r="F35"/>
    </row>
    <row r="36" spans="5:6" x14ac:dyDescent="0.25">
      <c r="E36"/>
      <c r="F36"/>
    </row>
    <row r="37" spans="5:6" x14ac:dyDescent="0.25">
      <c r="E37"/>
      <c r="F37"/>
    </row>
    <row r="38" spans="5:6" x14ac:dyDescent="0.25">
      <c r="E38"/>
      <c r="F38"/>
    </row>
    <row r="39" spans="5:6" x14ac:dyDescent="0.25">
      <c r="E39"/>
      <c r="F39"/>
    </row>
    <row r="40" spans="5:6" x14ac:dyDescent="0.25">
      <c r="E40"/>
      <c r="F40"/>
    </row>
    <row r="41" spans="5:6" x14ac:dyDescent="0.25">
      <c r="E41"/>
      <c r="F41"/>
    </row>
    <row r="42" spans="5:6" x14ac:dyDescent="0.25">
      <c r="E42"/>
      <c r="F42"/>
    </row>
    <row r="43" spans="5:6" x14ac:dyDescent="0.25">
      <c r="E43"/>
      <c r="F43"/>
    </row>
    <row r="44" spans="5:6" x14ac:dyDescent="0.25">
      <c r="E44"/>
      <c r="F44"/>
    </row>
    <row r="45" spans="5:6" x14ac:dyDescent="0.25">
      <c r="E45"/>
      <c r="F45"/>
    </row>
    <row r="46" spans="5:6" x14ac:dyDescent="0.25">
      <c r="E46"/>
      <c r="F46"/>
    </row>
    <row r="47" spans="5:6" x14ac:dyDescent="0.25">
      <c r="E47"/>
      <c r="F47"/>
    </row>
    <row r="48" spans="5:6" x14ac:dyDescent="0.25">
      <c r="E48"/>
      <c r="F48"/>
    </row>
    <row r="49" spans="5:6" x14ac:dyDescent="0.25">
      <c r="E49"/>
      <c r="F49"/>
    </row>
    <row r="50" spans="5:6" x14ac:dyDescent="0.25">
      <c r="E50"/>
      <c r="F50"/>
    </row>
    <row r="51" spans="5:6" x14ac:dyDescent="0.25">
      <c r="E51"/>
      <c r="F51"/>
    </row>
    <row r="52" spans="5:6" x14ac:dyDescent="0.25">
      <c r="E52"/>
      <c r="F52"/>
    </row>
    <row r="53" spans="5:6" x14ac:dyDescent="0.25">
      <c r="E53"/>
      <c r="F53"/>
    </row>
    <row r="54" spans="5:6" x14ac:dyDescent="0.25">
      <c r="E54"/>
      <c r="F54"/>
    </row>
    <row r="55" spans="5:6" ht="15.75" thickBot="1" x14ac:dyDescent="0.3">
      <c r="E55"/>
      <c r="F55"/>
    </row>
    <row r="56" spans="5:6" x14ac:dyDescent="0.25">
      <c r="E56"/>
      <c r="F56"/>
    </row>
    <row r="57" spans="5:6" x14ac:dyDescent="0.25">
      <c r="E57"/>
      <c r="F57"/>
    </row>
    <row r="58" spans="5:6" x14ac:dyDescent="0.25">
      <c r="E58"/>
      <c r="F58"/>
    </row>
    <row r="59" spans="5:6" x14ac:dyDescent="0.25">
      <c r="E59"/>
      <c r="F59"/>
    </row>
    <row r="60" spans="5:6" x14ac:dyDescent="0.25">
      <c r="E60"/>
      <c r="F60"/>
    </row>
    <row r="61" spans="5:6" x14ac:dyDescent="0.25">
      <c r="E61"/>
      <c r="F61"/>
    </row>
    <row r="62" spans="5:6" x14ac:dyDescent="0.25">
      <c r="E62"/>
      <c r="F62"/>
    </row>
    <row r="63" spans="5:6" x14ac:dyDescent="0.25">
      <c r="E63"/>
      <c r="F63"/>
    </row>
    <row r="64" spans="5:6" x14ac:dyDescent="0.25">
      <c r="E64"/>
      <c r="F64"/>
    </row>
    <row r="65" spans="5:6" x14ac:dyDescent="0.25">
      <c r="E65"/>
      <c r="F65"/>
    </row>
    <row r="66" spans="5:6" x14ac:dyDescent="0.25">
      <c r="E66"/>
      <c r="F66"/>
    </row>
    <row r="67" spans="5:6" x14ac:dyDescent="0.25">
      <c r="E67"/>
      <c r="F67"/>
    </row>
    <row r="68" spans="5:6" x14ac:dyDescent="0.25">
      <c r="E68"/>
      <c r="F68"/>
    </row>
    <row r="69" spans="5:6" x14ac:dyDescent="0.25">
      <c r="E69"/>
      <c r="F69"/>
    </row>
    <row r="70" spans="5:6" x14ac:dyDescent="0.25">
      <c r="E70"/>
      <c r="F70"/>
    </row>
    <row r="71" spans="5:6" x14ac:dyDescent="0.25">
      <c r="E71"/>
      <c r="F71"/>
    </row>
    <row r="72" spans="5:6" x14ac:dyDescent="0.25">
      <c r="E72"/>
      <c r="F72"/>
    </row>
    <row r="73" spans="5:6" x14ac:dyDescent="0.25">
      <c r="E73"/>
      <c r="F73"/>
    </row>
    <row r="74" spans="5:6" x14ac:dyDescent="0.25">
      <c r="E74"/>
      <c r="F74"/>
    </row>
    <row r="75" spans="5:6" x14ac:dyDescent="0.25">
      <c r="E75"/>
      <c r="F75"/>
    </row>
    <row r="76" spans="5:6" x14ac:dyDescent="0.25">
      <c r="E76"/>
      <c r="F76"/>
    </row>
    <row r="77" spans="5:6" x14ac:dyDescent="0.25">
      <c r="E77"/>
      <c r="F77"/>
    </row>
    <row r="78" spans="5:6" x14ac:dyDescent="0.25">
      <c r="E78"/>
      <c r="F78"/>
    </row>
    <row r="79" spans="5:6" x14ac:dyDescent="0.25">
      <c r="E79"/>
      <c r="F79"/>
    </row>
    <row r="80" spans="5:6" x14ac:dyDescent="0.25">
      <c r="E80"/>
      <c r="F80"/>
    </row>
    <row r="81" spans="5:6" x14ac:dyDescent="0.25">
      <c r="E81"/>
      <c r="F81"/>
    </row>
    <row r="82" spans="5:6" x14ac:dyDescent="0.25">
      <c r="E82"/>
      <c r="F82"/>
    </row>
    <row r="83" spans="5:6" x14ac:dyDescent="0.25">
      <c r="E83"/>
      <c r="F83"/>
    </row>
    <row r="84" spans="5:6" x14ac:dyDescent="0.25">
      <c r="E84"/>
      <c r="F84"/>
    </row>
    <row r="85" spans="5:6" x14ac:dyDescent="0.25">
      <c r="E85"/>
      <c r="F85"/>
    </row>
    <row r="86" spans="5:6" x14ac:dyDescent="0.25">
      <c r="E86"/>
      <c r="F86"/>
    </row>
    <row r="87" spans="5:6" x14ac:dyDescent="0.25">
      <c r="E87"/>
      <c r="F87"/>
    </row>
    <row r="88" spans="5:6" x14ac:dyDescent="0.25">
      <c r="E88"/>
      <c r="F88"/>
    </row>
    <row r="89" spans="5:6" x14ac:dyDescent="0.25">
      <c r="E89"/>
      <c r="F89"/>
    </row>
    <row r="90" spans="5:6" x14ac:dyDescent="0.25">
      <c r="E90"/>
      <c r="F90"/>
    </row>
    <row r="91" spans="5:6" x14ac:dyDescent="0.25">
      <c r="E91"/>
      <c r="F91"/>
    </row>
    <row r="92" spans="5:6" x14ac:dyDescent="0.25">
      <c r="E92"/>
      <c r="F92"/>
    </row>
    <row r="93" spans="5:6" x14ac:dyDescent="0.25">
      <c r="E93"/>
      <c r="F93"/>
    </row>
    <row r="94" spans="5:6" x14ac:dyDescent="0.25">
      <c r="E94"/>
      <c r="F94"/>
    </row>
    <row r="95" spans="5:6" x14ac:dyDescent="0.25">
      <c r="E95"/>
      <c r="F95"/>
    </row>
    <row r="96" spans="5:6" x14ac:dyDescent="0.25">
      <c r="E96"/>
      <c r="F96"/>
    </row>
    <row r="97" spans="5:6" x14ac:dyDescent="0.25">
      <c r="E97"/>
      <c r="F97"/>
    </row>
    <row r="98" spans="5:6" x14ac:dyDescent="0.25">
      <c r="E98"/>
      <c r="F98"/>
    </row>
    <row r="99" spans="5:6" x14ac:dyDescent="0.25">
      <c r="E99"/>
      <c r="F99"/>
    </row>
  </sheetData>
  <conditionalFormatting pivot="1" sqref="G8:G22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{D89EBCB4-B6BE-4AB6-9CD5-A28D213F5E4F}</x14:id>
        </ext>
      </extLst>
    </cfRule>
  </conditionalFormatting>
  <conditionalFormatting pivot="1" sqref="M8:M2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{E10644EC-F5B8-4944-BDFA-D37EF5031DD3}</x14:id>
        </ext>
      </extLst>
    </cfRule>
  </conditionalFormatting>
  <pageMargins left="0.25" right="0.25" top="0.75" bottom="0.75" header="0.3" footer="0.3"/>
  <pageSetup scale="62" fitToHeight="0" orientation="landscape" horizontalDpi="300" verticalDpi="300" r:id="rId3"/>
  <headerFooter>
    <oddFooter>&amp;C&amp;D&amp;R&amp;P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89EBCB4-B6BE-4AB6-9CD5-A28D213F5E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G8:G22</xm:sqref>
        </x14:conditionalFormatting>
        <x14:conditionalFormatting xmlns:xm="http://schemas.microsoft.com/office/excel/2006/main" pivot="1">
          <x14:cfRule type="dataBar" id="{E10644EC-F5B8-4944-BDFA-D37EF5031D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M8:M22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1"/>
  <sheetViews>
    <sheetView showGridLines="0" topLeftCell="A2" zoomScale="90" zoomScaleNormal="90" workbookViewId="0"/>
  </sheetViews>
  <sheetFormatPr defaultRowHeight="15" x14ac:dyDescent="0.25"/>
  <cols>
    <col min="1" max="1" width="9.140625" hidden="1" customWidth="1"/>
    <col min="2" max="2" width="3.85546875" customWidth="1"/>
    <col min="3" max="3" width="34.42578125" customWidth="1"/>
    <col min="4" max="4" width="30.85546875" bestFit="1" customWidth="1"/>
    <col min="5" max="6" width="14.42578125" style="36" customWidth="1"/>
    <col min="7" max="7" width="27.7109375" customWidth="1"/>
    <col min="8" max="8" width="11.28515625" customWidth="1"/>
    <col min="9" max="9" width="17.7109375" customWidth="1"/>
    <col min="10" max="10" width="30.85546875" bestFit="1" customWidth="1"/>
    <col min="11" max="12" width="17.28515625" customWidth="1"/>
    <col min="13" max="13" width="27.140625" customWidth="1"/>
  </cols>
  <sheetData>
    <row r="1" spans="1:13" hidden="1" x14ac:dyDescent="0.25">
      <c r="A1" t="s">
        <v>70</v>
      </c>
    </row>
    <row r="3" spans="1:13" ht="27" x14ac:dyDescent="0.35">
      <c r="C3" s="35" t="s">
        <v>45</v>
      </c>
    </row>
    <row r="5" spans="1:13" ht="18" thickBot="1" x14ac:dyDescent="0.35">
      <c r="C5" s="14" t="s">
        <v>43</v>
      </c>
      <c r="I5" s="14" t="s">
        <v>44</v>
      </c>
    </row>
    <row r="6" spans="1:13" ht="16.5" thickTop="1" thickBot="1" x14ac:dyDescent="0.3"/>
    <row r="7" spans="1:13" x14ac:dyDescent="0.25">
      <c r="C7" s="15" t="s">
        <v>21</v>
      </c>
      <c r="D7" s="16" t="s">
        <v>23</v>
      </c>
      <c r="E7" s="37" t="s">
        <v>38</v>
      </c>
      <c r="F7" s="37" t="s">
        <v>36</v>
      </c>
      <c r="G7" s="18" t="s">
        <v>37</v>
      </c>
      <c r="I7" s="15" t="s">
        <v>21</v>
      </c>
      <c r="J7" s="16" t="s">
        <v>23</v>
      </c>
      <c r="K7" s="17" t="s">
        <v>39</v>
      </c>
      <c r="L7" s="17" t="s">
        <v>40</v>
      </c>
      <c r="M7" s="18" t="s">
        <v>41</v>
      </c>
    </row>
    <row r="8" spans="1:13" x14ac:dyDescent="0.25">
      <c r="C8" s="19" t="s">
        <v>170</v>
      </c>
      <c r="D8" s="45" t="s">
        <v>171</v>
      </c>
      <c r="E8" s="47">
        <v>144</v>
      </c>
      <c r="F8" s="47">
        <v>0</v>
      </c>
      <c r="G8" s="20">
        <v>0</v>
      </c>
      <c r="I8" s="19" t="s">
        <v>170</v>
      </c>
      <c r="J8" s="45" t="s">
        <v>171</v>
      </c>
      <c r="K8" s="46">
        <v>407.9</v>
      </c>
      <c r="L8" s="46">
        <v>0</v>
      </c>
      <c r="M8" s="20">
        <v>0</v>
      </c>
    </row>
    <row r="9" spans="1:13" x14ac:dyDescent="0.25">
      <c r="C9" s="19" t="s">
        <v>185</v>
      </c>
      <c r="D9" s="45" t="s">
        <v>186</v>
      </c>
      <c r="E9" s="47">
        <v>144</v>
      </c>
      <c r="F9" s="47">
        <v>0</v>
      </c>
      <c r="G9" s="20">
        <v>0</v>
      </c>
      <c r="I9" s="19" t="s">
        <v>185</v>
      </c>
      <c r="J9" s="45" t="s">
        <v>186</v>
      </c>
      <c r="K9" s="46">
        <v>2073.6</v>
      </c>
      <c r="L9" s="46">
        <v>0</v>
      </c>
      <c r="M9" s="20">
        <v>0</v>
      </c>
    </row>
    <row r="10" spans="1:13" x14ac:dyDescent="0.25">
      <c r="C10" s="19" t="s">
        <v>224</v>
      </c>
      <c r="D10" s="45" t="s">
        <v>225</v>
      </c>
      <c r="E10" s="47">
        <v>192</v>
      </c>
      <c r="F10" s="47">
        <v>0</v>
      </c>
      <c r="G10" s="20">
        <v>0</v>
      </c>
      <c r="I10" s="19" t="s">
        <v>224</v>
      </c>
      <c r="J10" s="45" t="s">
        <v>225</v>
      </c>
      <c r="K10" s="46">
        <v>1392.3899999999999</v>
      </c>
      <c r="L10" s="46">
        <v>0</v>
      </c>
      <c r="M10" s="20">
        <v>0</v>
      </c>
    </row>
    <row r="11" spans="1:13" x14ac:dyDescent="0.25">
      <c r="C11" s="19" t="s">
        <v>235</v>
      </c>
      <c r="D11" s="45" t="s">
        <v>236</v>
      </c>
      <c r="E11" s="47">
        <v>60</v>
      </c>
      <c r="F11" s="47">
        <v>0</v>
      </c>
      <c r="G11" s="20">
        <v>0</v>
      </c>
      <c r="I11" s="19" t="s">
        <v>235</v>
      </c>
      <c r="J11" s="45" t="s">
        <v>236</v>
      </c>
      <c r="K11" s="46">
        <v>3706.7999999999997</v>
      </c>
      <c r="L11" s="46">
        <v>0</v>
      </c>
      <c r="M11" s="20">
        <v>0</v>
      </c>
    </row>
    <row r="12" spans="1:13" x14ac:dyDescent="0.25">
      <c r="C12" s="19" t="s">
        <v>142</v>
      </c>
      <c r="D12" s="45" t="s">
        <v>143</v>
      </c>
      <c r="E12" s="47">
        <v>434</v>
      </c>
      <c r="F12" s="47">
        <v>0</v>
      </c>
      <c r="G12" s="20">
        <v>0</v>
      </c>
      <c r="I12" s="19" t="s">
        <v>142</v>
      </c>
      <c r="J12" s="45" t="s">
        <v>143</v>
      </c>
      <c r="K12" s="46">
        <v>472.4</v>
      </c>
      <c r="L12" s="46">
        <v>0</v>
      </c>
      <c r="M12" s="20">
        <v>0</v>
      </c>
    </row>
    <row r="13" spans="1:13" x14ac:dyDescent="0.25">
      <c r="C13" s="19" t="s">
        <v>243</v>
      </c>
      <c r="D13" s="45" t="s">
        <v>244</v>
      </c>
      <c r="E13" s="47">
        <v>289</v>
      </c>
      <c r="F13" s="47">
        <v>0</v>
      </c>
      <c r="G13" s="20">
        <v>0</v>
      </c>
      <c r="I13" s="19" t="s">
        <v>243</v>
      </c>
      <c r="J13" s="45" t="s">
        <v>244</v>
      </c>
      <c r="K13" s="46">
        <v>16811.829999999998</v>
      </c>
      <c r="L13" s="46">
        <v>0</v>
      </c>
      <c r="M13" s="20">
        <v>0</v>
      </c>
    </row>
    <row r="14" spans="1:13" x14ac:dyDescent="0.25">
      <c r="C14" s="19" t="s">
        <v>268</v>
      </c>
      <c r="D14" s="45" t="s">
        <v>269</v>
      </c>
      <c r="E14" s="47">
        <v>288</v>
      </c>
      <c r="F14" s="47">
        <v>0</v>
      </c>
      <c r="G14" s="20">
        <v>0</v>
      </c>
      <c r="I14" s="19" t="s">
        <v>268</v>
      </c>
      <c r="J14" s="45" t="s">
        <v>269</v>
      </c>
      <c r="K14" s="46">
        <v>388.51</v>
      </c>
      <c r="L14" s="46">
        <v>0</v>
      </c>
      <c r="M14" s="20">
        <v>0</v>
      </c>
    </row>
    <row r="15" spans="1:13" x14ac:dyDescent="0.25">
      <c r="C15" s="19" t="s">
        <v>245</v>
      </c>
      <c r="D15" s="45" t="s">
        <v>246</v>
      </c>
      <c r="E15" s="47">
        <v>96</v>
      </c>
      <c r="F15" s="47">
        <v>0</v>
      </c>
      <c r="G15" s="20">
        <v>0</v>
      </c>
      <c r="I15" s="19" t="s">
        <v>245</v>
      </c>
      <c r="J15" s="45" t="s">
        <v>246</v>
      </c>
      <c r="K15" s="46">
        <v>12144.779999999999</v>
      </c>
      <c r="L15" s="46">
        <v>0</v>
      </c>
      <c r="M15" s="20">
        <v>0</v>
      </c>
    </row>
    <row r="16" spans="1:13" x14ac:dyDescent="0.25">
      <c r="C16" s="19" t="s">
        <v>279</v>
      </c>
      <c r="D16" s="45" t="s">
        <v>280</v>
      </c>
      <c r="E16" s="47">
        <v>144</v>
      </c>
      <c r="F16" s="47">
        <v>0</v>
      </c>
      <c r="G16" s="20">
        <v>0</v>
      </c>
      <c r="I16" s="19" t="s">
        <v>279</v>
      </c>
      <c r="J16" s="45" t="s">
        <v>280</v>
      </c>
      <c r="K16" s="46">
        <v>967.09</v>
      </c>
      <c r="L16" s="46">
        <v>0</v>
      </c>
      <c r="M16" s="20">
        <v>0</v>
      </c>
    </row>
    <row r="17" spans="3:13" x14ac:dyDescent="0.25">
      <c r="C17" s="19" t="s">
        <v>261</v>
      </c>
      <c r="D17" s="45" t="s">
        <v>262</v>
      </c>
      <c r="E17" s="47">
        <v>300</v>
      </c>
      <c r="F17" s="47">
        <v>0</v>
      </c>
      <c r="G17" s="20">
        <v>0</v>
      </c>
      <c r="I17" s="19" t="s">
        <v>261</v>
      </c>
      <c r="J17" s="45" t="s">
        <v>262</v>
      </c>
      <c r="K17" s="46">
        <v>497.36</v>
      </c>
      <c r="L17" s="46">
        <v>0</v>
      </c>
      <c r="M17" s="20">
        <v>0</v>
      </c>
    </row>
    <row r="18" spans="3:13" x14ac:dyDescent="0.25">
      <c r="C18" s="19" t="s">
        <v>210</v>
      </c>
      <c r="D18" s="45" t="s">
        <v>211</v>
      </c>
      <c r="E18" s="47">
        <v>1</v>
      </c>
      <c r="F18" s="47">
        <v>0</v>
      </c>
      <c r="G18" s="20">
        <v>0</v>
      </c>
      <c r="I18" s="19" t="s">
        <v>210</v>
      </c>
      <c r="J18" s="45" t="s">
        <v>211</v>
      </c>
      <c r="K18" s="46">
        <v>53.059999999999995</v>
      </c>
      <c r="L18" s="46">
        <v>0</v>
      </c>
      <c r="M18" s="20">
        <v>0</v>
      </c>
    </row>
    <row r="19" spans="3:13" x14ac:dyDescent="0.25">
      <c r="C19" s="19" t="s">
        <v>289</v>
      </c>
      <c r="D19" s="45" t="s">
        <v>300</v>
      </c>
      <c r="E19" s="47">
        <v>289</v>
      </c>
      <c r="F19" s="47">
        <v>0</v>
      </c>
      <c r="G19" s="20">
        <v>0</v>
      </c>
      <c r="I19" s="19" t="s">
        <v>289</v>
      </c>
      <c r="J19" s="45" t="s">
        <v>300</v>
      </c>
      <c r="K19" s="46">
        <v>2562.9499999999998</v>
      </c>
      <c r="L19" s="46">
        <v>0</v>
      </c>
      <c r="M19" s="20">
        <v>0</v>
      </c>
    </row>
    <row r="20" spans="3:13" x14ac:dyDescent="0.25">
      <c r="C20" s="19" t="s">
        <v>247</v>
      </c>
      <c r="D20" s="45" t="s">
        <v>248</v>
      </c>
      <c r="E20" s="47">
        <v>144</v>
      </c>
      <c r="F20" s="47">
        <v>0</v>
      </c>
      <c r="G20" s="20">
        <v>0</v>
      </c>
      <c r="I20" s="19" t="s">
        <v>247</v>
      </c>
      <c r="J20" s="45" t="s">
        <v>248</v>
      </c>
      <c r="K20" s="46">
        <v>637.86</v>
      </c>
      <c r="L20" s="46">
        <v>0</v>
      </c>
      <c r="M20" s="20">
        <v>0</v>
      </c>
    </row>
    <row r="21" spans="3:13" x14ac:dyDescent="0.25">
      <c r="C21" s="19" t="s">
        <v>294</v>
      </c>
      <c r="D21" s="45" t="s">
        <v>295</v>
      </c>
      <c r="E21" s="47">
        <v>48</v>
      </c>
      <c r="F21" s="47">
        <v>0</v>
      </c>
      <c r="G21" s="20">
        <v>0</v>
      </c>
      <c r="I21" s="19" t="s">
        <v>294</v>
      </c>
      <c r="J21" s="45" t="s">
        <v>295</v>
      </c>
      <c r="K21" s="46">
        <v>3957.0000000000005</v>
      </c>
      <c r="L21" s="46">
        <v>0</v>
      </c>
      <c r="M21" s="20">
        <v>0</v>
      </c>
    </row>
    <row r="22" spans="3:13" x14ac:dyDescent="0.25">
      <c r="C22" s="19" t="s">
        <v>220</v>
      </c>
      <c r="D22" s="45" t="s">
        <v>221</v>
      </c>
      <c r="E22" s="47">
        <v>144</v>
      </c>
      <c r="F22" s="47">
        <v>0</v>
      </c>
      <c r="G22" s="20">
        <v>0</v>
      </c>
      <c r="I22" s="19" t="s">
        <v>220</v>
      </c>
      <c r="J22" s="45" t="s">
        <v>221</v>
      </c>
      <c r="K22" s="46">
        <v>242.73000000000002</v>
      </c>
      <c r="L22" s="46">
        <v>0</v>
      </c>
      <c r="M22" s="20">
        <v>0</v>
      </c>
    </row>
    <row r="23" spans="3:13" x14ac:dyDescent="0.25">
      <c r="C23" s="19" t="s">
        <v>208</v>
      </c>
      <c r="D23" s="45" t="s">
        <v>209</v>
      </c>
      <c r="E23" s="47">
        <v>48</v>
      </c>
      <c r="F23" s="47">
        <v>0</v>
      </c>
      <c r="G23" s="20">
        <v>0</v>
      </c>
      <c r="I23" s="19" t="s">
        <v>208</v>
      </c>
      <c r="J23" s="45" t="s">
        <v>209</v>
      </c>
      <c r="K23" s="46">
        <v>9094.24</v>
      </c>
      <c r="L23" s="46">
        <v>0</v>
      </c>
      <c r="M23" s="20">
        <v>0</v>
      </c>
    </row>
    <row r="24" spans="3:13" x14ac:dyDescent="0.25">
      <c r="C24" s="19" t="s">
        <v>127</v>
      </c>
      <c r="D24" s="45" t="s">
        <v>128</v>
      </c>
      <c r="E24" s="47">
        <v>147</v>
      </c>
      <c r="F24" s="47">
        <v>0</v>
      </c>
      <c r="G24" s="20">
        <v>0</v>
      </c>
      <c r="I24" s="19" t="s">
        <v>127</v>
      </c>
      <c r="J24" s="45" t="s">
        <v>128</v>
      </c>
      <c r="K24" s="46">
        <v>215.88</v>
      </c>
      <c r="L24" s="46">
        <v>0</v>
      </c>
      <c r="M24" s="20">
        <v>0</v>
      </c>
    </row>
    <row r="25" spans="3:13" x14ac:dyDescent="0.25">
      <c r="C25" s="19" t="s">
        <v>131</v>
      </c>
      <c r="D25" s="45" t="s">
        <v>256</v>
      </c>
      <c r="E25" s="47">
        <v>144</v>
      </c>
      <c r="F25" s="47">
        <v>0</v>
      </c>
      <c r="G25" s="20">
        <v>0</v>
      </c>
      <c r="I25" s="19" t="s">
        <v>131</v>
      </c>
      <c r="J25" s="45" t="s">
        <v>256</v>
      </c>
      <c r="K25" s="46">
        <v>2485.1200000000003</v>
      </c>
      <c r="L25" s="46">
        <v>0</v>
      </c>
      <c r="M25" s="20">
        <v>0</v>
      </c>
    </row>
    <row r="26" spans="3:13" x14ac:dyDescent="0.25">
      <c r="C26" s="19" t="s">
        <v>159</v>
      </c>
      <c r="D26" s="45" t="s">
        <v>160</v>
      </c>
      <c r="E26" s="47">
        <v>1</v>
      </c>
      <c r="F26" s="47">
        <v>0</v>
      </c>
      <c r="G26" s="20">
        <v>0</v>
      </c>
      <c r="I26" s="19" t="s">
        <v>159</v>
      </c>
      <c r="J26" s="45" t="s">
        <v>160</v>
      </c>
      <c r="K26" s="46">
        <v>1.42</v>
      </c>
      <c r="L26" s="46">
        <v>0</v>
      </c>
      <c r="M26" s="20">
        <v>0</v>
      </c>
    </row>
    <row r="27" spans="3:13" x14ac:dyDescent="0.25">
      <c r="C27" s="19" t="s">
        <v>252</v>
      </c>
      <c r="D27" s="45" t="s">
        <v>253</v>
      </c>
      <c r="E27" s="47">
        <v>144</v>
      </c>
      <c r="F27" s="47">
        <v>0</v>
      </c>
      <c r="G27" s="20">
        <v>0</v>
      </c>
      <c r="I27" s="19" t="s">
        <v>252</v>
      </c>
      <c r="J27" s="45" t="s">
        <v>253</v>
      </c>
      <c r="K27" s="46">
        <v>9947.5500000000011</v>
      </c>
      <c r="L27" s="46">
        <v>0</v>
      </c>
      <c r="M27" s="20">
        <v>0</v>
      </c>
    </row>
    <row r="28" spans="3:13" x14ac:dyDescent="0.25">
      <c r="C28" s="19" t="s">
        <v>218</v>
      </c>
      <c r="D28" s="45" t="s">
        <v>219</v>
      </c>
      <c r="E28" s="47">
        <v>720</v>
      </c>
      <c r="F28" s="47">
        <v>0</v>
      </c>
      <c r="G28" s="20">
        <v>0</v>
      </c>
      <c r="I28" s="19" t="s">
        <v>218</v>
      </c>
      <c r="J28" s="45" t="s">
        <v>219</v>
      </c>
      <c r="K28" s="46">
        <v>2862.51</v>
      </c>
      <c r="L28" s="46">
        <v>0</v>
      </c>
      <c r="M28" s="20">
        <v>0</v>
      </c>
    </row>
    <row r="29" spans="3:13" x14ac:dyDescent="0.25">
      <c r="C29" s="19" t="s">
        <v>214</v>
      </c>
      <c r="D29" s="45" t="s">
        <v>215</v>
      </c>
      <c r="E29" s="47">
        <v>48</v>
      </c>
      <c r="F29" s="47">
        <v>0</v>
      </c>
      <c r="G29" s="20">
        <v>0</v>
      </c>
      <c r="I29" s="19" t="s">
        <v>214</v>
      </c>
      <c r="J29" s="45" t="s">
        <v>215</v>
      </c>
      <c r="K29" s="46">
        <v>604.97</v>
      </c>
      <c r="L29" s="46">
        <v>0</v>
      </c>
      <c r="M29" s="20">
        <v>0</v>
      </c>
    </row>
    <row r="30" spans="3:13" x14ac:dyDescent="0.25">
      <c r="C30" s="19" t="s">
        <v>296</v>
      </c>
      <c r="D30" s="45" t="s">
        <v>297</v>
      </c>
      <c r="E30" s="47">
        <v>192</v>
      </c>
      <c r="F30" s="47">
        <v>0</v>
      </c>
      <c r="G30" s="20">
        <v>0</v>
      </c>
      <c r="I30" s="19" t="s">
        <v>296</v>
      </c>
      <c r="J30" s="45" t="s">
        <v>297</v>
      </c>
      <c r="K30" s="46">
        <v>2316</v>
      </c>
      <c r="L30" s="46">
        <v>0</v>
      </c>
      <c r="M30" s="20">
        <v>0</v>
      </c>
    </row>
    <row r="31" spans="3:13" x14ac:dyDescent="0.25">
      <c r="C31" s="19" t="s">
        <v>301</v>
      </c>
      <c r="D31" s="45" t="s">
        <v>302</v>
      </c>
      <c r="E31" s="47">
        <v>312</v>
      </c>
      <c r="F31" s="47">
        <v>0</v>
      </c>
      <c r="G31" s="20">
        <v>0</v>
      </c>
      <c r="I31" s="19" t="s">
        <v>301</v>
      </c>
      <c r="J31" s="45" t="s">
        <v>302</v>
      </c>
      <c r="K31" s="46">
        <v>3138.1099999999997</v>
      </c>
      <c r="L31" s="46">
        <v>0</v>
      </c>
      <c r="M31" s="20">
        <v>0</v>
      </c>
    </row>
    <row r="32" spans="3:13" x14ac:dyDescent="0.25">
      <c r="C32" s="19" t="s">
        <v>146</v>
      </c>
      <c r="D32" s="45" t="s">
        <v>147</v>
      </c>
      <c r="E32" s="47">
        <v>288</v>
      </c>
      <c r="F32" s="47">
        <v>0</v>
      </c>
      <c r="G32" s="20">
        <v>0</v>
      </c>
      <c r="I32" s="19" t="s">
        <v>146</v>
      </c>
      <c r="J32" s="45" t="s">
        <v>147</v>
      </c>
      <c r="K32" s="46">
        <v>840.44</v>
      </c>
      <c r="L32" s="46">
        <v>0</v>
      </c>
      <c r="M32" s="20">
        <v>0</v>
      </c>
    </row>
    <row r="33" spans="3:13" x14ac:dyDescent="0.25">
      <c r="C33" s="19" t="s">
        <v>136</v>
      </c>
      <c r="D33" s="45" t="s">
        <v>137</v>
      </c>
      <c r="E33" s="47">
        <v>289</v>
      </c>
      <c r="F33" s="47">
        <v>0</v>
      </c>
      <c r="G33" s="20">
        <v>0</v>
      </c>
      <c r="I33" s="19" t="s">
        <v>136</v>
      </c>
      <c r="J33" s="45" t="s">
        <v>137</v>
      </c>
      <c r="K33" s="46">
        <v>874.03</v>
      </c>
      <c r="L33" s="46">
        <v>0</v>
      </c>
      <c r="M33" s="20">
        <v>0</v>
      </c>
    </row>
    <row r="34" spans="3:13" x14ac:dyDescent="0.25">
      <c r="C34" s="19" t="s">
        <v>197</v>
      </c>
      <c r="D34" s="45" t="s">
        <v>198</v>
      </c>
      <c r="E34" s="47">
        <v>386</v>
      </c>
      <c r="F34" s="47">
        <v>0</v>
      </c>
      <c r="G34" s="20">
        <v>0</v>
      </c>
      <c r="I34" s="19" t="s">
        <v>197</v>
      </c>
      <c r="J34" s="45" t="s">
        <v>198</v>
      </c>
      <c r="K34" s="46">
        <v>1081.1100000000001</v>
      </c>
      <c r="L34" s="46">
        <v>0</v>
      </c>
      <c r="M34" s="20">
        <v>0</v>
      </c>
    </row>
    <row r="35" spans="3:13" x14ac:dyDescent="0.25">
      <c r="C35" s="19" t="s">
        <v>179</v>
      </c>
      <c r="D35" s="45" t="s">
        <v>180</v>
      </c>
      <c r="E35" s="47">
        <v>314</v>
      </c>
      <c r="F35" s="47">
        <v>0</v>
      </c>
      <c r="G35" s="20">
        <v>0</v>
      </c>
      <c r="I35" s="19" t="s">
        <v>179</v>
      </c>
      <c r="J35" s="45" t="s">
        <v>180</v>
      </c>
      <c r="K35" s="46">
        <v>793.16000000000008</v>
      </c>
      <c r="L35" s="46">
        <v>0</v>
      </c>
      <c r="M35" s="20">
        <v>0</v>
      </c>
    </row>
    <row r="36" spans="3:13" x14ac:dyDescent="0.25">
      <c r="C36" s="19" t="s">
        <v>181</v>
      </c>
      <c r="D36" s="45" t="s">
        <v>182</v>
      </c>
      <c r="E36" s="47">
        <v>288</v>
      </c>
      <c r="F36" s="47">
        <v>0</v>
      </c>
      <c r="G36" s="20">
        <v>0</v>
      </c>
      <c r="I36" s="19" t="s">
        <v>181</v>
      </c>
      <c r="J36" s="45" t="s">
        <v>182</v>
      </c>
      <c r="K36" s="46">
        <v>682.93000000000006</v>
      </c>
      <c r="L36" s="46">
        <v>0</v>
      </c>
      <c r="M36" s="20">
        <v>0</v>
      </c>
    </row>
    <row r="37" spans="3:13" x14ac:dyDescent="0.25">
      <c r="C37" s="19" t="s">
        <v>98</v>
      </c>
      <c r="D37" s="45" t="s">
        <v>99</v>
      </c>
      <c r="E37" s="47">
        <v>303</v>
      </c>
      <c r="F37" s="47">
        <v>0</v>
      </c>
      <c r="G37" s="20">
        <v>0</v>
      </c>
      <c r="I37" s="19" t="s">
        <v>98</v>
      </c>
      <c r="J37" s="45" t="s">
        <v>99</v>
      </c>
      <c r="K37" s="46">
        <v>883.03000000000009</v>
      </c>
      <c r="L37" s="46">
        <v>0</v>
      </c>
      <c r="M37" s="20">
        <v>0</v>
      </c>
    </row>
    <row r="38" spans="3:13" x14ac:dyDescent="0.25">
      <c r="C38" s="19" t="s">
        <v>277</v>
      </c>
      <c r="D38" s="45" t="s">
        <v>278</v>
      </c>
      <c r="E38" s="47">
        <v>48</v>
      </c>
      <c r="F38" s="47">
        <v>0</v>
      </c>
      <c r="G38" s="20">
        <v>0</v>
      </c>
      <c r="I38" s="19" t="s">
        <v>277</v>
      </c>
      <c r="J38" s="45" t="s">
        <v>278</v>
      </c>
      <c r="K38" s="46">
        <v>23.990000000000002</v>
      </c>
      <c r="L38" s="46">
        <v>0</v>
      </c>
      <c r="M38" s="20">
        <v>0</v>
      </c>
    </row>
    <row r="39" spans="3:13" x14ac:dyDescent="0.25">
      <c r="C39" s="19" t="s">
        <v>94</v>
      </c>
      <c r="D39" s="45" t="s">
        <v>95</v>
      </c>
      <c r="E39" s="47">
        <v>438</v>
      </c>
      <c r="F39" s="47">
        <v>0</v>
      </c>
      <c r="G39" s="20">
        <v>0</v>
      </c>
      <c r="I39" s="19" t="s">
        <v>94</v>
      </c>
      <c r="J39" s="45" t="s">
        <v>95</v>
      </c>
      <c r="K39" s="46">
        <v>1337.9</v>
      </c>
      <c r="L39" s="46">
        <v>0</v>
      </c>
      <c r="M39" s="20">
        <v>0</v>
      </c>
    </row>
    <row r="40" spans="3:13" x14ac:dyDescent="0.25">
      <c r="C40" s="19" t="s">
        <v>259</v>
      </c>
      <c r="D40" s="45" t="s">
        <v>260</v>
      </c>
      <c r="E40" s="47">
        <v>432</v>
      </c>
      <c r="F40" s="47">
        <v>0</v>
      </c>
      <c r="G40" s="20">
        <v>0</v>
      </c>
      <c r="I40" s="19" t="s">
        <v>259</v>
      </c>
      <c r="J40" s="45" t="s">
        <v>260</v>
      </c>
      <c r="K40" s="46">
        <v>288.05</v>
      </c>
      <c r="L40" s="46">
        <v>0</v>
      </c>
      <c r="M40" s="20">
        <v>0</v>
      </c>
    </row>
    <row r="41" spans="3:13" x14ac:dyDescent="0.25">
      <c r="C41" s="19" t="s">
        <v>154</v>
      </c>
      <c r="D41" s="45" t="s">
        <v>174</v>
      </c>
      <c r="E41" s="47">
        <v>288</v>
      </c>
      <c r="F41" s="47">
        <v>0</v>
      </c>
      <c r="G41" s="20">
        <v>0</v>
      </c>
      <c r="I41" s="19" t="s">
        <v>154</v>
      </c>
      <c r="J41" s="45" t="s">
        <v>174</v>
      </c>
      <c r="K41" s="46">
        <v>965.25999999999988</v>
      </c>
      <c r="L41" s="46">
        <v>0</v>
      </c>
      <c r="M41" s="20">
        <v>0</v>
      </c>
    </row>
    <row r="42" spans="3:13" x14ac:dyDescent="0.25">
      <c r="C42" s="19" t="s">
        <v>281</v>
      </c>
      <c r="D42" s="45" t="s">
        <v>282</v>
      </c>
      <c r="E42" s="47">
        <v>433</v>
      </c>
      <c r="F42" s="47">
        <v>0</v>
      </c>
      <c r="G42" s="20">
        <v>0</v>
      </c>
      <c r="I42" s="19" t="s">
        <v>281</v>
      </c>
      <c r="J42" s="45" t="s">
        <v>282</v>
      </c>
      <c r="K42" s="46">
        <v>783.85</v>
      </c>
      <c r="L42" s="46">
        <v>0</v>
      </c>
      <c r="M42" s="20">
        <v>0</v>
      </c>
    </row>
    <row r="43" spans="3:13" x14ac:dyDescent="0.25">
      <c r="C43" s="19" t="s">
        <v>148</v>
      </c>
      <c r="D43" s="45" t="s">
        <v>149</v>
      </c>
      <c r="E43" s="47">
        <v>48</v>
      </c>
      <c r="F43" s="47">
        <v>0</v>
      </c>
      <c r="G43" s="20">
        <v>0</v>
      </c>
      <c r="I43" s="19" t="s">
        <v>148</v>
      </c>
      <c r="J43" s="45" t="s">
        <v>149</v>
      </c>
      <c r="K43" s="46">
        <v>206.02</v>
      </c>
      <c r="L43" s="46">
        <v>0</v>
      </c>
      <c r="M43" s="20">
        <v>0</v>
      </c>
    </row>
    <row r="44" spans="3:13" x14ac:dyDescent="0.25">
      <c r="C44" s="19" t="s">
        <v>116</v>
      </c>
      <c r="D44" s="45" t="s">
        <v>117</v>
      </c>
      <c r="E44" s="47">
        <v>288</v>
      </c>
      <c r="F44" s="47">
        <v>0</v>
      </c>
      <c r="G44" s="20">
        <v>0</v>
      </c>
      <c r="I44" s="19" t="s">
        <v>116</v>
      </c>
      <c r="J44" s="45" t="s">
        <v>117</v>
      </c>
      <c r="K44" s="46">
        <v>2272.23</v>
      </c>
      <c r="L44" s="46">
        <v>0</v>
      </c>
      <c r="M44" s="20">
        <v>0</v>
      </c>
    </row>
    <row r="45" spans="3:13" x14ac:dyDescent="0.25">
      <c r="C45" s="19" t="s">
        <v>232</v>
      </c>
      <c r="D45" s="45" t="s">
        <v>272</v>
      </c>
      <c r="E45" s="47">
        <v>589</v>
      </c>
      <c r="F45" s="47">
        <v>0</v>
      </c>
      <c r="G45" s="20">
        <v>0</v>
      </c>
      <c r="I45" s="19" t="s">
        <v>232</v>
      </c>
      <c r="J45" s="45" t="s">
        <v>272</v>
      </c>
      <c r="K45" s="46">
        <v>10734.52</v>
      </c>
      <c r="L45" s="46">
        <v>0</v>
      </c>
      <c r="M45" s="20">
        <v>0</v>
      </c>
    </row>
    <row r="46" spans="3:13" x14ac:dyDescent="0.25">
      <c r="C46" s="19" t="s">
        <v>104</v>
      </c>
      <c r="D46" s="45" t="s">
        <v>105</v>
      </c>
      <c r="E46" s="47">
        <v>288</v>
      </c>
      <c r="F46" s="47">
        <v>0</v>
      </c>
      <c r="G46" s="20">
        <v>0</v>
      </c>
      <c r="I46" s="19" t="s">
        <v>104</v>
      </c>
      <c r="J46" s="45" t="s">
        <v>105</v>
      </c>
      <c r="K46" s="46">
        <v>5016.21</v>
      </c>
      <c r="L46" s="46">
        <v>0</v>
      </c>
      <c r="M46" s="20">
        <v>0</v>
      </c>
    </row>
    <row r="47" spans="3:13" x14ac:dyDescent="0.25">
      <c r="C47" s="19" t="s">
        <v>195</v>
      </c>
      <c r="D47" s="45" t="s">
        <v>196</v>
      </c>
      <c r="E47" s="47">
        <v>289</v>
      </c>
      <c r="F47" s="47">
        <v>0</v>
      </c>
      <c r="G47" s="20">
        <v>0</v>
      </c>
      <c r="I47" s="19" t="s">
        <v>195</v>
      </c>
      <c r="J47" s="45" t="s">
        <v>196</v>
      </c>
      <c r="K47" s="46">
        <v>2309.91</v>
      </c>
      <c r="L47" s="46">
        <v>0</v>
      </c>
      <c r="M47" s="20">
        <v>0</v>
      </c>
    </row>
    <row r="48" spans="3:13" x14ac:dyDescent="0.25">
      <c r="C48" s="19" t="s">
        <v>125</v>
      </c>
      <c r="D48" s="45" t="s">
        <v>126</v>
      </c>
      <c r="E48" s="47">
        <v>156</v>
      </c>
      <c r="F48" s="47">
        <v>0</v>
      </c>
      <c r="G48" s="20">
        <v>0</v>
      </c>
      <c r="I48" s="19" t="s">
        <v>125</v>
      </c>
      <c r="J48" s="45" t="s">
        <v>126</v>
      </c>
      <c r="K48" s="46">
        <v>1498.23</v>
      </c>
      <c r="L48" s="46">
        <v>0</v>
      </c>
      <c r="M48" s="20">
        <v>0</v>
      </c>
    </row>
    <row r="49" spans="3:13" x14ac:dyDescent="0.25">
      <c r="C49" s="19" t="s">
        <v>239</v>
      </c>
      <c r="D49" s="45" t="s">
        <v>240</v>
      </c>
      <c r="E49" s="47">
        <v>24</v>
      </c>
      <c r="F49" s="47">
        <v>0</v>
      </c>
      <c r="G49" s="20">
        <v>0</v>
      </c>
      <c r="I49" s="19" t="s">
        <v>239</v>
      </c>
      <c r="J49" s="45" t="s">
        <v>240</v>
      </c>
      <c r="K49" s="46">
        <v>113.84</v>
      </c>
      <c r="L49" s="46">
        <v>0</v>
      </c>
      <c r="M49" s="20">
        <v>0</v>
      </c>
    </row>
    <row r="50" spans="3:13" x14ac:dyDescent="0.25">
      <c r="C50" s="19" t="s">
        <v>140</v>
      </c>
      <c r="D50" s="45" t="s">
        <v>141</v>
      </c>
      <c r="E50" s="47">
        <v>192</v>
      </c>
      <c r="F50" s="47">
        <v>0</v>
      </c>
      <c r="G50" s="20">
        <v>0</v>
      </c>
      <c r="I50" s="19" t="s">
        <v>140</v>
      </c>
      <c r="J50" s="45" t="s">
        <v>141</v>
      </c>
      <c r="K50" s="46">
        <v>863.65</v>
      </c>
      <c r="L50" s="46">
        <v>0</v>
      </c>
      <c r="M50" s="20">
        <v>0</v>
      </c>
    </row>
    <row r="51" spans="3:13" x14ac:dyDescent="0.25">
      <c r="C51" s="19" t="s">
        <v>155</v>
      </c>
      <c r="D51" s="45" t="s">
        <v>156</v>
      </c>
      <c r="E51" s="47">
        <v>296</v>
      </c>
      <c r="F51" s="47">
        <v>0</v>
      </c>
      <c r="G51" s="20">
        <v>0</v>
      </c>
      <c r="I51" s="19" t="s">
        <v>155</v>
      </c>
      <c r="J51" s="45" t="s">
        <v>156</v>
      </c>
      <c r="K51" s="46">
        <v>852.74</v>
      </c>
      <c r="L51" s="46">
        <v>0</v>
      </c>
      <c r="M51" s="20">
        <v>0</v>
      </c>
    </row>
    <row r="52" spans="3:13" x14ac:dyDescent="0.25">
      <c r="C52" s="19" t="s">
        <v>183</v>
      </c>
      <c r="D52" s="45" t="s">
        <v>184</v>
      </c>
      <c r="E52" s="47">
        <v>192</v>
      </c>
      <c r="F52" s="47">
        <v>0</v>
      </c>
      <c r="G52" s="20">
        <v>0</v>
      </c>
      <c r="I52" s="19" t="s">
        <v>183</v>
      </c>
      <c r="J52" s="45" t="s">
        <v>184</v>
      </c>
      <c r="K52" s="46">
        <v>754.2600000000001</v>
      </c>
      <c r="L52" s="46">
        <v>0</v>
      </c>
      <c r="M52" s="20">
        <v>0</v>
      </c>
    </row>
    <row r="53" spans="3:13" x14ac:dyDescent="0.25">
      <c r="C53" s="19" t="s">
        <v>124</v>
      </c>
      <c r="D53" s="45" t="s">
        <v>228</v>
      </c>
      <c r="E53" s="47">
        <v>289</v>
      </c>
      <c r="F53" s="47">
        <v>0</v>
      </c>
      <c r="G53" s="20">
        <v>0</v>
      </c>
      <c r="I53" s="19" t="s">
        <v>124</v>
      </c>
      <c r="J53" s="45" t="s">
        <v>228</v>
      </c>
      <c r="K53" s="46">
        <v>2528.6800000000003</v>
      </c>
      <c r="L53" s="46">
        <v>0</v>
      </c>
      <c r="M53" s="20">
        <v>0</v>
      </c>
    </row>
    <row r="54" spans="3:13" x14ac:dyDescent="0.25">
      <c r="C54" s="19" t="s">
        <v>275</v>
      </c>
      <c r="D54" s="45" t="s">
        <v>276</v>
      </c>
      <c r="E54" s="47">
        <v>1</v>
      </c>
      <c r="F54" s="47">
        <v>0</v>
      </c>
      <c r="G54" s="20">
        <v>0</v>
      </c>
      <c r="I54" s="19" t="s">
        <v>275</v>
      </c>
      <c r="J54" s="45" t="s">
        <v>276</v>
      </c>
      <c r="K54" s="46">
        <v>14.7</v>
      </c>
      <c r="L54" s="46">
        <v>0</v>
      </c>
      <c r="M54" s="20">
        <v>0</v>
      </c>
    </row>
    <row r="55" spans="3:13" x14ac:dyDescent="0.25">
      <c r="C55" s="19" t="s">
        <v>163</v>
      </c>
      <c r="D55" s="45" t="s">
        <v>263</v>
      </c>
      <c r="E55" s="47">
        <v>157</v>
      </c>
      <c r="F55" s="47">
        <v>0</v>
      </c>
      <c r="G55" s="20">
        <v>0</v>
      </c>
      <c r="I55" s="19" t="s">
        <v>163</v>
      </c>
      <c r="J55" s="45" t="s">
        <v>263</v>
      </c>
      <c r="K55" s="46">
        <v>727.69999999999993</v>
      </c>
      <c r="L55" s="46">
        <v>0</v>
      </c>
      <c r="M55" s="20">
        <v>0</v>
      </c>
    </row>
    <row r="56" spans="3:13" x14ac:dyDescent="0.25">
      <c r="C56" s="19" t="s">
        <v>305</v>
      </c>
      <c r="D56" s="45" t="s">
        <v>306</v>
      </c>
      <c r="E56" s="47">
        <v>192</v>
      </c>
      <c r="F56" s="47">
        <v>0</v>
      </c>
      <c r="G56" s="20">
        <v>0</v>
      </c>
      <c r="I56" s="19" t="s">
        <v>305</v>
      </c>
      <c r="J56" s="45" t="s">
        <v>306</v>
      </c>
      <c r="K56" s="46">
        <v>2779.2</v>
      </c>
      <c r="L56" s="46">
        <v>0</v>
      </c>
      <c r="M56" s="20">
        <v>0</v>
      </c>
    </row>
    <row r="57" spans="3:13" x14ac:dyDescent="0.25">
      <c r="C57" s="19" t="s">
        <v>132</v>
      </c>
      <c r="D57" s="45" t="s">
        <v>133</v>
      </c>
      <c r="E57" s="47">
        <v>55</v>
      </c>
      <c r="F57" s="47">
        <v>0</v>
      </c>
      <c r="G57" s="20">
        <v>0</v>
      </c>
      <c r="I57" s="19" t="s">
        <v>132</v>
      </c>
      <c r="J57" s="45" t="s">
        <v>133</v>
      </c>
      <c r="K57" s="46">
        <v>792.58</v>
      </c>
      <c r="L57" s="46">
        <v>0</v>
      </c>
      <c r="M57" s="20">
        <v>0</v>
      </c>
    </row>
    <row r="58" spans="3:13" x14ac:dyDescent="0.25">
      <c r="C58" s="19" t="s">
        <v>202</v>
      </c>
      <c r="D58" s="45" t="s">
        <v>203</v>
      </c>
      <c r="E58" s="47">
        <v>630</v>
      </c>
      <c r="F58" s="47">
        <v>0</v>
      </c>
      <c r="G58" s="20">
        <v>0</v>
      </c>
      <c r="I58" s="19" t="s">
        <v>202</v>
      </c>
      <c r="J58" s="45" t="s">
        <v>203</v>
      </c>
      <c r="K58" s="46">
        <v>1284.07</v>
      </c>
      <c r="L58" s="46">
        <v>0</v>
      </c>
      <c r="M58" s="20">
        <v>0</v>
      </c>
    </row>
    <row r="59" spans="3:13" x14ac:dyDescent="0.25">
      <c r="C59" s="19" t="s">
        <v>249</v>
      </c>
      <c r="D59" s="45" t="s">
        <v>273</v>
      </c>
      <c r="E59" s="47">
        <v>408</v>
      </c>
      <c r="F59" s="47">
        <v>0</v>
      </c>
      <c r="G59" s="20">
        <v>0</v>
      </c>
      <c r="I59" s="19" t="s">
        <v>249</v>
      </c>
      <c r="J59" s="45" t="s">
        <v>273</v>
      </c>
      <c r="K59" s="46">
        <v>16676.580000000002</v>
      </c>
      <c r="L59" s="46">
        <v>0</v>
      </c>
      <c r="M59" s="20">
        <v>0</v>
      </c>
    </row>
    <row r="60" spans="3:13" x14ac:dyDescent="0.25">
      <c r="C60" s="19" t="s">
        <v>250</v>
      </c>
      <c r="D60" s="45" t="s">
        <v>251</v>
      </c>
      <c r="E60" s="47">
        <v>150</v>
      </c>
      <c r="F60" s="47">
        <v>0</v>
      </c>
      <c r="G60" s="20">
        <v>0</v>
      </c>
      <c r="I60" s="19" t="s">
        <v>250</v>
      </c>
      <c r="J60" s="45" t="s">
        <v>251</v>
      </c>
      <c r="K60" s="46">
        <v>229.32999999999998</v>
      </c>
      <c r="L60" s="46">
        <v>0</v>
      </c>
      <c r="M60" s="20">
        <v>0</v>
      </c>
    </row>
    <row r="61" spans="3:13" x14ac:dyDescent="0.25">
      <c r="C61" s="19" t="s">
        <v>157</v>
      </c>
      <c r="D61" s="45" t="s">
        <v>158</v>
      </c>
      <c r="E61" s="47">
        <v>144</v>
      </c>
      <c r="F61" s="47">
        <v>0</v>
      </c>
      <c r="G61" s="20">
        <v>0</v>
      </c>
      <c r="I61" s="19" t="s">
        <v>157</v>
      </c>
      <c r="J61" s="45" t="s">
        <v>158</v>
      </c>
      <c r="K61" s="46">
        <v>287.88</v>
      </c>
      <c r="L61" s="46">
        <v>0</v>
      </c>
      <c r="M61" s="20">
        <v>0</v>
      </c>
    </row>
    <row r="62" spans="3:13" x14ac:dyDescent="0.25">
      <c r="C62" s="19" t="s">
        <v>233</v>
      </c>
      <c r="D62" s="45" t="s">
        <v>234</v>
      </c>
      <c r="E62" s="47">
        <v>146</v>
      </c>
      <c r="F62" s="47">
        <v>0</v>
      </c>
      <c r="G62" s="20">
        <v>0</v>
      </c>
      <c r="I62" s="19" t="s">
        <v>233</v>
      </c>
      <c r="J62" s="45" t="s">
        <v>234</v>
      </c>
      <c r="K62" s="46">
        <v>485.02</v>
      </c>
      <c r="L62" s="46">
        <v>0</v>
      </c>
      <c r="M62" s="20">
        <v>0</v>
      </c>
    </row>
    <row r="63" spans="3:13" x14ac:dyDescent="0.25">
      <c r="C63" s="19" t="s">
        <v>168</v>
      </c>
      <c r="D63" s="45" t="s">
        <v>169</v>
      </c>
      <c r="E63" s="47">
        <v>24</v>
      </c>
      <c r="F63" s="47">
        <v>0</v>
      </c>
      <c r="G63" s="20">
        <v>0</v>
      </c>
      <c r="I63" s="19" t="s">
        <v>168</v>
      </c>
      <c r="J63" s="45" t="s">
        <v>169</v>
      </c>
      <c r="K63" s="46">
        <v>765.18000000000006</v>
      </c>
      <c r="L63" s="46">
        <v>0</v>
      </c>
      <c r="M63" s="20">
        <v>0</v>
      </c>
    </row>
    <row r="64" spans="3:13" x14ac:dyDescent="0.25">
      <c r="C64" s="19" t="s">
        <v>90</v>
      </c>
      <c r="D64" s="45" t="s">
        <v>91</v>
      </c>
      <c r="E64" s="47">
        <v>466</v>
      </c>
      <c r="F64" s="47">
        <v>0</v>
      </c>
      <c r="G64" s="20">
        <v>0</v>
      </c>
      <c r="I64" s="19" t="s">
        <v>90</v>
      </c>
      <c r="J64" s="45" t="s">
        <v>91</v>
      </c>
      <c r="K64" s="46">
        <v>877.86</v>
      </c>
      <c r="L64" s="46">
        <v>0</v>
      </c>
      <c r="M64" s="20">
        <v>0</v>
      </c>
    </row>
    <row r="65" spans="3:13" x14ac:dyDescent="0.25">
      <c r="C65" s="19" t="s">
        <v>226</v>
      </c>
      <c r="D65" s="45" t="s">
        <v>227</v>
      </c>
      <c r="E65" s="47">
        <v>193</v>
      </c>
      <c r="F65" s="47">
        <v>0</v>
      </c>
      <c r="G65" s="20">
        <v>0</v>
      </c>
      <c r="I65" s="19" t="s">
        <v>226</v>
      </c>
      <c r="J65" s="45" t="s">
        <v>227</v>
      </c>
      <c r="K65" s="46">
        <v>415.56</v>
      </c>
      <c r="L65" s="46">
        <v>0</v>
      </c>
      <c r="M65" s="20">
        <v>0</v>
      </c>
    </row>
    <row r="66" spans="3:13" x14ac:dyDescent="0.25">
      <c r="C66" s="19" t="s">
        <v>138</v>
      </c>
      <c r="D66" s="45" t="s">
        <v>139</v>
      </c>
      <c r="E66" s="47">
        <v>49</v>
      </c>
      <c r="F66" s="47">
        <v>0</v>
      </c>
      <c r="G66" s="20">
        <v>0</v>
      </c>
      <c r="I66" s="19" t="s">
        <v>138</v>
      </c>
      <c r="J66" s="45" t="s">
        <v>139</v>
      </c>
      <c r="K66" s="46">
        <v>78.760000000000005</v>
      </c>
      <c r="L66" s="46">
        <v>0</v>
      </c>
      <c r="M66" s="20">
        <v>0</v>
      </c>
    </row>
    <row r="67" spans="3:13" x14ac:dyDescent="0.25">
      <c r="C67" s="19" t="s">
        <v>191</v>
      </c>
      <c r="D67" s="45" t="s">
        <v>192</v>
      </c>
      <c r="E67" s="47">
        <v>156</v>
      </c>
      <c r="F67" s="47">
        <v>0</v>
      </c>
      <c r="G67" s="20">
        <v>0</v>
      </c>
      <c r="I67" s="19" t="s">
        <v>191</v>
      </c>
      <c r="J67" s="45" t="s">
        <v>192</v>
      </c>
      <c r="K67" s="46">
        <v>2966.67</v>
      </c>
      <c r="L67" s="46">
        <v>0</v>
      </c>
      <c r="M67" s="20">
        <v>0</v>
      </c>
    </row>
    <row r="68" spans="3:13" x14ac:dyDescent="0.25">
      <c r="C68" s="19" t="s">
        <v>292</v>
      </c>
      <c r="D68" s="45" t="s">
        <v>293</v>
      </c>
      <c r="E68" s="47">
        <v>144</v>
      </c>
      <c r="F68" s="47">
        <v>0</v>
      </c>
      <c r="G68" s="20">
        <v>0</v>
      </c>
      <c r="I68" s="19" t="s">
        <v>292</v>
      </c>
      <c r="J68" s="45" t="s">
        <v>293</v>
      </c>
      <c r="K68" s="46">
        <v>406.42</v>
      </c>
      <c r="L68" s="46">
        <v>0</v>
      </c>
      <c r="M68" s="20">
        <v>0</v>
      </c>
    </row>
    <row r="69" spans="3:13" x14ac:dyDescent="0.25">
      <c r="C69" s="19" t="s">
        <v>216</v>
      </c>
      <c r="D69" s="45" t="s">
        <v>217</v>
      </c>
      <c r="E69" s="47">
        <v>145</v>
      </c>
      <c r="F69" s="47">
        <v>0</v>
      </c>
      <c r="G69" s="20">
        <v>0</v>
      </c>
      <c r="I69" s="19" t="s">
        <v>216</v>
      </c>
      <c r="J69" s="45" t="s">
        <v>217</v>
      </c>
      <c r="K69" s="46">
        <v>1758.29</v>
      </c>
      <c r="L69" s="46">
        <v>0</v>
      </c>
      <c r="M69" s="20">
        <v>0</v>
      </c>
    </row>
    <row r="70" spans="3:13" x14ac:dyDescent="0.25">
      <c r="C70" s="19" t="s">
        <v>241</v>
      </c>
      <c r="D70" s="45" t="s">
        <v>242</v>
      </c>
      <c r="E70" s="47">
        <v>1</v>
      </c>
      <c r="F70" s="47">
        <v>0</v>
      </c>
      <c r="G70" s="20">
        <v>0</v>
      </c>
      <c r="I70" s="19" t="s">
        <v>241</v>
      </c>
      <c r="J70" s="45" t="s">
        <v>242</v>
      </c>
      <c r="K70" s="46">
        <v>0.95</v>
      </c>
      <c r="L70" s="46">
        <v>0</v>
      </c>
      <c r="M70" s="20">
        <v>0</v>
      </c>
    </row>
    <row r="71" spans="3:13" x14ac:dyDescent="0.25">
      <c r="C71" s="19" t="s">
        <v>206</v>
      </c>
      <c r="D71" s="45" t="s">
        <v>207</v>
      </c>
      <c r="E71" s="47">
        <v>144</v>
      </c>
      <c r="F71" s="47">
        <v>0</v>
      </c>
      <c r="G71" s="20">
        <v>0</v>
      </c>
      <c r="I71" s="19" t="s">
        <v>206</v>
      </c>
      <c r="J71" s="45" t="s">
        <v>207</v>
      </c>
      <c r="K71" s="46">
        <v>2219.52</v>
      </c>
      <c r="L71" s="46">
        <v>0</v>
      </c>
      <c r="M71" s="20">
        <v>0</v>
      </c>
    </row>
    <row r="72" spans="3:13" x14ac:dyDescent="0.25">
      <c r="C72" s="19" t="s">
        <v>266</v>
      </c>
      <c r="D72" s="45" t="s">
        <v>267</v>
      </c>
      <c r="E72" s="47">
        <v>204</v>
      </c>
      <c r="F72" s="47">
        <v>0</v>
      </c>
      <c r="G72" s="20">
        <v>0</v>
      </c>
      <c r="I72" s="19" t="s">
        <v>266</v>
      </c>
      <c r="J72" s="45" t="s">
        <v>267</v>
      </c>
      <c r="K72" s="46">
        <v>655.74</v>
      </c>
      <c r="L72" s="46">
        <v>0</v>
      </c>
      <c r="M72" s="20">
        <v>0</v>
      </c>
    </row>
    <row r="73" spans="3:13" x14ac:dyDescent="0.25">
      <c r="C73" s="19" t="s">
        <v>109</v>
      </c>
      <c r="D73" s="45" t="s">
        <v>230</v>
      </c>
      <c r="E73" s="47">
        <v>0</v>
      </c>
      <c r="F73" s="47">
        <v>0</v>
      </c>
      <c r="G73" s="20">
        <v>0</v>
      </c>
      <c r="I73" s="19" t="s">
        <v>109</v>
      </c>
      <c r="J73" s="45" t="s">
        <v>230</v>
      </c>
      <c r="K73" s="46">
        <v>0</v>
      </c>
      <c r="L73" s="46">
        <v>0</v>
      </c>
      <c r="M73" s="20">
        <v>0</v>
      </c>
    </row>
    <row r="74" spans="3:13" x14ac:dyDescent="0.25">
      <c r="C74" s="19" t="s">
        <v>270</v>
      </c>
      <c r="D74" s="45" t="s">
        <v>271</v>
      </c>
      <c r="E74" s="47">
        <v>144</v>
      </c>
      <c r="F74" s="47">
        <v>0</v>
      </c>
      <c r="G74" s="20">
        <v>0</v>
      </c>
      <c r="I74" s="19" t="s">
        <v>270</v>
      </c>
      <c r="J74" s="45" t="s">
        <v>271</v>
      </c>
      <c r="K74" s="46">
        <v>238.50000000000003</v>
      </c>
      <c r="L74" s="46">
        <v>0</v>
      </c>
      <c r="M74" s="20">
        <v>0</v>
      </c>
    </row>
    <row r="75" spans="3:13" x14ac:dyDescent="0.25">
      <c r="C75" s="19" t="s">
        <v>164</v>
      </c>
      <c r="D75" s="45" t="s">
        <v>165</v>
      </c>
      <c r="E75" s="47">
        <v>144</v>
      </c>
      <c r="F75" s="47">
        <v>0</v>
      </c>
      <c r="G75" s="20">
        <v>0</v>
      </c>
      <c r="I75" s="19" t="s">
        <v>164</v>
      </c>
      <c r="J75" s="45" t="s">
        <v>165</v>
      </c>
      <c r="K75" s="46">
        <v>7103.9800000000005</v>
      </c>
      <c r="L75" s="46">
        <v>0</v>
      </c>
      <c r="M75" s="20">
        <v>0</v>
      </c>
    </row>
    <row r="76" spans="3:13" x14ac:dyDescent="0.25">
      <c r="C76" s="19" t="s">
        <v>120</v>
      </c>
      <c r="D76" s="45" t="s">
        <v>121</v>
      </c>
      <c r="E76" s="47">
        <v>288</v>
      </c>
      <c r="F76" s="47">
        <v>0</v>
      </c>
      <c r="G76" s="20">
        <v>0</v>
      </c>
      <c r="I76" s="19" t="s">
        <v>120</v>
      </c>
      <c r="J76" s="45" t="s">
        <v>121</v>
      </c>
      <c r="K76" s="46">
        <v>1092.25</v>
      </c>
      <c r="L76" s="46">
        <v>0</v>
      </c>
      <c r="M76" s="20">
        <v>0</v>
      </c>
    </row>
    <row r="77" spans="3:13" x14ac:dyDescent="0.25">
      <c r="C77" s="19" t="s">
        <v>114</v>
      </c>
      <c r="D77" s="45" t="s">
        <v>122</v>
      </c>
      <c r="E77" s="47">
        <v>48</v>
      </c>
      <c r="F77" s="47">
        <v>0</v>
      </c>
      <c r="G77" s="20">
        <v>0</v>
      </c>
      <c r="I77" s="19" t="s">
        <v>114</v>
      </c>
      <c r="J77" s="45" t="s">
        <v>122</v>
      </c>
      <c r="K77" s="46">
        <v>979.84</v>
      </c>
      <c r="L77" s="46">
        <v>0</v>
      </c>
      <c r="M77" s="20">
        <v>0</v>
      </c>
    </row>
    <row r="78" spans="3:13" x14ac:dyDescent="0.25">
      <c r="C78" s="19" t="s">
        <v>175</v>
      </c>
      <c r="D78" s="45" t="s">
        <v>176</v>
      </c>
      <c r="E78" s="47">
        <v>288</v>
      </c>
      <c r="F78" s="47">
        <v>0</v>
      </c>
      <c r="G78" s="20">
        <v>0</v>
      </c>
      <c r="I78" s="19" t="s">
        <v>175</v>
      </c>
      <c r="J78" s="45" t="s">
        <v>176</v>
      </c>
      <c r="K78" s="46">
        <v>160.41</v>
      </c>
      <c r="L78" s="46">
        <v>0</v>
      </c>
      <c r="M78" s="20">
        <v>0</v>
      </c>
    </row>
    <row r="79" spans="3:13" x14ac:dyDescent="0.25">
      <c r="C79" s="19" t="s">
        <v>201</v>
      </c>
      <c r="D79" s="45" t="s">
        <v>291</v>
      </c>
      <c r="E79" s="47">
        <v>54</v>
      </c>
      <c r="F79" s="47">
        <v>0</v>
      </c>
      <c r="G79" s="20">
        <v>0</v>
      </c>
      <c r="I79" s="19" t="s">
        <v>201</v>
      </c>
      <c r="J79" s="45" t="s">
        <v>291</v>
      </c>
      <c r="K79" s="46">
        <v>1116.6100000000001</v>
      </c>
      <c r="L79" s="46">
        <v>0</v>
      </c>
      <c r="M79" s="20">
        <v>0</v>
      </c>
    </row>
    <row r="80" spans="3:13" x14ac:dyDescent="0.25">
      <c r="C80" s="19" t="s">
        <v>151</v>
      </c>
      <c r="D80" s="45" t="s">
        <v>152</v>
      </c>
      <c r="E80" s="47">
        <v>144</v>
      </c>
      <c r="F80" s="47">
        <v>0</v>
      </c>
      <c r="G80" s="20">
        <v>0</v>
      </c>
      <c r="I80" s="19" t="s">
        <v>151</v>
      </c>
      <c r="J80" s="45" t="s">
        <v>152</v>
      </c>
      <c r="K80" s="46">
        <v>254.02</v>
      </c>
      <c r="L80" s="46">
        <v>0</v>
      </c>
      <c r="M80" s="20">
        <v>0</v>
      </c>
    </row>
    <row r="81" spans="3:13" x14ac:dyDescent="0.25">
      <c r="C81" s="19" t="s">
        <v>254</v>
      </c>
      <c r="D81" s="45" t="s">
        <v>255</v>
      </c>
      <c r="E81" s="47">
        <v>144</v>
      </c>
      <c r="F81" s="47">
        <v>0</v>
      </c>
      <c r="G81" s="20">
        <v>0</v>
      </c>
      <c r="I81" s="19" t="s">
        <v>254</v>
      </c>
      <c r="J81" s="45" t="s">
        <v>255</v>
      </c>
      <c r="K81" s="46">
        <v>5638.88</v>
      </c>
      <c r="L81" s="46">
        <v>0</v>
      </c>
      <c r="M81" s="20">
        <v>0</v>
      </c>
    </row>
    <row r="82" spans="3:13" x14ac:dyDescent="0.25">
      <c r="C82" s="19" t="s">
        <v>285</v>
      </c>
      <c r="D82" s="45" t="s">
        <v>286</v>
      </c>
      <c r="E82" s="47">
        <v>145</v>
      </c>
      <c r="F82" s="47">
        <v>0</v>
      </c>
      <c r="G82" s="20">
        <v>0</v>
      </c>
      <c r="I82" s="19" t="s">
        <v>285</v>
      </c>
      <c r="J82" s="45" t="s">
        <v>286</v>
      </c>
      <c r="K82" s="46">
        <v>2009.29</v>
      </c>
      <c r="L82" s="46">
        <v>0</v>
      </c>
      <c r="M82" s="20">
        <v>0</v>
      </c>
    </row>
    <row r="83" spans="3:13" x14ac:dyDescent="0.25">
      <c r="C83" s="19" t="s">
        <v>150</v>
      </c>
      <c r="D83" s="45" t="s">
        <v>274</v>
      </c>
      <c r="E83" s="47">
        <v>336</v>
      </c>
      <c r="F83" s="47">
        <v>0</v>
      </c>
      <c r="G83" s="20">
        <v>0</v>
      </c>
      <c r="I83" s="19" t="s">
        <v>150</v>
      </c>
      <c r="J83" s="45" t="s">
        <v>274</v>
      </c>
      <c r="K83" s="46">
        <v>1756.67</v>
      </c>
      <c r="L83" s="46">
        <v>0</v>
      </c>
      <c r="M83" s="20">
        <v>0</v>
      </c>
    </row>
    <row r="84" spans="3:13" x14ac:dyDescent="0.25">
      <c r="C84" s="19" t="s">
        <v>161</v>
      </c>
      <c r="D84" s="45" t="s">
        <v>162</v>
      </c>
      <c r="E84" s="47">
        <v>288</v>
      </c>
      <c r="F84" s="47">
        <v>0</v>
      </c>
      <c r="G84" s="20">
        <v>0</v>
      </c>
      <c r="I84" s="19" t="s">
        <v>161</v>
      </c>
      <c r="J84" s="45" t="s">
        <v>162</v>
      </c>
      <c r="K84" s="46">
        <v>2987.71</v>
      </c>
      <c r="L84" s="46">
        <v>0</v>
      </c>
      <c r="M84" s="20">
        <v>0</v>
      </c>
    </row>
    <row r="85" spans="3:13" x14ac:dyDescent="0.25">
      <c r="C85" s="19" t="s">
        <v>193</v>
      </c>
      <c r="D85" s="45" t="s">
        <v>194</v>
      </c>
      <c r="E85" s="47">
        <v>145</v>
      </c>
      <c r="F85" s="47">
        <v>0</v>
      </c>
      <c r="G85" s="20">
        <v>0</v>
      </c>
      <c r="I85" s="19" t="s">
        <v>193</v>
      </c>
      <c r="J85" s="45" t="s">
        <v>194</v>
      </c>
      <c r="K85" s="46">
        <v>187.57000000000002</v>
      </c>
      <c r="L85" s="46">
        <v>0</v>
      </c>
      <c r="M85" s="20">
        <v>0</v>
      </c>
    </row>
    <row r="86" spans="3:13" x14ac:dyDescent="0.25">
      <c r="C86" s="19" t="s">
        <v>166</v>
      </c>
      <c r="D86" s="45" t="s">
        <v>167</v>
      </c>
      <c r="E86" s="47">
        <v>145</v>
      </c>
      <c r="F86" s="47">
        <v>0</v>
      </c>
      <c r="G86" s="20">
        <v>0</v>
      </c>
      <c r="I86" s="19" t="s">
        <v>166</v>
      </c>
      <c r="J86" s="45" t="s">
        <v>167</v>
      </c>
      <c r="K86" s="46">
        <v>781.56</v>
      </c>
      <c r="L86" s="46">
        <v>0</v>
      </c>
      <c r="M86" s="20">
        <v>0</v>
      </c>
    </row>
    <row r="87" spans="3:13" x14ac:dyDescent="0.25">
      <c r="C87" s="19" t="s">
        <v>86</v>
      </c>
      <c r="D87" s="45" t="s">
        <v>87</v>
      </c>
      <c r="E87" s="47">
        <v>144</v>
      </c>
      <c r="F87" s="47">
        <v>0</v>
      </c>
      <c r="G87" s="20">
        <v>0</v>
      </c>
      <c r="I87" s="19" t="s">
        <v>86</v>
      </c>
      <c r="J87" s="45" t="s">
        <v>87</v>
      </c>
      <c r="K87" s="46">
        <v>234.26</v>
      </c>
      <c r="L87" s="46">
        <v>0</v>
      </c>
      <c r="M87" s="20">
        <v>0</v>
      </c>
    </row>
    <row r="88" spans="3:13" x14ac:dyDescent="0.25">
      <c r="C88" s="19" t="s">
        <v>172</v>
      </c>
      <c r="D88" s="45" t="s">
        <v>173</v>
      </c>
      <c r="E88" s="47">
        <v>360</v>
      </c>
      <c r="F88" s="47">
        <v>0</v>
      </c>
      <c r="G88" s="20">
        <v>0</v>
      </c>
      <c r="I88" s="19" t="s">
        <v>172</v>
      </c>
      <c r="J88" s="45" t="s">
        <v>173</v>
      </c>
      <c r="K88" s="46">
        <v>3526.59</v>
      </c>
      <c r="L88" s="46">
        <v>0</v>
      </c>
      <c r="M88" s="20">
        <v>0</v>
      </c>
    </row>
    <row r="89" spans="3:13" x14ac:dyDescent="0.25">
      <c r="C89" s="19" t="s">
        <v>115</v>
      </c>
      <c r="D89" s="45" t="s">
        <v>290</v>
      </c>
      <c r="E89" s="47">
        <v>1</v>
      </c>
      <c r="F89" s="47">
        <v>0</v>
      </c>
      <c r="G89" s="20">
        <v>0</v>
      </c>
      <c r="I89" s="19" t="s">
        <v>115</v>
      </c>
      <c r="J89" s="45" t="s">
        <v>290</v>
      </c>
      <c r="K89" s="46">
        <v>3.46</v>
      </c>
      <c r="L89" s="46">
        <v>0</v>
      </c>
      <c r="M89" s="20">
        <v>0</v>
      </c>
    </row>
    <row r="90" spans="3:13" x14ac:dyDescent="0.25">
      <c r="C90" s="19" t="s">
        <v>88</v>
      </c>
      <c r="D90" s="45" t="s">
        <v>89</v>
      </c>
      <c r="E90" s="47">
        <v>1</v>
      </c>
      <c r="F90" s="47">
        <v>0</v>
      </c>
      <c r="G90" s="20">
        <v>0</v>
      </c>
      <c r="I90" s="19" t="s">
        <v>88</v>
      </c>
      <c r="J90" s="45" t="s">
        <v>89</v>
      </c>
      <c r="K90" s="46">
        <v>6.47</v>
      </c>
      <c r="L90" s="46">
        <v>0</v>
      </c>
      <c r="M90" s="20">
        <v>0</v>
      </c>
    </row>
    <row r="91" spans="3:13" x14ac:dyDescent="0.25">
      <c r="C91" s="19" t="s">
        <v>96</v>
      </c>
      <c r="D91" s="45" t="s">
        <v>97</v>
      </c>
      <c r="E91" s="47">
        <v>48</v>
      </c>
      <c r="F91" s="47">
        <v>0</v>
      </c>
      <c r="G91" s="20">
        <v>0</v>
      </c>
      <c r="I91" s="19" t="s">
        <v>96</v>
      </c>
      <c r="J91" s="45" t="s">
        <v>97</v>
      </c>
      <c r="K91" s="46">
        <v>221.54000000000002</v>
      </c>
      <c r="L91" s="46">
        <v>0</v>
      </c>
      <c r="M91" s="20">
        <v>0</v>
      </c>
    </row>
    <row r="92" spans="3:13" x14ac:dyDescent="0.25">
      <c r="C92" s="19" t="s">
        <v>237</v>
      </c>
      <c r="D92" s="45" t="s">
        <v>238</v>
      </c>
      <c r="E92" s="47">
        <v>145</v>
      </c>
      <c r="F92" s="47">
        <v>0</v>
      </c>
      <c r="G92" s="20">
        <v>0</v>
      </c>
      <c r="I92" s="19" t="s">
        <v>237</v>
      </c>
      <c r="J92" s="45" t="s">
        <v>238</v>
      </c>
      <c r="K92" s="46">
        <v>1049.6000000000001</v>
      </c>
      <c r="L92" s="46">
        <v>0</v>
      </c>
      <c r="M92" s="20">
        <v>0</v>
      </c>
    </row>
    <row r="93" spans="3:13" x14ac:dyDescent="0.25">
      <c r="C93" s="19" t="s">
        <v>204</v>
      </c>
      <c r="D93" s="45" t="s">
        <v>205</v>
      </c>
      <c r="E93" s="47">
        <v>336</v>
      </c>
      <c r="F93" s="47">
        <v>0</v>
      </c>
      <c r="G93" s="20">
        <v>0</v>
      </c>
      <c r="I93" s="19" t="s">
        <v>204</v>
      </c>
      <c r="J93" s="45" t="s">
        <v>205</v>
      </c>
      <c r="K93" s="46">
        <v>596</v>
      </c>
      <c r="L93" s="46">
        <v>0</v>
      </c>
      <c r="M93" s="20">
        <v>0</v>
      </c>
    </row>
    <row r="94" spans="3:13" x14ac:dyDescent="0.25">
      <c r="C94" s="19" t="s">
        <v>84</v>
      </c>
      <c r="D94" s="45" t="s">
        <v>85</v>
      </c>
      <c r="E94" s="47">
        <v>144</v>
      </c>
      <c r="F94" s="47">
        <v>0</v>
      </c>
      <c r="G94" s="20">
        <v>0</v>
      </c>
      <c r="I94" s="19" t="s">
        <v>84</v>
      </c>
      <c r="J94" s="45" t="s">
        <v>85</v>
      </c>
      <c r="K94" s="46">
        <v>1047.1100000000001</v>
      </c>
      <c r="L94" s="46">
        <v>0</v>
      </c>
      <c r="M94" s="20">
        <v>0</v>
      </c>
    </row>
    <row r="95" spans="3:13" x14ac:dyDescent="0.25">
      <c r="C95" s="19" t="s">
        <v>303</v>
      </c>
      <c r="D95" s="45" t="s">
        <v>304</v>
      </c>
      <c r="E95" s="47">
        <v>432</v>
      </c>
      <c r="F95" s="47">
        <v>0</v>
      </c>
      <c r="G95" s="20">
        <v>0</v>
      </c>
      <c r="I95" s="19" t="s">
        <v>303</v>
      </c>
      <c r="J95" s="45" t="s">
        <v>304</v>
      </c>
      <c r="K95" s="46">
        <v>774.36999999999989</v>
      </c>
      <c r="L95" s="46">
        <v>0</v>
      </c>
      <c r="M95" s="20">
        <v>0</v>
      </c>
    </row>
    <row r="96" spans="3:13" x14ac:dyDescent="0.25">
      <c r="C96" s="19" t="s">
        <v>264</v>
      </c>
      <c r="D96" s="45" t="s">
        <v>265</v>
      </c>
      <c r="E96" s="47">
        <v>445</v>
      </c>
      <c r="F96" s="47">
        <v>0</v>
      </c>
      <c r="G96" s="20">
        <v>0</v>
      </c>
      <c r="I96" s="19" t="s">
        <v>264</v>
      </c>
      <c r="J96" s="45" t="s">
        <v>265</v>
      </c>
      <c r="K96" s="46">
        <v>928.67000000000007</v>
      </c>
      <c r="L96" s="46">
        <v>0</v>
      </c>
      <c r="M96" s="20">
        <v>0</v>
      </c>
    </row>
    <row r="97" spans="3:13" x14ac:dyDescent="0.25">
      <c r="C97" s="19" t="s">
        <v>144</v>
      </c>
      <c r="D97" s="45" t="s">
        <v>145</v>
      </c>
      <c r="E97" s="47">
        <v>145</v>
      </c>
      <c r="F97" s="47">
        <v>0</v>
      </c>
      <c r="G97" s="20">
        <v>0</v>
      </c>
      <c r="I97" s="19" t="s">
        <v>144</v>
      </c>
      <c r="J97" s="45" t="s">
        <v>145</v>
      </c>
      <c r="K97" s="46">
        <v>366.61999999999995</v>
      </c>
      <c r="L97" s="46">
        <v>0</v>
      </c>
      <c r="M97" s="20">
        <v>0</v>
      </c>
    </row>
    <row r="98" spans="3:13" x14ac:dyDescent="0.25">
      <c r="C98" s="19" t="s">
        <v>118</v>
      </c>
      <c r="D98" s="45" t="s">
        <v>119</v>
      </c>
      <c r="E98" s="47">
        <v>26</v>
      </c>
      <c r="F98" s="47">
        <v>0</v>
      </c>
      <c r="G98" s="20">
        <v>0</v>
      </c>
      <c r="I98" s="19" t="s">
        <v>118</v>
      </c>
      <c r="J98" s="45" t="s">
        <v>119</v>
      </c>
      <c r="K98" s="46">
        <v>89.82</v>
      </c>
      <c r="L98" s="46">
        <v>0</v>
      </c>
      <c r="M98" s="20">
        <v>0</v>
      </c>
    </row>
    <row r="99" spans="3:13" x14ac:dyDescent="0.25">
      <c r="C99" s="19" t="s">
        <v>129</v>
      </c>
      <c r="D99" s="45" t="s">
        <v>130</v>
      </c>
      <c r="E99" s="47">
        <v>5</v>
      </c>
      <c r="F99" s="47">
        <v>0</v>
      </c>
      <c r="G99" s="20">
        <v>0</v>
      </c>
      <c r="I99" s="19" t="s">
        <v>129</v>
      </c>
      <c r="J99" s="45" t="s">
        <v>130</v>
      </c>
      <c r="K99" s="46">
        <v>0.44999999999999996</v>
      </c>
      <c r="L99" s="46">
        <v>0</v>
      </c>
      <c r="M99" s="20">
        <v>0</v>
      </c>
    </row>
    <row r="100" spans="3:13" x14ac:dyDescent="0.25">
      <c r="C100" s="19" t="s">
        <v>102</v>
      </c>
      <c r="D100" s="45" t="s">
        <v>103</v>
      </c>
      <c r="E100" s="47">
        <v>144</v>
      </c>
      <c r="F100" s="47">
        <v>0</v>
      </c>
      <c r="G100" s="20">
        <v>0</v>
      </c>
      <c r="I100" s="19" t="s">
        <v>102</v>
      </c>
      <c r="J100" s="45" t="s">
        <v>103</v>
      </c>
      <c r="K100" s="46">
        <v>1728</v>
      </c>
      <c r="L100" s="46">
        <v>0</v>
      </c>
      <c r="M100" s="20">
        <v>0</v>
      </c>
    </row>
    <row r="101" spans="3:13" x14ac:dyDescent="0.25">
      <c r="C101" s="19" t="s">
        <v>106</v>
      </c>
      <c r="D101" s="45" t="s">
        <v>107</v>
      </c>
      <c r="E101" s="47">
        <v>289</v>
      </c>
      <c r="F101" s="47">
        <v>0</v>
      </c>
      <c r="G101" s="20">
        <v>0</v>
      </c>
      <c r="I101" s="19" t="s">
        <v>106</v>
      </c>
      <c r="J101" s="45" t="s">
        <v>107</v>
      </c>
      <c r="K101" s="46">
        <v>91.56</v>
      </c>
      <c r="L101" s="46">
        <v>0</v>
      </c>
      <c r="M101" s="20">
        <v>0</v>
      </c>
    </row>
    <row r="102" spans="3:13" x14ac:dyDescent="0.25">
      <c r="C102" s="19" t="s">
        <v>222</v>
      </c>
      <c r="D102" s="45" t="s">
        <v>223</v>
      </c>
      <c r="E102" s="47">
        <v>144</v>
      </c>
      <c r="F102" s="47">
        <v>0</v>
      </c>
      <c r="G102" s="20">
        <v>0</v>
      </c>
      <c r="I102" s="19" t="s">
        <v>222</v>
      </c>
      <c r="J102" s="45" t="s">
        <v>223</v>
      </c>
      <c r="K102" s="46">
        <v>1764</v>
      </c>
      <c r="L102" s="46">
        <v>0</v>
      </c>
      <c r="M102" s="20">
        <v>0</v>
      </c>
    </row>
    <row r="103" spans="3:13" x14ac:dyDescent="0.25">
      <c r="C103" s="19" t="s">
        <v>112</v>
      </c>
      <c r="D103" s="45" t="s">
        <v>113</v>
      </c>
      <c r="E103" s="47">
        <v>145</v>
      </c>
      <c r="F103" s="47">
        <v>0</v>
      </c>
      <c r="G103" s="20">
        <v>0</v>
      </c>
      <c r="I103" s="19" t="s">
        <v>112</v>
      </c>
      <c r="J103" s="45" t="s">
        <v>113</v>
      </c>
      <c r="K103" s="46">
        <v>32.68</v>
      </c>
      <c r="L103" s="46">
        <v>0</v>
      </c>
      <c r="M103" s="20">
        <v>0</v>
      </c>
    </row>
    <row r="104" spans="3:13" x14ac:dyDescent="0.25">
      <c r="C104" s="19" t="s">
        <v>287</v>
      </c>
      <c r="D104" s="45" t="s">
        <v>288</v>
      </c>
      <c r="E104" s="47">
        <v>144</v>
      </c>
      <c r="F104" s="47">
        <v>0</v>
      </c>
      <c r="G104" s="20">
        <v>0</v>
      </c>
      <c r="I104" s="19" t="s">
        <v>287</v>
      </c>
      <c r="J104" s="45" t="s">
        <v>288</v>
      </c>
      <c r="K104" s="46">
        <v>1058.4000000000001</v>
      </c>
      <c r="L104" s="46">
        <v>0</v>
      </c>
      <c r="M104" s="20">
        <v>0</v>
      </c>
    </row>
    <row r="105" spans="3:13" x14ac:dyDescent="0.25">
      <c r="C105" s="19" t="s">
        <v>177</v>
      </c>
      <c r="D105" s="45" t="s">
        <v>178</v>
      </c>
      <c r="E105" s="47">
        <v>288</v>
      </c>
      <c r="F105" s="47">
        <v>0</v>
      </c>
      <c r="G105" s="20">
        <v>0</v>
      </c>
      <c r="I105" s="19" t="s">
        <v>177</v>
      </c>
      <c r="J105" s="45" t="s">
        <v>178</v>
      </c>
      <c r="K105" s="46">
        <v>85.72999999999999</v>
      </c>
      <c r="L105" s="46">
        <v>0</v>
      </c>
      <c r="M105" s="20">
        <v>0</v>
      </c>
    </row>
    <row r="106" spans="3:13" x14ac:dyDescent="0.25">
      <c r="C106" s="19" t="s">
        <v>298</v>
      </c>
      <c r="D106" s="45" t="s">
        <v>299</v>
      </c>
      <c r="E106" s="47">
        <v>144</v>
      </c>
      <c r="F106" s="47">
        <v>0</v>
      </c>
      <c r="G106" s="20">
        <v>0</v>
      </c>
      <c r="I106" s="19" t="s">
        <v>298</v>
      </c>
      <c r="J106" s="45" t="s">
        <v>299</v>
      </c>
      <c r="K106" s="46">
        <v>1764</v>
      </c>
      <c r="L106" s="46">
        <v>0</v>
      </c>
      <c r="M106" s="20">
        <v>0</v>
      </c>
    </row>
    <row r="107" spans="3:13" x14ac:dyDescent="0.25">
      <c r="C107" s="19" t="s">
        <v>92</v>
      </c>
      <c r="D107" s="45" t="s">
        <v>93</v>
      </c>
      <c r="E107" s="47">
        <v>288</v>
      </c>
      <c r="F107" s="47">
        <v>0</v>
      </c>
      <c r="G107" s="20">
        <v>0</v>
      </c>
      <c r="I107" s="19" t="s">
        <v>92</v>
      </c>
      <c r="J107" s="45" t="s">
        <v>93</v>
      </c>
      <c r="K107" s="46">
        <v>220.45</v>
      </c>
      <c r="L107" s="46">
        <v>0</v>
      </c>
      <c r="M107" s="20">
        <v>0</v>
      </c>
    </row>
    <row r="108" spans="3:13" x14ac:dyDescent="0.25">
      <c r="C108" s="19" t="s">
        <v>307</v>
      </c>
      <c r="D108" s="45" t="s">
        <v>308</v>
      </c>
      <c r="E108" s="47">
        <v>144</v>
      </c>
      <c r="F108" s="47">
        <v>0</v>
      </c>
      <c r="G108" s="20">
        <v>0</v>
      </c>
      <c r="I108" s="19" t="s">
        <v>307</v>
      </c>
      <c r="J108" s="45" t="s">
        <v>308</v>
      </c>
      <c r="K108" s="46">
        <v>1764</v>
      </c>
      <c r="L108" s="46">
        <v>0</v>
      </c>
      <c r="M108" s="20">
        <v>0</v>
      </c>
    </row>
    <row r="109" spans="3:13" x14ac:dyDescent="0.25">
      <c r="C109" s="19" t="s">
        <v>257</v>
      </c>
      <c r="D109" s="45" t="s">
        <v>258</v>
      </c>
      <c r="E109" s="47">
        <v>432</v>
      </c>
      <c r="F109" s="47">
        <v>0</v>
      </c>
      <c r="G109" s="20">
        <v>0</v>
      </c>
      <c r="I109" s="19" t="s">
        <v>257</v>
      </c>
      <c r="J109" s="45" t="s">
        <v>258</v>
      </c>
      <c r="K109" s="46">
        <v>1491.85</v>
      </c>
      <c r="L109" s="46">
        <v>0</v>
      </c>
      <c r="M109" s="20">
        <v>0</v>
      </c>
    </row>
    <row r="110" spans="3:13" x14ac:dyDescent="0.25">
      <c r="C110" s="19" t="s">
        <v>189</v>
      </c>
      <c r="D110" s="45" t="s">
        <v>190</v>
      </c>
      <c r="E110" s="47">
        <v>576</v>
      </c>
      <c r="F110" s="47">
        <v>0</v>
      </c>
      <c r="G110" s="20">
        <v>0</v>
      </c>
      <c r="I110" s="19" t="s">
        <v>189</v>
      </c>
      <c r="J110" s="45" t="s">
        <v>190</v>
      </c>
      <c r="K110" s="46">
        <v>1528.39</v>
      </c>
      <c r="L110" s="46">
        <v>0</v>
      </c>
      <c r="M110" s="20">
        <v>0</v>
      </c>
    </row>
    <row r="111" spans="3:13" ht="15.75" thickBot="1" x14ac:dyDescent="0.3">
      <c r="C111" s="24" t="s">
        <v>34</v>
      </c>
      <c r="D111" s="22"/>
      <c r="E111" s="38">
        <v>21323</v>
      </c>
      <c r="F111" s="38">
        <v>0</v>
      </c>
      <c r="G111" s="23">
        <v>0</v>
      </c>
      <c r="I111" s="21" t="s">
        <v>34</v>
      </c>
      <c r="J111" s="25"/>
      <c r="K111" s="26">
        <v>190789.42000000007</v>
      </c>
      <c r="L111" s="26">
        <v>0</v>
      </c>
      <c r="M111" s="23">
        <v>0</v>
      </c>
    </row>
  </sheetData>
  <conditionalFormatting pivot="1" sqref="G8:G110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{C5834D48-72D3-486F-BFB7-5C5E5F6471B4}</x14:id>
        </ext>
      </extLst>
    </cfRule>
  </conditionalFormatting>
  <conditionalFormatting pivot="1" sqref="M8:M110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{BB08BB35-8B82-406C-B241-53368780D365}</x14:id>
        </ext>
      </extLst>
    </cfRule>
  </conditionalFormatting>
  <pageMargins left="0.25" right="0.25" top="0.75" bottom="0.75" header="0.3" footer="0.3"/>
  <pageSetup scale="53" fitToHeight="0" orientation="landscape" horizontalDpi="300" verticalDpi="300" r:id="rId3"/>
  <headerFooter>
    <oddFooter>&amp;C&amp;D&amp;R&amp;P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5834D48-72D3-486F-BFB7-5C5E5F6471B4}">
            <x14:dataBar minLength="0" maxLength="100" border="1" gradient="0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G8:G110</xm:sqref>
        </x14:conditionalFormatting>
        <x14:conditionalFormatting xmlns:xm="http://schemas.microsoft.com/office/excel/2006/main" pivot="1">
          <x14:cfRule type="dataBar" id="{BB08BB35-8B82-406C-B241-53368780D365}">
            <x14:dataBar minLength="0" maxLength="100" border="1" gradient="0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M8:M110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849"/>
  <sheetViews>
    <sheetView showGridLines="0" topLeftCell="A2" workbookViewId="0"/>
  </sheetViews>
  <sheetFormatPr defaultRowHeight="15" x14ac:dyDescent="0.25"/>
  <cols>
    <col min="1" max="1" width="9.140625" hidden="1" customWidth="1"/>
    <col min="2" max="2" width="5.140625" customWidth="1"/>
    <col min="3" max="3" width="43.85546875" bestFit="1" customWidth="1"/>
    <col min="4" max="4" width="15.5703125" style="32" bestFit="1" customWidth="1"/>
    <col min="5" max="5" width="11.28515625" style="29" bestFit="1" customWidth="1"/>
    <col min="6" max="6" width="30.85546875" customWidth="1"/>
    <col min="7" max="7" width="25.28515625" style="36" bestFit="1" customWidth="1"/>
    <col min="8" max="8" width="12.42578125" style="36" bestFit="1" customWidth="1"/>
    <col min="9" max="9" width="28.140625" bestFit="1" customWidth="1"/>
  </cols>
  <sheetData>
    <row r="1" spans="1:9" hidden="1" x14ac:dyDescent="0.25">
      <c r="A1" t="s">
        <v>70</v>
      </c>
    </row>
    <row r="3" spans="1:9" ht="27" x14ac:dyDescent="0.35">
      <c r="C3" s="35" t="s">
        <v>46</v>
      </c>
    </row>
    <row r="8" spans="1:9" x14ac:dyDescent="0.25">
      <c r="C8" s="13" t="s">
        <v>48</v>
      </c>
      <c r="D8" s="13" t="s">
        <v>25</v>
      </c>
      <c r="E8" s="30" t="s">
        <v>47</v>
      </c>
      <c r="F8" s="13" t="s">
        <v>23</v>
      </c>
      <c r="G8" s="36" t="s">
        <v>35</v>
      </c>
      <c r="H8" s="36" t="s">
        <v>36</v>
      </c>
      <c r="I8" t="s">
        <v>68</v>
      </c>
    </row>
    <row r="9" spans="1:9" x14ac:dyDescent="0.25">
      <c r="C9" t="s">
        <v>439</v>
      </c>
      <c r="D9" t="s">
        <v>440</v>
      </c>
      <c r="E9" t="s">
        <v>155</v>
      </c>
      <c r="F9" t="s">
        <v>156</v>
      </c>
      <c r="G9" s="36">
        <v>1</v>
      </c>
      <c r="H9" s="36">
        <v>0</v>
      </c>
      <c r="I9" s="31">
        <v>0</v>
      </c>
    </row>
    <row r="10" spans="1:9" x14ac:dyDescent="0.25">
      <c r="D10"/>
      <c r="E10" t="s">
        <v>115</v>
      </c>
      <c r="F10" t="s">
        <v>290</v>
      </c>
      <c r="G10" s="36">
        <v>1</v>
      </c>
      <c r="H10" s="36">
        <v>0</v>
      </c>
      <c r="I10" s="31">
        <v>0</v>
      </c>
    </row>
    <row r="11" spans="1:9" x14ac:dyDescent="0.25">
      <c r="D11"/>
      <c r="E11" t="s">
        <v>129</v>
      </c>
      <c r="F11" t="s">
        <v>130</v>
      </c>
      <c r="G11" s="36">
        <v>2</v>
      </c>
      <c r="H11" s="36">
        <v>0</v>
      </c>
      <c r="I11" s="31">
        <v>0</v>
      </c>
    </row>
    <row r="12" spans="1:9" x14ac:dyDescent="0.25">
      <c r="D12"/>
      <c r="E12" t="s">
        <v>112</v>
      </c>
      <c r="F12" t="s">
        <v>113</v>
      </c>
      <c r="G12" s="36">
        <v>1</v>
      </c>
      <c r="H12" s="36">
        <v>0</v>
      </c>
      <c r="I12" s="31">
        <v>0</v>
      </c>
    </row>
    <row r="13" spans="1:9" x14ac:dyDescent="0.25">
      <c r="D13"/>
      <c r="E13" t="s">
        <v>189</v>
      </c>
      <c r="F13" t="s">
        <v>190</v>
      </c>
      <c r="G13" s="36">
        <v>144</v>
      </c>
      <c r="H13" s="36">
        <v>0</v>
      </c>
      <c r="I13" s="31">
        <v>0</v>
      </c>
    </row>
    <row r="14" spans="1:9" x14ac:dyDescent="0.25">
      <c r="D14"/>
      <c r="E14" t="s">
        <v>197</v>
      </c>
      <c r="F14" t="s">
        <v>198</v>
      </c>
      <c r="G14" s="36">
        <v>144</v>
      </c>
      <c r="H14" s="36">
        <v>0</v>
      </c>
      <c r="I14" s="31">
        <v>0</v>
      </c>
    </row>
    <row r="15" spans="1:9" x14ac:dyDescent="0.25">
      <c r="D15"/>
      <c r="E15" t="s">
        <v>268</v>
      </c>
      <c r="F15" t="s">
        <v>269</v>
      </c>
      <c r="G15" s="36">
        <v>144</v>
      </c>
      <c r="H15" s="36">
        <v>0</v>
      </c>
      <c r="I15" s="31">
        <v>0</v>
      </c>
    </row>
    <row r="16" spans="1:9" x14ac:dyDescent="0.25">
      <c r="D16"/>
      <c r="E16" t="s">
        <v>281</v>
      </c>
      <c r="F16" t="s">
        <v>282</v>
      </c>
      <c r="G16" s="36">
        <v>144</v>
      </c>
      <c r="H16" s="36">
        <v>0</v>
      </c>
      <c r="I16" s="31">
        <v>0</v>
      </c>
    </row>
    <row r="17" spans="3:9" x14ac:dyDescent="0.25">
      <c r="D17"/>
      <c r="E17" t="s">
        <v>218</v>
      </c>
      <c r="F17" t="s">
        <v>219</v>
      </c>
      <c r="G17" s="36">
        <v>288</v>
      </c>
      <c r="H17" s="36">
        <v>0</v>
      </c>
      <c r="I17" s="31">
        <v>0</v>
      </c>
    </row>
    <row r="18" spans="3:9" x14ac:dyDescent="0.25">
      <c r="D18"/>
      <c r="E18" t="s">
        <v>102</v>
      </c>
      <c r="F18" t="s">
        <v>103</v>
      </c>
      <c r="G18" s="36">
        <v>144</v>
      </c>
      <c r="H18" s="36">
        <v>0</v>
      </c>
      <c r="I18" s="31">
        <v>0</v>
      </c>
    </row>
    <row r="19" spans="3:9" x14ac:dyDescent="0.25">
      <c r="D19"/>
      <c r="E19" t="s">
        <v>185</v>
      </c>
      <c r="F19" t="s">
        <v>186</v>
      </c>
      <c r="G19" s="36">
        <v>144</v>
      </c>
      <c r="H19" s="36">
        <v>0</v>
      </c>
      <c r="I19" s="31">
        <v>0</v>
      </c>
    </row>
    <row r="20" spans="3:9" x14ac:dyDescent="0.25">
      <c r="D20"/>
      <c r="E20" t="s">
        <v>296</v>
      </c>
      <c r="F20" t="s">
        <v>297</v>
      </c>
      <c r="G20" s="36">
        <v>144</v>
      </c>
      <c r="H20" s="36">
        <v>0</v>
      </c>
      <c r="I20" s="31">
        <v>0</v>
      </c>
    </row>
    <row r="21" spans="3:9" x14ac:dyDescent="0.25">
      <c r="D21"/>
      <c r="E21" t="s">
        <v>305</v>
      </c>
      <c r="F21" t="s">
        <v>306</v>
      </c>
      <c r="G21" s="36">
        <v>144</v>
      </c>
      <c r="H21" s="36">
        <v>0</v>
      </c>
      <c r="I21" s="31">
        <v>0</v>
      </c>
    </row>
    <row r="22" spans="3:9" x14ac:dyDescent="0.25">
      <c r="C22" t="s">
        <v>766</v>
      </c>
      <c r="D22"/>
      <c r="E22"/>
      <c r="G22" s="36">
        <v>1445</v>
      </c>
      <c r="H22" s="36">
        <v>0</v>
      </c>
      <c r="I22" s="31">
        <v>0</v>
      </c>
    </row>
    <row r="23" spans="3:9" x14ac:dyDescent="0.25">
      <c r="C23" t="s">
        <v>229</v>
      </c>
      <c r="D23" t="s">
        <v>98</v>
      </c>
      <c r="E23" t="s">
        <v>245</v>
      </c>
      <c r="F23" t="s">
        <v>246</v>
      </c>
      <c r="G23" s="36">
        <v>48</v>
      </c>
      <c r="H23" s="36">
        <v>0</v>
      </c>
      <c r="I23" s="31">
        <v>0</v>
      </c>
    </row>
    <row r="24" spans="3:9" x14ac:dyDescent="0.25">
      <c r="D24"/>
      <c r="E24" t="s">
        <v>214</v>
      </c>
      <c r="F24" t="s">
        <v>215</v>
      </c>
      <c r="G24" s="36">
        <v>48</v>
      </c>
      <c r="H24" s="36">
        <v>0</v>
      </c>
      <c r="I24" s="31">
        <v>0</v>
      </c>
    </row>
    <row r="25" spans="3:9" x14ac:dyDescent="0.25">
      <c r="D25"/>
      <c r="E25" t="s">
        <v>301</v>
      </c>
      <c r="F25" t="s">
        <v>302</v>
      </c>
      <c r="G25" s="36">
        <v>24</v>
      </c>
      <c r="H25" s="36">
        <v>0</v>
      </c>
      <c r="I25" s="31">
        <v>0</v>
      </c>
    </row>
    <row r="26" spans="3:9" x14ac:dyDescent="0.25">
      <c r="D26"/>
      <c r="E26" t="s">
        <v>136</v>
      </c>
      <c r="F26" t="s">
        <v>137</v>
      </c>
      <c r="G26" s="36">
        <v>144</v>
      </c>
      <c r="H26" s="36">
        <v>0</v>
      </c>
      <c r="I26" s="31">
        <v>0</v>
      </c>
    </row>
    <row r="27" spans="3:9" x14ac:dyDescent="0.25">
      <c r="D27"/>
      <c r="E27" t="s">
        <v>94</v>
      </c>
      <c r="F27" t="s">
        <v>95</v>
      </c>
      <c r="G27" s="36">
        <v>6</v>
      </c>
      <c r="H27" s="36">
        <v>0</v>
      </c>
      <c r="I27" s="31">
        <v>0</v>
      </c>
    </row>
    <row r="28" spans="3:9" x14ac:dyDescent="0.25">
      <c r="D28"/>
      <c r="E28" t="s">
        <v>92</v>
      </c>
      <c r="F28" t="s">
        <v>93</v>
      </c>
      <c r="G28" s="36">
        <v>144</v>
      </c>
      <c r="H28" s="36">
        <v>0</v>
      </c>
      <c r="I28" s="31">
        <v>0</v>
      </c>
    </row>
    <row r="29" spans="3:9" x14ac:dyDescent="0.25">
      <c r="D29"/>
      <c r="E29" t="s">
        <v>116</v>
      </c>
      <c r="F29" t="s">
        <v>117</v>
      </c>
      <c r="G29" s="36">
        <v>288</v>
      </c>
      <c r="H29" s="36">
        <v>0</v>
      </c>
      <c r="I29" s="31">
        <v>0</v>
      </c>
    </row>
    <row r="30" spans="3:9" x14ac:dyDescent="0.25">
      <c r="D30"/>
      <c r="E30" t="s">
        <v>161</v>
      </c>
      <c r="F30" t="s">
        <v>162</v>
      </c>
      <c r="G30" s="36">
        <v>288</v>
      </c>
      <c r="H30" s="36">
        <v>0</v>
      </c>
      <c r="I30" s="31">
        <v>0</v>
      </c>
    </row>
    <row r="31" spans="3:9" x14ac:dyDescent="0.25">
      <c r="D31"/>
      <c r="E31" t="s">
        <v>166</v>
      </c>
      <c r="F31" t="s">
        <v>167</v>
      </c>
      <c r="G31" s="36">
        <v>144</v>
      </c>
      <c r="H31" s="36">
        <v>0</v>
      </c>
      <c r="I31" s="31">
        <v>0</v>
      </c>
    </row>
    <row r="32" spans="3:9" x14ac:dyDescent="0.25">
      <c r="D32"/>
      <c r="E32" t="s">
        <v>104</v>
      </c>
      <c r="F32" t="s">
        <v>105</v>
      </c>
      <c r="G32" s="36">
        <v>288</v>
      </c>
      <c r="H32" s="36">
        <v>0</v>
      </c>
      <c r="I32" s="31">
        <v>0</v>
      </c>
    </row>
    <row r="33" spans="3:9" x14ac:dyDescent="0.25">
      <c r="D33"/>
      <c r="E33" t="s">
        <v>237</v>
      </c>
      <c r="F33" t="s">
        <v>238</v>
      </c>
      <c r="G33" s="36">
        <v>1</v>
      </c>
      <c r="H33" s="36">
        <v>0</v>
      </c>
      <c r="I33" s="31">
        <v>0</v>
      </c>
    </row>
    <row r="34" spans="3:9" x14ac:dyDescent="0.25">
      <c r="D34"/>
      <c r="E34" t="s">
        <v>264</v>
      </c>
      <c r="F34" t="s">
        <v>265</v>
      </c>
      <c r="G34" s="36">
        <v>144</v>
      </c>
      <c r="H34" s="36">
        <v>0</v>
      </c>
      <c r="I34" s="31">
        <v>0</v>
      </c>
    </row>
    <row r="35" spans="3:9" x14ac:dyDescent="0.25">
      <c r="D35"/>
      <c r="E35" t="s">
        <v>218</v>
      </c>
      <c r="F35" t="s">
        <v>219</v>
      </c>
      <c r="G35" s="36">
        <v>144</v>
      </c>
      <c r="H35" s="36">
        <v>0</v>
      </c>
      <c r="I35" s="31">
        <v>0</v>
      </c>
    </row>
    <row r="36" spans="3:9" x14ac:dyDescent="0.25">
      <c r="C36" t="s">
        <v>413</v>
      </c>
      <c r="D36"/>
      <c r="E36"/>
      <c r="G36" s="36">
        <v>1711</v>
      </c>
      <c r="H36" s="36">
        <v>0</v>
      </c>
      <c r="I36" s="31">
        <v>0</v>
      </c>
    </row>
    <row r="37" spans="3:9" x14ac:dyDescent="0.25">
      <c r="C37" t="s">
        <v>100</v>
      </c>
      <c r="D37" t="s">
        <v>101</v>
      </c>
      <c r="E37" t="s">
        <v>208</v>
      </c>
      <c r="F37" t="s">
        <v>209</v>
      </c>
      <c r="G37" s="36">
        <v>48</v>
      </c>
      <c r="H37" s="36">
        <v>0</v>
      </c>
      <c r="I37" s="31">
        <v>0</v>
      </c>
    </row>
    <row r="38" spans="3:9" x14ac:dyDescent="0.25">
      <c r="D38"/>
      <c r="E38" t="s">
        <v>301</v>
      </c>
      <c r="F38" t="s">
        <v>302</v>
      </c>
      <c r="G38" s="36">
        <v>144</v>
      </c>
      <c r="H38" s="36">
        <v>0</v>
      </c>
      <c r="I38" s="31">
        <v>0</v>
      </c>
    </row>
    <row r="39" spans="3:9" x14ac:dyDescent="0.25">
      <c r="D39"/>
      <c r="E39" t="s">
        <v>179</v>
      </c>
      <c r="F39" t="s">
        <v>180</v>
      </c>
      <c r="G39" s="36">
        <v>2</v>
      </c>
      <c r="H39" s="36">
        <v>0</v>
      </c>
      <c r="I39" s="31">
        <v>0</v>
      </c>
    </row>
    <row r="40" spans="3:9" x14ac:dyDescent="0.25">
      <c r="D40"/>
      <c r="E40" t="s">
        <v>94</v>
      </c>
      <c r="F40" t="s">
        <v>95</v>
      </c>
      <c r="G40" s="36">
        <v>144</v>
      </c>
      <c r="H40" s="36">
        <v>0</v>
      </c>
      <c r="I40" s="31">
        <v>0</v>
      </c>
    </row>
    <row r="41" spans="3:9" x14ac:dyDescent="0.25">
      <c r="D41"/>
      <c r="E41" t="s">
        <v>154</v>
      </c>
      <c r="F41" t="s">
        <v>174</v>
      </c>
      <c r="G41" s="36">
        <v>144</v>
      </c>
      <c r="H41" s="36">
        <v>0</v>
      </c>
      <c r="I41" s="31">
        <v>0</v>
      </c>
    </row>
    <row r="42" spans="3:9" x14ac:dyDescent="0.25">
      <c r="D42"/>
      <c r="E42" t="s">
        <v>232</v>
      </c>
      <c r="F42" t="s">
        <v>272</v>
      </c>
      <c r="G42" s="36">
        <v>144</v>
      </c>
      <c r="H42" s="36">
        <v>0</v>
      </c>
      <c r="I42" s="31">
        <v>0</v>
      </c>
    </row>
    <row r="43" spans="3:9" x14ac:dyDescent="0.25">
      <c r="D43"/>
      <c r="E43" t="s">
        <v>202</v>
      </c>
      <c r="F43" t="s">
        <v>203</v>
      </c>
      <c r="G43" s="36">
        <v>144</v>
      </c>
      <c r="H43" s="36">
        <v>0</v>
      </c>
      <c r="I43" s="31">
        <v>0</v>
      </c>
    </row>
    <row r="44" spans="3:9" x14ac:dyDescent="0.25">
      <c r="D44"/>
      <c r="E44" t="s">
        <v>285</v>
      </c>
      <c r="F44" t="s">
        <v>286</v>
      </c>
      <c r="G44" s="36">
        <v>145</v>
      </c>
      <c r="H44" s="36">
        <v>0</v>
      </c>
      <c r="I44" s="31">
        <v>0</v>
      </c>
    </row>
    <row r="45" spans="3:9" x14ac:dyDescent="0.25">
      <c r="D45"/>
      <c r="E45" t="s">
        <v>224</v>
      </c>
      <c r="F45" t="s">
        <v>225</v>
      </c>
      <c r="G45" s="36">
        <v>144</v>
      </c>
      <c r="H45" s="36">
        <v>0</v>
      </c>
      <c r="I45" s="31">
        <v>0</v>
      </c>
    </row>
    <row r="46" spans="3:9" x14ac:dyDescent="0.25">
      <c r="D46"/>
      <c r="E46" t="s">
        <v>159</v>
      </c>
      <c r="F46" t="s">
        <v>160</v>
      </c>
      <c r="G46" s="36">
        <v>1</v>
      </c>
      <c r="H46" s="36">
        <v>0</v>
      </c>
      <c r="I46" s="31">
        <v>0</v>
      </c>
    </row>
    <row r="47" spans="3:9" x14ac:dyDescent="0.25">
      <c r="D47"/>
      <c r="E47" t="s">
        <v>125</v>
      </c>
      <c r="F47" t="s">
        <v>126</v>
      </c>
      <c r="G47" s="36">
        <v>144</v>
      </c>
      <c r="H47" s="36">
        <v>0</v>
      </c>
      <c r="I47" s="31">
        <v>0</v>
      </c>
    </row>
    <row r="48" spans="3:9" x14ac:dyDescent="0.25">
      <c r="D48"/>
      <c r="E48" t="s">
        <v>237</v>
      </c>
      <c r="F48" t="s">
        <v>238</v>
      </c>
      <c r="G48" s="36">
        <v>144</v>
      </c>
      <c r="H48" s="36">
        <v>0</v>
      </c>
      <c r="I48" s="31">
        <v>0</v>
      </c>
    </row>
    <row r="49" spans="3:9" x14ac:dyDescent="0.25">
      <c r="D49"/>
      <c r="E49" t="s">
        <v>264</v>
      </c>
      <c r="F49" t="s">
        <v>265</v>
      </c>
      <c r="G49" s="36">
        <v>144</v>
      </c>
      <c r="H49" s="36">
        <v>0</v>
      </c>
      <c r="I49" s="31">
        <v>0</v>
      </c>
    </row>
    <row r="50" spans="3:9" x14ac:dyDescent="0.25">
      <c r="D50"/>
      <c r="E50" t="s">
        <v>218</v>
      </c>
      <c r="F50" t="s">
        <v>219</v>
      </c>
      <c r="G50" s="36">
        <v>144</v>
      </c>
      <c r="H50" s="36">
        <v>0</v>
      </c>
      <c r="I50" s="31">
        <v>0</v>
      </c>
    </row>
    <row r="51" spans="3:9" x14ac:dyDescent="0.25">
      <c r="C51" t="s">
        <v>414</v>
      </c>
      <c r="D51"/>
      <c r="E51"/>
      <c r="G51" s="36">
        <v>1636</v>
      </c>
      <c r="H51" s="36">
        <v>0</v>
      </c>
      <c r="I51" s="31">
        <v>0</v>
      </c>
    </row>
    <row r="52" spans="3:9" x14ac:dyDescent="0.25">
      <c r="C52" t="s">
        <v>153</v>
      </c>
      <c r="D52" t="s">
        <v>154</v>
      </c>
      <c r="E52" t="s">
        <v>243</v>
      </c>
      <c r="F52" t="s">
        <v>244</v>
      </c>
      <c r="G52" s="36">
        <v>288</v>
      </c>
      <c r="H52" s="36">
        <v>0</v>
      </c>
      <c r="I52" s="31">
        <v>0</v>
      </c>
    </row>
    <row r="53" spans="3:9" x14ac:dyDescent="0.25">
      <c r="D53"/>
      <c r="E53" t="s">
        <v>136</v>
      </c>
      <c r="F53" t="s">
        <v>137</v>
      </c>
      <c r="G53" s="36">
        <v>144</v>
      </c>
      <c r="H53" s="36">
        <v>0</v>
      </c>
      <c r="I53" s="31">
        <v>0</v>
      </c>
    </row>
    <row r="54" spans="3:9" x14ac:dyDescent="0.25">
      <c r="D54"/>
      <c r="E54" t="s">
        <v>98</v>
      </c>
      <c r="F54" t="s">
        <v>99</v>
      </c>
      <c r="G54" s="36">
        <v>144</v>
      </c>
      <c r="H54" s="36">
        <v>0</v>
      </c>
      <c r="I54" s="31">
        <v>0</v>
      </c>
    </row>
    <row r="55" spans="3:9" x14ac:dyDescent="0.25">
      <c r="D55"/>
      <c r="E55" t="s">
        <v>94</v>
      </c>
      <c r="F55" t="s">
        <v>95</v>
      </c>
      <c r="G55" s="36">
        <v>144</v>
      </c>
      <c r="H55" s="36">
        <v>0</v>
      </c>
      <c r="I55" s="31">
        <v>0</v>
      </c>
    </row>
    <row r="56" spans="3:9" x14ac:dyDescent="0.25">
      <c r="D56"/>
      <c r="E56" t="s">
        <v>195</v>
      </c>
      <c r="F56" t="s">
        <v>196</v>
      </c>
      <c r="G56" s="36">
        <v>144</v>
      </c>
      <c r="H56" s="36">
        <v>0</v>
      </c>
      <c r="I56" s="31">
        <v>0</v>
      </c>
    </row>
    <row r="57" spans="3:9" x14ac:dyDescent="0.25">
      <c r="D57"/>
      <c r="E57" t="s">
        <v>189</v>
      </c>
      <c r="F57" t="s">
        <v>190</v>
      </c>
      <c r="G57" s="36">
        <v>144</v>
      </c>
      <c r="H57" s="36">
        <v>0</v>
      </c>
      <c r="I57" s="31">
        <v>0</v>
      </c>
    </row>
    <row r="58" spans="3:9" x14ac:dyDescent="0.25">
      <c r="D58"/>
      <c r="E58" t="s">
        <v>250</v>
      </c>
      <c r="F58" t="s">
        <v>251</v>
      </c>
      <c r="G58" s="36">
        <v>6</v>
      </c>
      <c r="H58" s="36">
        <v>0</v>
      </c>
      <c r="I58" s="31">
        <v>0</v>
      </c>
    </row>
    <row r="59" spans="3:9" x14ac:dyDescent="0.25">
      <c r="D59"/>
      <c r="E59" t="s">
        <v>166</v>
      </c>
      <c r="F59" t="s">
        <v>167</v>
      </c>
      <c r="G59" s="36">
        <v>1</v>
      </c>
      <c r="H59" s="36">
        <v>0</v>
      </c>
      <c r="I59" s="31">
        <v>0</v>
      </c>
    </row>
    <row r="60" spans="3:9" x14ac:dyDescent="0.25">
      <c r="D60"/>
      <c r="E60" t="s">
        <v>172</v>
      </c>
      <c r="F60" t="s">
        <v>173</v>
      </c>
      <c r="G60" s="36">
        <v>24</v>
      </c>
      <c r="H60" s="36">
        <v>0</v>
      </c>
      <c r="I60" s="31">
        <v>0</v>
      </c>
    </row>
    <row r="61" spans="3:9" x14ac:dyDescent="0.25">
      <c r="D61"/>
      <c r="E61" t="s">
        <v>264</v>
      </c>
      <c r="F61" t="s">
        <v>265</v>
      </c>
      <c r="G61" s="36">
        <v>145</v>
      </c>
      <c r="H61" s="36">
        <v>0</v>
      </c>
      <c r="I61" s="31">
        <v>0</v>
      </c>
    </row>
    <row r="62" spans="3:9" x14ac:dyDescent="0.25">
      <c r="C62" t="s">
        <v>415</v>
      </c>
      <c r="D62"/>
      <c r="E62"/>
      <c r="G62" s="36">
        <v>1184</v>
      </c>
      <c r="H62" s="36">
        <v>0</v>
      </c>
      <c r="I62" s="31">
        <v>0</v>
      </c>
    </row>
    <row r="63" spans="3:9" x14ac:dyDescent="0.25">
      <c r="C63" t="s">
        <v>110</v>
      </c>
      <c r="D63" t="s">
        <v>111</v>
      </c>
      <c r="E63" t="s">
        <v>239</v>
      </c>
      <c r="F63" t="s">
        <v>240</v>
      </c>
      <c r="G63" s="36">
        <v>24</v>
      </c>
      <c r="H63" s="36">
        <v>0</v>
      </c>
      <c r="I63" s="31">
        <v>0</v>
      </c>
    </row>
    <row r="64" spans="3:9" x14ac:dyDescent="0.25">
      <c r="D64"/>
      <c r="E64" t="s">
        <v>155</v>
      </c>
      <c r="F64" t="s">
        <v>156</v>
      </c>
      <c r="G64" s="36">
        <v>150</v>
      </c>
      <c r="H64" s="36">
        <v>0</v>
      </c>
      <c r="I64" s="31">
        <v>0</v>
      </c>
    </row>
    <row r="65" spans="4:9" x14ac:dyDescent="0.25">
      <c r="D65"/>
      <c r="E65" t="s">
        <v>226</v>
      </c>
      <c r="F65" t="s">
        <v>227</v>
      </c>
      <c r="G65" s="36">
        <v>12</v>
      </c>
      <c r="H65" s="36">
        <v>0</v>
      </c>
      <c r="I65" s="31">
        <v>0</v>
      </c>
    </row>
    <row r="66" spans="4:9" x14ac:dyDescent="0.25">
      <c r="D66"/>
      <c r="E66" t="s">
        <v>150</v>
      </c>
      <c r="F66" t="s">
        <v>274</v>
      </c>
      <c r="G66" s="36">
        <v>192</v>
      </c>
      <c r="H66" s="36">
        <v>0</v>
      </c>
      <c r="I66" s="31">
        <v>0</v>
      </c>
    </row>
    <row r="67" spans="4:9" x14ac:dyDescent="0.25">
      <c r="D67"/>
      <c r="E67" t="s">
        <v>204</v>
      </c>
      <c r="F67" t="s">
        <v>205</v>
      </c>
      <c r="G67" s="36">
        <v>144</v>
      </c>
      <c r="H67" s="36">
        <v>0</v>
      </c>
      <c r="I67" s="31">
        <v>0</v>
      </c>
    </row>
    <row r="68" spans="4:9" x14ac:dyDescent="0.25">
      <c r="D68"/>
      <c r="E68" t="s">
        <v>144</v>
      </c>
      <c r="F68" t="s">
        <v>145</v>
      </c>
      <c r="G68" s="36">
        <v>145</v>
      </c>
      <c r="H68" s="36">
        <v>0</v>
      </c>
      <c r="I68" s="31">
        <v>0</v>
      </c>
    </row>
    <row r="69" spans="4:9" x14ac:dyDescent="0.25">
      <c r="D69"/>
      <c r="E69" t="s">
        <v>129</v>
      </c>
      <c r="F69" t="s">
        <v>130</v>
      </c>
      <c r="G69" s="36">
        <v>2</v>
      </c>
      <c r="H69" s="36">
        <v>0</v>
      </c>
      <c r="I69" s="31">
        <v>0</v>
      </c>
    </row>
    <row r="70" spans="4:9" x14ac:dyDescent="0.25">
      <c r="D70"/>
      <c r="E70" t="s">
        <v>112</v>
      </c>
      <c r="F70" t="s">
        <v>113</v>
      </c>
      <c r="G70" s="36">
        <v>144</v>
      </c>
      <c r="H70" s="36">
        <v>0</v>
      </c>
      <c r="I70" s="31">
        <v>0</v>
      </c>
    </row>
    <row r="71" spans="4:9" x14ac:dyDescent="0.25">
      <c r="D71"/>
      <c r="E71" t="s">
        <v>250</v>
      </c>
      <c r="F71" t="s">
        <v>251</v>
      </c>
      <c r="G71" s="36">
        <v>144</v>
      </c>
      <c r="H71" s="36">
        <v>0</v>
      </c>
      <c r="I71" s="31">
        <v>0</v>
      </c>
    </row>
    <row r="72" spans="4:9" x14ac:dyDescent="0.25">
      <c r="D72"/>
      <c r="E72" t="s">
        <v>197</v>
      </c>
      <c r="F72" t="s">
        <v>198</v>
      </c>
      <c r="G72" s="36">
        <v>144</v>
      </c>
      <c r="H72" s="36">
        <v>0</v>
      </c>
      <c r="I72" s="31">
        <v>0</v>
      </c>
    </row>
    <row r="73" spans="4:9" x14ac:dyDescent="0.25">
      <c r="D73"/>
      <c r="E73" t="s">
        <v>138</v>
      </c>
      <c r="F73" t="s">
        <v>139</v>
      </c>
      <c r="G73" s="36">
        <v>49</v>
      </c>
      <c r="H73" s="36">
        <v>0</v>
      </c>
      <c r="I73" s="31">
        <v>0</v>
      </c>
    </row>
    <row r="74" spans="4:9" x14ac:dyDescent="0.25">
      <c r="D74"/>
      <c r="E74" t="s">
        <v>181</v>
      </c>
      <c r="F74" t="s">
        <v>182</v>
      </c>
      <c r="G74" s="36">
        <v>144</v>
      </c>
      <c r="H74" s="36">
        <v>0</v>
      </c>
      <c r="I74" s="31">
        <v>0</v>
      </c>
    </row>
    <row r="75" spans="4:9" x14ac:dyDescent="0.25">
      <c r="D75"/>
      <c r="E75" t="s">
        <v>266</v>
      </c>
      <c r="F75" t="s">
        <v>267</v>
      </c>
      <c r="G75" s="36">
        <v>192</v>
      </c>
      <c r="H75" s="36">
        <v>0</v>
      </c>
      <c r="I75" s="31">
        <v>0</v>
      </c>
    </row>
    <row r="76" spans="4:9" x14ac:dyDescent="0.25">
      <c r="D76"/>
      <c r="E76" t="s">
        <v>151</v>
      </c>
      <c r="F76" t="s">
        <v>152</v>
      </c>
      <c r="G76" s="36">
        <v>144</v>
      </c>
      <c r="H76" s="36">
        <v>0</v>
      </c>
      <c r="I76" s="31">
        <v>0</v>
      </c>
    </row>
    <row r="77" spans="4:9" x14ac:dyDescent="0.25">
      <c r="D77"/>
      <c r="E77" t="s">
        <v>140</v>
      </c>
      <c r="F77" t="s">
        <v>141</v>
      </c>
      <c r="G77" s="36">
        <v>48</v>
      </c>
      <c r="H77" s="36">
        <v>0</v>
      </c>
      <c r="I77" s="31">
        <v>0</v>
      </c>
    </row>
    <row r="78" spans="4:9" x14ac:dyDescent="0.25">
      <c r="D78"/>
      <c r="E78" t="s">
        <v>118</v>
      </c>
      <c r="F78" t="s">
        <v>119</v>
      </c>
      <c r="G78" s="36">
        <v>1</v>
      </c>
      <c r="H78" s="36">
        <v>0</v>
      </c>
      <c r="I78" s="31">
        <v>0</v>
      </c>
    </row>
    <row r="79" spans="4:9" x14ac:dyDescent="0.25">
      <c r="D79"/>
      <c r="E79" t="s">
        <v>183</v>
      </c>
      <c r="F79" t="s">
        <v>184</v>
      </c>
      <c r="G79" s="36">
        <v>144</v>
      </c>
      <c r="H79" s="36">
        <v>0</v>
      </c>
      <c r="I79" s="31">
        <v>0</v>
      </c>
    </row>
    <row r="80" spans="4:9" x14ac:dyDescent="0.25">
      <c r="D80"/>
      <c r="E80" t="s">
        <v>222</v>
      </c>
      <c r="F80" t="s">
        <v>223</v>
      </c>
      <c r="G80" s="36">
        <v>144</v>
      </c>
      <c r="H80" s="36">
        <v>0</v>
      </c>
      <c r="I80" s="31">
        <v>0</v>
      </c>
    </row>
    <row r="81" spans="3:9" x14ac:dyDescent="0.25">
      <c r="D81"/>
      <c r="E81" t="s">
        <v>275</v>
      </c>
      <c r="F81" t="s">
        <v>276</v>
      </c>
      <c r="G81" s="36">
        <v>1</v>
      </c>
      <c r="H81" s="36">
        <v>0</v>
      </c>
      <c r="I81" s="31">
        <v>0</v>
      </c>
    </row>
    <row r="82" spans="3:9" x14ac:dyDescent="0.25">
      <c r="D82"/>
      <c r="E82" t="s">
        <v>287</v>
      </c>
      <c r="F82" t="s">
        <v>288</v>
      </c>
      <c r="G82" s="36">
        <v>144</v>
      </c>
      <c r="H82" s="36">
        <v>0</v>
      </c>
      <c r="I82" s="31">
        <v>0</v>
      </c>
    </row>
    <row r="83" spans="3:9" x14ac:dyDescent="0.25">
      <c r="D83"/>
      <c r="E83" t="s">
        <v>296</v>
      </c>
      <c r="F83" t="s">
        <v>297</v>
      </c>
      <c r="G83" s="36">
        <v>48</v>
      </c>
      <c r="H83" s="36">
        <v>0</v>
      </c>
      <c r="I83" s="31">
        <v>0</v>
      </c>
    </row>
    <row r="84" spans="3:9" x14ac:dyDescent="0.25">
      <c r="D84"/>
      <c r="E84" t="s">
        <v>298</v>
      </c>
      <c r="F84" t="s">
        <v>299</v>
      </c>
      <c r="G84" s="36">
        <v>144</v>
      </c>
      <c r="H84" s="36">
        <v>0</v>
      </c>
      <c r="I84" s="31">
        <v>0</v>
      </c>
    </row>
    <row r="85" spans="3:9" x14ac:dyDescent="0.25">
      <c r="D85"/>
      <c r="E85" t="s">
        <v>305</v>
      </c>
      <c r="F85" t="s">
        <v>306</v>
      </c>
      <c r="G85" s="36">
        <v>48</v>
      </c>
      <c r="H85" s="36">
        <v>0</v>
      </c>
      <c r="I85" s="31">
        <v>0</v>
      </c>
    </row>
    <row r="86" spans="3:9" x14ac:dyDescent="0.25">
      <c r="D86"/>
      <c r="E86" t="s">
        <v>307</v>
      </c>
      <c r="F86" t="s">
        <v>308</v>
      </c>
      <c r="G86" s="36">
        <v>144</v>
      </c>
      <c r="H86" s="36">
        <v>0</v>
      </c>
      <c r="I86" s="31">
        <v>0</v>
      </c>
    </row>
    <row r="87" spans="3:9" x14ac:dyDescent="0.25">
      <c r="C87" t="s">
        <v>416</v>
      </c>
      <c r="D87"/>
      <c r="E87"/>
      <c r="G87" s="36">
        <v>2496</v>
      </c>
      <c r="H87" s="36">
        <v>0</v>
      </c>
      <c r="I87" s="31">
        <v>0</v>
      </c>
    </row>
    <row r="88" spans="3:9" x14ac:dyDescent="0.25">
      <c r="C88" t="s">
        <v>445</v>
      </c>
      <c r="D88" t="s">
        <v>249</v>
      </c>
      <c r="E88" t="s">
        <v>131</v>
      </c>
      <c r="F88" t="s">
        <v>256</v>
      </c>
      <c r="G88" s="36">
        <v>144</v>
      </c>
      <c r="H88" s="36">
        <v>0</v>
      </c>
      <c r="I88" s="31">
        <v>0</v>
      </c>
    </row>
    <row r="89" spans="3:9" x14ac:dyDescent="0.25">
      <c r="D89"/>
      <c r="E89" t="s">
        <v>252</v>
      </c>
      <c r="F89" t="s">
        <v>253</v>
      </c>
      <c r="G89" s="36">
        <v>144</v>
      </c>
      <c r="H89" s="36">
        <v>0</v>
      </c>
      <c r="I89" s="31">
        <v>0</v>
      </c>
    </row>
    <row r="90" spans="3:9" x14ac:dyDescent="0.25">
      <c r="D90"/>
      <c r="E90" t="s">
        <v>301</v>
      </c>
      <c r="F90" t="s">
        <v>302</v>
      </c>
      <c r="G90" s="36">
        <v>144</v>
      </c>
      <c r="H90" s="36">
        <v>0</v>
      </c>
      <c r="I90" s="31">
        <v>0</v>
      </c>
    </row>
    <row r="91" spans="3:9" x14ac:dyDescent="0.25">
      <c r="D91"/>
      <c r="E91" t="s">
        <v>136</v>
      </c>
      <c r="F91" t="s">
        <v>137</v>
      </c>
      <c r="G91" s="36">
        <v>1</v>
      </c>
      <c r="H91" s="36">
        <v>0</v>
      </c>
      <c r="I91" s="31">
        <v>0</v>
      </c>
    </row>
    <row r="92" spans="3:9" x14ac:dyDescent="0.25">
      <c r="D92"/>
      <c r="E92" t="s">
        <v>179</v>
      </c>
      <c r="F92" t="s">
        <v>180</v>
      </c>
      <c r="G92" s="36">
        <v>144</v>
      </c>
      <c r="H92" s="36">
        <v>0</v>
      </c>
      <c r="I92" s="31">
        <v>0</v>
      </c>
    </row>
    <row r="93" spans="3:9" x14ac:dyDescent="0.25">
      <c r="D93"/>
      <c r="E93" t="s">
        <v>94</v>
      </c>
      <c r="F93" t="s">
        <v>95</v>
      </c>
      <c r="G93" s="36">
        <v>144</v>
      </c>
      <c r="H93" s="36">
        <v>0</v>
      </c>
      <c r="I93" s="31">
        <v>0</v>
      </c>
    </row>
    <row r="94" spans="3:9" x14ac:dyDescent="0.25">
      <c r="D94"/>
      <c r="E94" t="s">
        <v>154</v>
      </c>
      <c r="F94" t="s">
        <v>174</v>
      </c>
      <c r="G94" s="36">
        <v>144</v>
      </c>
      <c r="H94" s="36">
        <v>0</v>
      </c>
      <c r="I94" s="31">
        <v>0</v>
      </c>
    </row>
    <row r="95" spans="3:9" x14ac:dyDescent="0.25">
      <c r="D95"/>
      <c r="E95" t="s">
        <v>232</v>
      </c>
      <c r="F95" t="s">
        <v>272</v>
      </c>
      <c r="G95" s="36">
        <v>12</v>
      </c>
      <c r="H95" s="36">
        <v>0</v>
      </c>
      <c r="I95" s="31">
        <v>0</v>
      </c>
    </row>
    <row r="96" spans="3:9" x14ac:dyDescent="0.25">
      <c r="D96"/>
      <c r="E96" t="s">
        <v>146</v>
      </c>
      <c r="F96" t="s">
        <v>147</v>
      </c>
      <c r="G96" s="36">
        <v>144</v>
      </c>
      <c r="H96" s="36">
        <v>0</v>
      </c>
      <c r="I96" s="31">
        <v>0</v>
      </c>
    </row>
    <row r="97" spans="3:9" x14ac:dyDescent="0.25">
      <c r="D97"/>
      <c r="E97" t="s">
        <v>127</v>
      </c>
      <c r="F97" t="s">
        <v>128</v>
      </c>
      <c r="G97" s="36">
        <v>145</v>
      </c>
      <c r="H97" s="36">
        <v>0</v>
      </c>
      <c r="I97" s="31">
        <v>0</v>
      </c>
    </row>
    <row r="98" spans="3:9" x14ac:dyDescent="0.25">
      <c r="D98"/>
      <c r="E98" t="s">
        <v>224</v>
      </c>
      <c r="F98" t="s">
        <v>225</v>
      </c>
      <c r="G98" s="36">
        <v>48</v>
      </c>
      <c r="H98" s="36">
        <v>0</v>
      </c>
      <c r="I98" s="31">
        <v>0</v>
      </c>
    </row>
    <row r="99" spans="3:9" x14ac:dyDescent="0.25">
      <c r="D99"/>
      <c r="E99" t="s">
        <v>172</v>
      </c>
      <c r="F99" t="s">
        <v>173</v>
      </c>
      <c r="G99" s="36">
        <v>192</v>
      </c>
      <c r="H99" s="36">
        <v>0</v>
      </c>
      <c r="I99" s="31">
        <v>0</v>
      </c>
    </row>
    <row r="100" spans="3:9" x14ac:dyDescent="0.25">
      <c r="D100"/>
      <c r="E100" t="s">
        <v>88</v>
      </c>
      <c r="F100" t="s">
        <v>89</v>
      </c>
      <c r="G100" s="36">
        <v>1</v>
      </c>
      <c r="H100" s="36">
        <v>0</v>
      </c>
      <c r="I100" s="31">
        <v>0</v>
      </c>
    </row>
    <row r="101" spans="3:9" x14ac:dyDescent="0.25">
      <c r="D101"/>
      <c r="E101" t="s">
        <v>125</v>
      </c>
      <c r="F101" t="s">
        <v>126</v>
      </c>
      <c r="G101" s="36">
        <v>12</v>
      </c>
      <c r="H101" s="36">
        <v>0</v>
      </c>
      <c r="I101" s="31">
        <v>0</v>
      </c>
    </row>
    <row r="102" spans="3:9" x14ac:dyDescent="0.25">
      <c r="D102"/>
      <c r="E102" t="s">
        <v>84</v>
      </c>
      <c r="F102" t="s">
        <v>85</v>
      </c>
      <c r="G102" s="36">
        <v>144</v>
      </c>
      <c r="H102" s="36">
        <v>0</v>
      </c>
      <c r="I102" s="31">
        <v>0</v>
      </c>
    </row>
    <row r="103" spans="3:9" x14ac:dyDescent="0.25">
      <c r="D103"/>
      <c r="E103" t="s">
        <v>140</v>
      </c>
      <c r="F103" t="s">
        <v>141</v>
      </c>
      <c r="G103" s="36">
        <v>144</v>
      </c>
      <c r="H103" s="36">
        <v>0</v>
      </c>
      <c r="I103" s="31">
        <v>0</v>
      </c>
    </row>
    <row r="104" spans="3:9" x14ac:dyDescent="0.25">
      <c r="D104"/>
      <c r="E104" t="s">
        <v>264</v>
      </c>
      <c r="F104" t="s">
        <v>265</v>
      </c>
      <c r="G104" s="36">
        <v>12</v>
      </c>
      <c r="H104" s="36">
        <v>0</v>
      </c>
      <c r="I104" s="31">
        <v>0</v>
      </c>
    </row>
    <row r="105" spans="3:9" x14ac:dyDescent="0.25">
      <c r="C105" t="s">
        <v>767</v>
      </c>
      <c r="D105"/>
      <c r="E105"/>
      <c r="G105" s="36">
        <v>1719</v>
      </c>
      <c r="H105" s="36">
        <v>0</v>
      </c>
      <c r="I105" s="31">
        <v>0</v>
      </c>
    </row>
    <row r="106" spans="3:9" x14ac:dyDescent="0.25">
      <c r="C106" t="s">
        <v>429</v>
      </c>
      <c r="D106" t="s">
        <v>430</v>
      </c>
      <c r="E106" t="s">
        <v>232</v>
      </c>
      <c r="F106" t="s">
        <v>272</v>
      </c>
      <c r="G106" s="36">
        <v>144</v>
      </c>
      <c r="H106" s="36">
        <v>0</v>
      </c>
      <c r="I106" s="31">
        <v>0</v>
      </c>
    </row>
    <row r="107" spans="3:9" x14ac:dyDescent="0.25">
      <c r="D107"/>
      <c r="E107" t="s">
        <v>163</v>
      </c>
      <c r="F107" t="s">
        <v>263</v>
      </c>
      <c r="G107" s="36">
        <v>144</v>
      </c>
      <c r="H107" s="36">
        <v>0</v>
      </c>
      <c r="I107" s="31">
        <v>0</v>
      </c>
    </row>
    <row r="108" spans="3:9" x14ac:dyDescent="0.25">
      <c r="D108"/>
      <c r="E108" t="s">
        <v>249</v>
      </c>
      <c r="F108" t="s">
        <v>273</v>
      </c>
      <c r="G108" s="36">
        <v>48</v>
      </c>
      <c r="H108" s="36">
        <v>0</v>
      </c>
      <c r="I108" s="31">
        <v>0</v>
      </c>
    </row>
    <row r="109" spans="3:9" x14ac:dyDescent="0.25">
      <c r="D109"/>
      <c r="E109" t="s">
        <v>226</v>
      </c>
      <c r="F109" t="s">
        <v>227</v>
      </c>
      <c r="G109" s="36">
        <v>12</v>
      </c>
      <c r="H109" s="36">
        <v>0</v>
      </c>
      <c r="I109" s="31">
        <v>0</v>
      </c>
    </row>
    <row r="110" spans="3:9" x14ac:dyDescent="0.25">
      <c r="D110"/>
      <c r="E110" t="s">
        <v>191</v>
      </c>
      <c r="F110" t="s">
        <v>192</v>
      </c>
      <c r="G110" s="36">
        <v>12</v>
      </c>
      <c r="H110" s="36">
        <v>0</v>
      </c>
      <c r="I110" s="31">
        <v>0</v>
      </c>
    </row>
    <row r="111" spans="3:9" x14ac:dyDescent="0.25">
      <c r="D111"/>
      <c r="E111" t="s">
        <v>142</v>
      </c>
      <c r="F111" t="s">
        <v>143</v>
      </c>
      <c r="G111" s="36">
        <v>1</v>
      </c>
      <c r="H111" s="36">
        <v>0</v>
      </c>
      <c r="I111" s="31">
        <v>0</v>
      </c>
    </row>
    <row r="112" spans="3:9" x14ac:dyDescent="0.25">
      <c r="D112"/>
      <c r="E112" t="s">
        <v>90</v>
      </c>
      <c r="F112" t="s">
        <v>91</v>
      </c>
      <c r="G112" s="36">
        <v>7</v>
      </c>
      <c r="H112" s="36">
        <v>0</v>
      </c>
      <c r="I112" s="31">
        <v>0</v>
      </c>
    </row>
    <row r="113" spans="3:9" x14ac:dyDescent="0.25">
      <c r="C113" t="s">
        <v>768</v>
      </c>
      <c r="D113"/>
      <c r="E113"/>
      <c r="G113" s="36">
        <v>368</v>
      </c>
      <c r="H113" s="36">
        <v>0</v>
      </c>
      <c r="I113" s="31">
        <v>0</v>
      </c>
    </row>
    <row r="114" spans="3:9" x14ac:dyDescent="0.25">
      <c r="C114" t="s">
        <v>108</v>
      </c>
      <c r="D114" t="s">
        <v>109</v>
      </c>
      <c r="E114" t="s">
        <v>235</v>
      </c>
      <c r="F114" t="s">
        <v>236</v>
      </c>
      <c r="G114" s="36">
        <v>60</v>
      </c>
      <c r="H114" s="36">
        <v>0</v>
      </c>
      <c r="I114" s="31">
        <v>0</v>
      </c>
    </row>
    <row r="115" spans="3:9" x14ac:dyDescent="0.25">
      <c r="D115"/>
      <c r="E115" t="s">
        <v>245</v>
      </c>
      <c r="F115" t="s">
        <v>246</v>
      </c>
      <c r="G115" s="36">
        <v>48</v>
      </c>
      <c r="H115" s="36">
        <v>0</v>
      </c>
      <c r="I115" s="31">
        <v>0</v>
      </c>
    </row>
    <row r="116" spans="3:9" x14ac:dyDescent="0.25">
      <c r="D116"/>
      <c r="E116" t="s">
        <v>179</v>
      </c>
      <c r="F116" t="s">
        <v>180</v>
      </c>
      <c r="G116" s="36">
        <v>168</v>
      </c>
      <c r="H116" s="36">
        <v>0</v>
      </c>
      <c r="I116" s="31">
        <v>0</v>
      </c>
    </row>
    <row r="117" spans="3:9" x14ac:dyDescent="0.25">
      <c r="D117"/>
      <c r="E117" t="s">
        <v>98</v>
      </c>
      <c r="F117" t="s">
        <v>99</v>
      </c>
      <c r="G117" s="36">
        <v>2</v>
      </c>
      <c r="H117" s="36">
        <v>0</v>
      </c>
      <c r="I117" s="31">
        <v>0</v>
      </c>
    </row>
    <row r="118" spans="3:9" x14ac:dyDescent="0.25">
      <c r="D118"/>
      <c r="E118" t="s">
        <v>257</v>
      </c>
      <c r="F118" t="s">
        <v>258</v>
      </c>
      <c r="G118" s="36">
        <v>288</v>
      </c>
      <c r="H118" s="36">
        <v>0</v>
      </c>
      <c r="I118" s="31">
        <v>0</v>
      </c>
    </row>
    <row r="119" spans="3:9" x14ac:dyDescent="0.25">
      <c r="D119"/>
      <c r="E119" t="s">
        <v>202</v>
      </c>
      <c r="F119" t="s">
        <v>203</v>
      </c>
      <c r="G119" s="36">
        <v>288</v>
      </c>
      <c r="H119" s="36">
        <v>0</v>
      </c>
      <c r="I119" s="31">
        <v>0</v>
      </c>
    </row>
    <row r="120" spans="3:9" x14ac:dyDescent="0.25">
      <c r="D120"/>
      <c r="E120" t="s">
        <v>127</v>
      </c>
      <c r="F120" t="s">
        <v>128</v>
      </c>
      <c r="G120" s="36">
        <v>2</v>
      </c>
      <c r="H120" s="36">
        <v>0</v>
      </c>
      <c r="I120" s="31">
        <v>0</v>
      </c>
    </row>
    <row r="121" spans="3:9" x14ac:dyDescent="0.25">
      <c r="D121"/>
      <c r="E121" t="s">
        <v>172</v>
      </c>
      <c r="F121" t="s">
        <v>173</v>
      </c>
      <c r="G121" s="36">
        <v>144</v>
      </c>
      <c r="H121" s="36">
        <v>0</v>
      </c>
      <c r="I121" s="31">
        <v>0</v>
      </c>
    </row>
    <row r="122" spans="3:9" x14ac:dyDescent="0.25">
      <c r="D122"/>
      <c r="E122" t="s">
        <v>279</v>
      </c>
      <c r="F122" t="s">
        <v>280</v>
      </c>
      <c r="G122" s="36">
        <v>144</v>
      </c>
      <c r="H122" s="36">
        <v>0</v>
      </c>
      <c r="I122" s="31">
        <v>0</v>
      </c>
    </row>
    <row r="123" spans="3:9" x14ac:dyDescent="0.25">
      <c r="C123" t="s">
        <v>417</v>
      </c>
      <c r="D123"/>
      <c r="E123"/>
      <c r="G123" s="36">
        <v>1144</v>
      </c>
      <c r="H123" s="36">
        <v>0</v>
      </c>
      <c r="I123" s="31">
        <v>0</v>
      </c>
    </row>
    <row r="124" spans="3:9" x14ac:dyDescent="0.25">
      <c r="C124" t="s">
        <v>283</v>
      </c>
      <c r="D124" t="s">
        <v>284</v>
      </c>
      <c r="E124" t="s">
        <v>261</v>
      </c>
      <c r="F124" t="s">
        <v>262</v>
      </c>
      <c r="G124" s="36">
        <v>0</v>
      </c>
      <c r="H124" s="36">
        <v>0</v>
      </c>
      <c r="I124" s="31">
        <v>0</v>
      </c>
    </row>
    <row r="125" spans="3:9" x14ac:dyDescent="0.25">
      <c r="D125"/>
      <c r="E125" t="s">
        <v>195</v>
      </c>
      <c r="F125" t="s">
        <v>196</v>
      </c>
      <c r="G125" s="36">
        <v>0</v>
      </c>
      <c r="H125" s="36">
        <v>0</v>
      </c>
      <c r="I125" s="31">
        <v>0</v>
      </c>
    </row>
    <row r="126" spans="3:9" x14ac:dyDescent="0.25">
      <c r="D126"/>
      <c r="E126" t="s">
        <v>168</v>
      </c>
      <c r="F126" t="s">
        <v>169</v>
      </c>
      <c r="G126" s="36">
        <v>0</v>
      </c>
      <c r="H126" s="36">
        <v>0</v>
      </c>
      <c r="I126" s="31">
        <v>0</v>
      </c>
    </row>
    <row r="127" spans="3:9" x14ac:dyDescent="0.25">
      <c r="D127"/>
      <c r="E127" t="s">
        <v>109</v>
      </c>
      <c r="F127" t="s">
        <v>230</v>
      </c>
      <c r="G127" s="36">
        <v>0</v>
      </c>
      <c r="H127" s="36">
        <v>0</v>
      </c>
      <c r="I127" s="31">
        <v>0</v>
      </c>
    </row>
    <row r="128" spans="3:9" x14ac:dyDescent="0.25">
      <c r="D128"/>
      <c r="E128" t="s">
        <v>164</v>
      </c>
      <c r="F128" t="s">
        <v>165</v>
      </c>
      <c r="G128" s="36">
        <v>0</v>
      </c>
      <c r="H128" s="36">
        <v>0</v>
      </c>
      <c r="I128" s="31">
        <v>0</v>
      </c>
    </row>
    <row r="129" spans="3:9" x14ac:dyDescent="0.25">
      <c r="D129"/>
      <c r="E129" t="s">
        <v>254</v>
      </c>
      <c r="F129" t="s">
        <v>255</v>
      </c>
      <c r="G129" s="36">
        <v>0</v>
      </c>
      <c r="H129" s="36">
        <v>0</v>
      </c>
      <c r="I129" s="31">
        <v>0</v>
      </c>
    </row>
    <row r="130" spans="3:9" x14ac:dyDescent="0.25">
      <c r="D130"/>
      <c r="E130" t="s">
        <v>90</v>
      </c>
      <c r="F130" t="s">
        <v>91</v>
      </c>
      <c r="G130" s="36">
        <v>0</v>
      </c>
      <c r="H130" s="36">
        <v>0</v>
      </c>
      <c r="I130" s="31">
        <v>0</v>
      </c>
    </row>
    <row r="131" spans="3:9" x14ac:dyDescent="0.25">
      <c r="C131" t="s">
        <v>418</v>
      </c>
      <c r="D131"/>
      <c r="E131"/>
      <c r="G131" s="36">
        <v>0</v>
      </c>
      <c r="H131" s="36">
        <v>0</v>
      </c>
      <c r="I131" s="31">
        <v>0</v>
      </c>
    </row>
    <row r="132" spans="3:9" x14ac:dyDescent="0.25">
      <c r="C132" t="s">
        <v>212</v>
      </c>
      <c r="D132" t="s">
        <v>213</v>
      </c>
      <c r="E132" t="s">
        <v>243</v>
      </c>
      <c r="F132" t="s">
        <v>244</v>
      </c>
      <c r="G132" s="36">
        <v>1</v>
      </c>
      <c r="H132" s="36">
        <v>0</v>
      </c>
      <c r="I132" s="31">
        <v>0</v>
      </c>
    </row>
    <row r="133" spans="3:9" x14ac:dyDescent="0.25">
      <c r="D133"/>
      <c r="E133" t="s">
        <v>289</v>
      </c>
      <c r="F133" t="s">
        <v>300</v>
      </c>
      <c r="G133" s="36">
        <v>288</v>
      </c>
      <c r="H133" s="36">
        <v>0</v>
      </c>
      <c r="I133" s="31">
        <v>0</v>
      </c>
    </row>
    <row r="134" spans="3:9" x14ac:dyDescent="0.25">
      <c r="D134"/>
      <c r="E134" t="s">
        <v>124</v>
      </c>
      <c r="F134" t="s">
        <v>228</v>
      </c>
      <c r="G134" s="36">
        <v>1</v>
      </c>
      <c r="H134" s="36">
        <v>0</v>
      </c>
      <c r="I134" s="31">
        <v>0</v>
      </c>
    </row>
    <row r="135" spans="3:9" x14ac:dyDescent="0.25">
      <c r="D135"/>
      <c r="E135" t="s">
        <v>163</v>
      </c>
      <c r="F135" t="s">
        <v>263</v>
      </c>
      <c r="G135" s="36">
        <v>12</v>
      </c>
      <c r="H135" s="36">
        <v>0</v>
      </c>
      <c r="I135" s="31">
        <v>0</v>
      </c>
    </row>
    <row r="136" spans="3:9" x14ac:dyDescent="0.25">
      <c r="D136"/>
      <c r="E136" t="s">
        <v>132</v>
      </c>
      <c r="F136" t="s">
        <v>133</v>
      </c>
      <c r="G136" s="36">
        <v>1</v>
      </c>
      <c r="H136" s="36">
        <v>0</v>
      </c>
      <c r="I136" s="31">
        <v>0</v>
      </c>
    </row>
    <row r="137" spans="3:9" x14ac:dyDescent="0.25">
      <c r="D137"/>
      <c r="E137" t="s">
        <v>249</v>
      </c>
      <c r="F137" t="s">
        <v>273</v>
      </c>
      <c r="G137" s="36">
        <v>24</v>
      </c>
      <c r="H137" s="36">
        <v>0</v>
      </c>
      <c r="I137" s="31">
        <v>0</v>
      </c>
    </row>
    <row r="138" spans="3:9" x14ac:dyDescent="0.25">
      <c r="D138"/>
      <c r="E138" t="s">
        <v>164</v>
      </c>
      <c r="F138" t="s">
        <v>165</v>
      </c>
      <c r="G138" s="36">
        <v>144</v>
      </c>
      <c r="H138" s="36">
        <v>0</v>
      </c>
      <c r="I138" s="31">
        <v>0</v>
      </c>
    </row>
    <row r="139" spans="3:9" x14ac:dyDescent="0.25">
      <c r="D139"/>
      <c r="E139" t="s">
        <v>201</v>
      </c>
      <c r="F139" t="s">
        <v>291</v>
      </c>
      <c r="G139" s="36">
        <v>54</v>
      </c>
      <c r="H139" s="36">
        <v>0</v>
      </c>
      <c r="I139" s="31">
        <v>0</v>
      </c>
    </row>
    <row r="140" spans="3:9" x14ac:dyDescent="0.25">
      <c r="D140"/>
      <c r="E140" t="s">
        <v>233</v>
      </c>
      <c r="F140" t="s">
        <v>234</v>
      </c>
      <c r="G140" s="36">
        <v>144</v>
      </c>
      <c r="H140" s="36">
        <v>0</v>
      </c>
      <c r="I140" s="31">
        <v>0</v>
      </c>
    </row>
    <row r="141" spans="3:9" x14ac:dyDescent="0.25">
      <c r="D141"/>
      <c r="E141" t="s">
        <v>197</v>
      </c>
      <c r="F141" t="s">
        <v>198</v>
      </c>
      <c r="G141" s="36">
        <v>48</v>
      </c>
      <c r="H141" s="36">
        <v>0</v>
      </c>
      <c r="I141" s="31">
        <v>0</v>
      </c>
    </row>
    <row r="142" spans="3:9" x14ac:dyDescent="0.25">
      <c r="C142" t="s">
        <v>419</v>
      </c>
      <c r="D142"/>
      <c r="E142"/>
      <c r="G142" s="36">
        <v>717</v>
      </c>
      <c r="H142" s="36">
        <v>0</v>
      </c>
      <c r="I142" s="31">
        <v>0</v>
      </c>
    </row>
    <row r="143" spans="3:9" x14ac:dyDescent="0.25">
      <c r="C143" t="s">
        <v>231</v>
      </c>
      <c r="D143" t="s">
        <v>148</v>
      </c>
      <c r="E143" t="s">
        <v>210</v>
      </c>
      <c r="F143" t="s">
        <v>211</v>
      </c>
      <c r="G143" s="36">
        <v>1</v>
      </c>
      <c r="H143" s="36">
        <v>0</v>
      </c>
      <c r="I143" s="31">
        <v>0</v>
      </c>
    </row>
    <row r="144" spans="3:9" x14ac:dyDescent="0.25">
      <c r="D144"/>
      <c r="E144" t="s">
        <v>289</v>
      </c>
      <c r="F144" t="s">
        <v>300</v>
      </c>
      <c r="G144" s="36">
        <v>1</v>
      </c>
      <c r="H144" s="36">
        <v>0</v>
      </c>
      <c r="I144" s="31">
        <v>0</v>
      </c>
    </row>
    <row r="145" spans="3:9" x14ac:dyDescent="0.25">
      <c r="D145"/>
      <c r="E145" t="s">
        <v>232</v>
      </c>
      <c r="F145" t="s">
        <v>272</v>
      </c>
      <c r="G145" s="36">
        <v>289</v>
      </c>
      <c r="H145" s="36">
        <v>0</v>
      </c>
      <c r="I145" s="31">
        <v>0</v>
      </c>
    </row>
    <row r="146" spans="3:9" x14ac:dyDescent="0.25">
      <c r="D146"/>
      <c r="E146" t="s">
        <v>195</v>
      </c>
      <c r="F146" t="s">
        <v>196</v>
      </c>
      <c r="G146" s="36">
        <v>144</v>
      </c>
      <c r="H146" s="36">
        <v>0</v>
      </c>
      <c r="I146" s="31">
        <v>0</v>
      </c>
    </row>
    <row r="147" spans="3:9" x14ac:dyDescent="0.25">
      <c r="D147"/>
      <c r="E147" t="s">
        <v>124</v>
      </c>
      <c r="F147" t="s">
        <v>228</v>
      </c>
      <c r="G147" s="36">
        <v>144</v>
      </c>
      <c r="H147" s="36">
        <v>0</v>
      </c>
      <c r="I147" s="31">
        <v>0</v>
      </c>
    </row>
    <row r="148" spans="3:9" x14ac:dyDescent="0.25">
      <c r="D148"/>
      <c r="E148" t="s">
        <v>132</v>
      </c>
      <c r="F148" t="s">
        <v>133</v>
      </c>
      <c r="G148" s="36">
        <v>6</v>
      </c>
      <c r="H148" s="36">
        <v>0</v>
      </c>
      <c r="I148" s="31">
        <v>0</v>
      </c>
    </row>
    <row r="149" spans="3:9" x14ac:dyDescent="0.25">
      <c r="D149"/>
      <c r="E149" t="s">
        <v>191</v>
      </c>
      <c r="F149" t="s">
        <v>192</v>
      </c>
      <c r="G149" s="36">
        <v>144</v>
      </c>
      <c r="H149" s="36">
        <v>0</v>
      </c>
      <c r="I149" s="31">
        <v>0</v>
      </c>
    </row>
    <row r="150" spans="3:9" x14ac:dyDescent="0.25">
      <c r="D150"/>
      <c r="E150" t="s">
        <v>216</v>
      </c>
      <c r="F150" t="s">
        <v>217</v>
      </c>
      <c r="G150" s="36">
        <v>144</v>
      </c>
      <c r="H150" s="36">
        <v>0</v>
      </c>
      <c r="I150" s="31">
        <v>0</v>
      </c>
    </row>
    <row r="151" spans="3:9" x14ac:dyDescent="0.25">
      <c r="D151"/>
      <c r="E151" t="s">
        <v>197</v>
      </c>
      <c r="F151" t="s">
        <v>198</v>
      </c>
      <c r="G151" s="36">
        <v>1</v>
      </c>
      <c r="H151" s="36">
        <v>0</v>
      </c>
      <c r="I151" s="31">
        <v>0</v>
      </c>
    </row>
    <row r="152" spans="3:9" x14ac:dyDescent="0.25">
      <c r="C152" t="s">
        <v>420</v>
      </c>
      <c r="D152"/>
      <c r="E152"/>
      <c r="G152" s="36">
        <v>874</v>
      </c>
      <c r="H152" s="36">
        <v>0</v>
      </c>
      <c r="I152" s="31">
        <v>0</v>
      </c>
    </row>
    <row r="153" spans="3:9" x14ac:dyDescent="0.25">
      <c r="C153" t="s">
        <v>187</v>
      </c>
      <c r="D153" t="s">
        <v>188</v>
      </c>
      <c r="E153" t="s">
        <v>98</v>
      </c>
      <c r="F153" t="s">
        <v>99</v>
      </c>
      <c r="G153" s="36">
        <v>145</v>
      </c>
      <c r="H153" s="36">
        <v>0</v>
      </c>
      <c r="I153" s="31">
        <v>0</v>
      </c>
    </row>
    <row r="154" spans="3:9" x14ac:dyDescent="0.25">
      <c r="D154"/>
      <c r="E154" t="s">
        <v>157</v>
      </c>
      <c r="F154" t="s">
        <v>158</v>
      </c>
      <c r="G154" s="36">
        <v>144</v>
      </c>
      <c r="H154" s="36">
        <v>0</v>
      </c>
      <c r="I154" s="31">
        <v>0</v>
      </c>
    </row>
    <row r="155" spans="3:9" x14ac:dyDescent="0.25">
      <c r="D155"/>
      <c r="E155" t="s">
        <v>193</v>
      </c>
      <c r="F155" t="s">
        <v>194</v>
      </c>
      <c r="G155" s="36">
        <v>145</v>
      </c>
      <c r="H155" s="36">
        <v>0</v>
      </c>
      <c r="I155" s="31">
        <v>0</v>
      </c>
    </row>
    <row r="156" spans="3:9" x14ac:dyDescent="0.25">
      <c r="D156"/>
      <c r="E156" t="s">
        <v>86</v>
      </c>
      <c r="F156" t="s">
        <v>87</v>
      </c>
      <c r="G156" s="36">
        <v>144</v>
      </c>
      <c r="H156" s="36">
        <v>0</v>
      </c>
      <c r="I156" s="31">
        <v>0</v>
      </c>
    </row>
    <row r="157" spans="3:9" x14ac:dyDescent="0.25">
      <c r="D157"/>
      <c r="E157" t="s">
        <v>204</v>
      </c>
      <c r="F157" t="s">
        <v>205</v>
      </c>
      <c r="G157" s="36">
        <v>192</v>
      </c>
      <c r="H157" s="36">
        <v>0</v>
      </c>
      <c r="I157" s="31">
        <v>0</v>
      </c>
    </row>
    <row r="158" spans="3:9" x14ac:dyDescent="0.25">
      <c r="D158"/>
      <c r="E158" t="s">
        <v>303</v>
      </c>
      <c r="F158" t="s">
        <v>304</v>
      </c>
      <c r="G158" s="36">
        <v>144</v>
      </c>
      <c r="H158" s="36">
        <v>0</v>
      </c>
      <c r="I158" s="31">
        <v>0</v>
      </c>
    </row>
    <row r="159" spans="3:9" x14ac:dyDescent="0.25">
      <c r="D159"/>
      <c r="E159" t="s">
        <v>106</v>
      </c>
      <c r="F159" t="s">
        <v>107</v>
      </c>
      <c r="G159" s="36">
        <v>145</v>
      </c>
      <c r="H159" s="36">
        <v>0</v>
      </c>
      <c r="I159" s="31">
        <v>0</v>
      </c>
    </row>
    <row r="160" spans="3:9" x14ac:dyDescent="0.25">
      <c r="D160"/>
      <c r="E160" t="s">
        <v>177</v>
      </c>
      <c r="F160" t="s">
        <v>178</v>
      </c>
      <c r="G160" s="36">
        <v>144</v>
      </c>
      <c r="H160" s="36">
        <v>0</v>
      </c>
      <c r="I160" s="31">
        <v>0</v>
      </c>
    </row>
    <row r="161" spans="3:9" x14ac:dyDescent="0.25">
      <c r="D161"/>
      <c r="E161" t="s">
        <v>92</v>
      </c>
      <c r="F161" t="s">
        <v>93</v>
      </c>
      <c r="G161" s="36">
        <v>144</v>
      </c>
      <c r="H161" s="36">
        <v>0</v>
      </c>
      <c r="I161" s="31">
        <v>0</v>
      </c>
    </row>
    <row r="162" spans="3:9" x14ac:dyDescent="0.25">
      <c r="D162"/>
      <c r="E162" t="s">
        <v>257</v>
      </c>
      <c r="F162" t="s">
        <v>258</v>
      </c>
      <c r="G162" s="36">
        <v>144</v>
      </c>
      <c r="H162" s="36">
        <v>0</v>
      </c>
      <c r="I162" s="31">
        <v>0</v>
      </c>
    </row>
    <row r="163" spans="3:9" x14ac:dyDescent="0.25">
      <c r="D163"/>
      <c r="E163" t="s">
        <v>202</v>
      </c>
      <c r="F163" t="s">
        <v>203</v>
      </c>
      <c r="G163" s="36">
        <v>192</v>
      </c>
      <c r="H163" s="36">
        <v>0</v>
      </c>
      <c r="I163" s="31">
        <v>0</v>
      </c>
    </row>
    <row r="164" spans="3:9" x14ac:dyDescent="0.25">
      <c r="D164"/>
      <c r="E164" t="s">
        <v>197</v>
      </c>
      <c r="F164" t="s">
        <v>198</v>
      </c>
      <c r="G164" s="36">
        <v>48</v>
      </c>
      <c r="H164" s="36">
        <v>0</v>
      </c>
      <c r="I164" s="31">
        <v>0</v>
      </c>
    </row>
    <row r="165" spans="3:9" x14ac:dyDescent="0.25">
      <c r="D165"/>
      <c r="E165" t="s">
        <v>90</v>
      </c>
      <c r="F165" t="s">
        <v>91</v>
      </c>
      <c r="G165" s="36">
        <v>288</v>
      </c>
      <c r="H165" s="36">
        <v>0</v>
      </c>
      <c r="I165" s="31">
        <v>0</v>
      </c>
    </row>
    <row r="166" spans="3:9" x14ac:dyDescent="0.25">
      <c r="D166"/>
      <c r="E166" t="s">
        <v>247</v>
      </c>
      <c r="F166" t="s">
        <v>248</v>
      </c>
      <c r="G166" s="36">
        <v>144</v>
      </c>
      <c r="H166" s="36">
        <v>0</v>
      </c>
      <c r="I166" s="31">
        <v>0</v>
      </c>
    </row>
    <row r="167" spans="3:9" x14ac:dyDescent="0.25">
      <c r="D167"/>
      <c r="E167" t="s">
        <v>241</v>
      </c>
      <c r="F167" t="s">
        <v>242</v>
      </c>
      <c r="G167" s="36">
        <v>1</v>
      </c>
      <c r="H167" s="36">
        <v>0</v>
      </c>
      <c r="I167" s="31">
        <v>0</v>
      </c>
    </row>
    <row r="168" spans="3:9" x14ac:dyDescent="0.25">
      <c r="D168"/>
      <c r="E168" t="s">
        <v>277</v>
      </c>
      <c r="F168" t="s">
        <v>278</v>
      </c>
      <c r="G168" s="36">
        <v>48</v>
      </c>
      <c r="H168" s="36">
        <v>0</v>
      </c>
      <c r="I168" s="31">
        <v>0</v>
      </c>
    </row>
    <row r="169" spans="3:9" x14ac:dyDescent="0.25">
      <c r="D169"/>
      <c r="E169" t="s">
        <v>220</v>
      </c>
      <c r="F169" t="s">
        <v>221</v>
      </c>
      <c r="G169" s="36">
        <v>144</v>
      </c>
      <c r="H169" s="36">
        <v>0</v>
      </c>
      <c r="I169" s="31">
        <v>0</v>
      </c>
    </row>
    <row r="170" spans="3:9" x14ac:dyDescent="0.25">
      <c r="D170"/>
      <c r="E170" t="s">
        <v>259</v>
      </c>
      <c r="F170" t="s">
        <v>260</v>
      </c>
      <c r="G170" s="36">
        <v>288</v>
      </c>
      <c r="H170" s="36">
        <v>0</v>
      </c>
      <c r="I170" s="31">
        <v>0</v>
      </c>
    </row>
    <row r="171" spans="3:9" x14ac:dyDescent="0.25">
      <c r="D171"/>
      <c r="E171" t="s">
        <v>120</v>
      </c>
      <c r="F171" t="s">
        <v>121</v>
      </c>
      <c r="G171" s="36">
        <v>144</v>
      </c>
      <c r="H171" s="36">
        <v>0</v>
      </c>
      <c r="I171" s="31">
        <v>0</v>
      </c>
    </row>
    <row r="172" spans="3:9" x14ac:dyDescent="0.25">
      <c r="D172"/>
      <c r="E172" t="s">
        <v>281</v>
      </c>
      <c r="F172" t="s">
        <v>282</v>
      </c>
      <c r="G172" s="36">
        <v>288</v>
      </c>
      <c r="H172" s="36">
        <v>0</v>
      </c>
      <c r="I172" s="31">
        <v>0</v>
      </c>
    </row>
    <row r="173" spans="3:9" x14ac:dyDescent="0.25">
      <c r="D173"/>
      <c r="E173" t="s">
        <v>218</v>
      </c>
      <c r="F173" t="s">
        <v>219</v>
      </c>
      <c r="G173" s="36">
        <v>144</v>
      </c>
      <c r="H173" s="36">
        <v>0</v>
      </c>
      <c r="I173" s="31">
        <v>0</v>
      </c>
    </row>
    <row r="174" spans="3:9" x14ac:dyDescent="0.25">
      <c r="C174" t="s">
        <v>421</v>
      </c>
      <c r="D174"/>
      <c r="E174"/>
      <c r="G174" s="36">
        <v>3220</v>
      </c>
      <c r="H174" s="36">
        <v>0</v>
      </c>
      <c r="I174" s="31">
        <v>0</v>
      </c>
    </row>
    <row r="175" spans="3:9" x14ac:dyDescent="0.25">
      <c r="C175" t="s">
        <v>123</v>
      </c>
      <c r="D175" t="s">
        <v>124</v>
      </c>
      <c r="E175" t="s">
        <v>261</v>
      </c>
      <c r="F175" t="s">
        <v>262</v>
      </c>
      <c r="G175" s="36">
        <v>144</v>
      </c>
      <c r="H175" s="36">
        <v>0</v>
      </c>
      <c r="I175" s="31">
        <v>0</v>
      </c>
    </row>
    <row r="176" spans="3:9" x14ac:dyDescent="0.25">
      <c r="D176"/>
      <c r="E176" t="s">
        <v>195</v>
      </c>
      <c r="F176" t="s">
        <v>196</v>
      </c>
      <c r="G176" s="36">
        <v>1</v>
      </c>
      <c r="H176" s="36">
        <v>0</v>
      </c>
      <c r="I176" s="31">
        <v>0</v>
      </c>
    </row>
    <row r="177" spans="3:9" x14ac:dyDescent="0.25">
      <c r="D177"/>
      <c r="E177" t="s">
        <v>155</v>
      </c>
      <c r="F177" t="s">
        <v>156</v>
      </c>
      <c r="G177" s="36">
        <v>1</v>
      </c>
      <c r="H177" s="36">
        <v>0</v>
      </c>
      <c r="I177" s="31">
        <v>0</v>
      </c>
    </row>
    <row r="178" spans="3:9" x14ac:dyDescent="0.25">
      <c r="D178"/>
      <c r="E178" t="s">
        <v>163</v>
      </c>
      <c r="F178" t="s">
        <v>263</v>
      </c>
      <c r="G178" s="36">
        <v>1</v>
      </c>
      <c r="H178" s="36">
        <v>0</v>
      </c>
      <c r="I178" s="31">
        <v>0</v>
      </c>
    </row>
    <row r="179" spans="3:9" x14ac:dyDescent="0.25">
      <c r="D179"/>
      <c r="E179" t="s">
        <v>132</v>
      </c>
      <c r="F179" t="s">
        <v>133</v>
      </c>
      <c r="G179" s="36">
        <v>48</v>
      </c>
      <c r="H179" s="36">
        <v>0</v>
      </c>
      <c r="I179" s="31">
        <v>0</v>
      </c>
    </row>
    <row r="180" spans="3:9" x14ac:dyDescent="0.25">
      <c r="D180"/>
      <c r="E180" t="s">
        <v>249</v>
      </c>
      <c r="F180" t="s">
        <v>273</v>
      </c>
      <c r="G180" s="36">
        <v>144</v>
      </c>
      <c r="H180" s="36">
        <v>0</v>
      </c>
      <c r="I180" s="31">
        <v>0</v>
      </c>
    </row>
    <row r="181" spans="3:9" x14ac:dyDescent="0.25">
      <c r="D181"/>
      <c r="E181" t="s">
        <v>168</v>
      </c>
      <c r="F181" t="s">
        <v>169</v>
      </c>
      <c r="G181" s="36">
        <v>12</v>
      </c>
      <c r="H181" s="36">
        <v>0</v>
      </c>
      <c r="I181" s="31">
        <v>0</v>
      </c>
    </row>
    <row r="182" spans="3:9" x14ac:dyDescent="0.25">
      <c r="D182"/>
      <c r="E182" t="s">
        <v>226</v>
      </c>
      <c r="F182" t="s">
        <v>227</v>
      </c>
      <c r="G182" s="36">
        <v>1</v>
      </c>
      <c r="H182" s="36">
        <v>0</v>
      </c>
      <c r="I182" s="31">
        <v>0</v>
      </c>
    </row>
    <row r="183" spans="3:9" x14ac:dyDescent="0.25">
      <c r="D183"/>
      <c r="E183" t="s">
        <v>216</v>
      </c>
      <c r="F183" t="s">
        <v>217</v>
      </c>
      <c r="G183" s="36">
        <v>1</v>
      </c>
      <c r="H183" s="36">
        <v>0</v>
      </c>
      <c r="I183" s="31">
        <v>0</v>
      </c>
    </row>
    <row r="184" spans="3:9" x14ac:dyDescent="0.25">
      <c r="D184"/>
      <c r="E184" t="s">
        <v>206</v>
      </c>
      <c r="F184" t="s">
        <v>207</v>
      </c>
      <c r="G184" s="36">
        <v>144</v>
      </c>
      <c r="H184" s="36">
        <v>0</v>
      </c>
      <c r="I184" s="31">
        <v>0</v>
      </c>
    </row>
    <row r="185" spans="3:9" x14ac:dyDescent="0.25">
      <c r="D185"/>
      <c r="E185" t="s">
        <v>254</v>
      </c>
      <c r="F185" t="s">
        <v>255</v>
      </c>
      <c r="G185" s="36">
        <v>144</v>
      </c>
      <c r="H185" s="36">
        <v>0</v>
      </c>
      <c r="I185" s="31">
        <v>0</v>
      </c>
    </row>
    <row r="186" spans="3:9" x14ac:dyDescent="0.25">
      <c r="D186"/>
      <c r="E186" t="s">
        <v>142</v>
      </c>
      <c r="F186" t="s">
        <v>143</v>
      </c>
      <c r="G186" s="36">
        <v>144</v>
      </c>
      <c r="H186" s="36">
        <v>0</v>
      </c>
      <c r="I186" s="31">
        <v>0</v>
      </c>
    </row>
    <row r="187" spans="3:9" x14ac:dyDescent="0.25">
      <c r="D187"/>
      <c r="E187" t="s">
        <v>233</v>
      </c>
      <c r="F187" t="s">
        <v>234</v>
      </c>
      <c r="G187" s="36">
        <v>1</v>
      </c>
      <c r="H187" s="36">
        <v>0</v>
      </c>
      <c r="I187" s="31">
        <v>0</v>
      </c>
    </row>
    <row r="188" spans="3:9" x14ac:dyDescent="0.25">
      <c r="D188"/>
      <c r="E188" t="s">
        <v>90</v>
      </c>
      <c r="F188" t="s">
        <v>91</v>
      </c>
      <c r="G188" s="36">
        <v>168</v>
      </c>
      <c r="H188" s="36">
        <v>0</v>
      </c>
      <c r="I188" s="31">
        <v>0</v>
      </c>
    </row>
    <row r="189" spans="3:9" x14ac:dyDescent="0.25">
      <c r="C189" t="s">
        <v>422</v>
      </c>
      <c r="D189"/>
      <c r="E189"/>
      <c r="G189" s="36">
        <v>954</v>
      </c>
      <c r="H189" s="36">
        <v>0</v>
      </c>
      <c r="I189" s="31">
        <v>0</v>
      </c>
    </row>
    <row r="190" spans="3:9" x14ac:dyDescent="0.25">
      <c r="C190" t="s">
        <v>199</v>
      </c>
      <c r="D190" t="s">
        <v>200</v>
      </c>
      <c r="E190" t="s">
        <v>98</v>
      </c>
      <c r="F190" t="s">
        <v>99</v>
      </c>
      <c r="G190" s="36">
        <v>12</v>
      </c>
      <c r="H190" s="36">
        <v>0</v>
      </c>
      <c r="I190" s="31">
        <v>0</v>
      </c>
    </row>
    <row r="191" spans="3:9" x14ac:dyDescent="0.25">
      <c r="D191"/>
      <c r="E191" t="s">
        <v>148</v>
      </c>
      <c r="F191" t="s">
        <v>149</v>
      </c>
      <c r="G191" s="36">
        <v>48</v>
      </c>
      <c r="H191" s="36">
        <v>0</v>
      </c>
      <c r="I191" s="31">
        <v>0</v>
      </c>
    </row>
    <row r="192" spans="3:9" x14ac:dyDescent="0.25">
      <c r="D192"/>
      <c r="E192" t="s">
        <v>150</v>
      </c>
      <c r="F192" t="s">
        <v>274</v>
      </c>
      <c r="G192" s="36">
        <v>144</v>
      </c>
      <c r="H192" s="36">
        <v>0</v>
      </c>
      <c r="I192" s="31">
        <v>0</v>
      </c>
    </row>
    <row r="193" spans="4:9" x14ac:dyDescent="0.25">
      <c r="D193"/>
      <c r="E193" t="s">
        <v>96</v>
      </c>
      <c r="F193" t="s">
        <v>97</v>
      </c>
      <c r="G193" s="36">
        <v>48</v>
      </c>
      <c r="H193" s="36">
        <v>0</v>
      </c>
      <c r="I193" s="31">
        <v>0</v>
      </c>
    </row>
    <row r="194" spans="4:9" x14ac:dyDescent="0.25">
      <c r="D194"/>
      <c r="E194" t="s">
        <v>303</v>
      </c>
      <c r="F194" t="s">
        <v>304</v>
      </c>
      <c r="G194" s="36">
        <v>288</v>
      </c>
      <c r="H194" s="36">
        <v>0</v>
      </c>
      <c r="I194" s="31">
        <v>0</v>
      </c>
    </row>
    <row r="195" spans="4:9" x14ac:dyDescent="0.25">
      <c r="D195"/>
      <c r="E195" t="s">
        <v>129</v>
      </c>
      <c r="F195" t="s">
        <v>130</v>
      </c>
      <c r="G195" s="36">
        <v>1</v>
      </c>
      <c r="H195" s="36">
        <v>0</v>
      </c>
      <c r="I195" s="31">
        <v>0</v>
      </c>
    </row>
    <row r="196" spans="4:9" x14ac:dyDescent="0.25">
      <c r="D196"/>
      <c r="E196" t="s">
        <v>106</v>
      </c>
      <c r="F196" t="s">
        <v>107</v>
      </c>
      <c r="G196" s="36">
        <v>144</v>
      </c>
      <c r="H196" s="36">
        <v>0</v>
      </c>
      <c r="I196" s="31">
        <v>0</v>
      </c>
    </row>
    <row r="197" spans="4:9" x14ac:dyDescent="0.25">
      <c r="D197"/>
      <c r="E197" t="s">
        <v>177</v>
      </c>
      <c r="F197" t="s">
        <v>178</v>
      </c>
      <c r="G197" s="36">
        <v>144</v>
      </c>
      <c r="H197" s="36">
        <v>0</v>
      </c>
      <c r="I197" s="31">
        <v>0</v>
      </c>
    </row>
    <row r="198" spans="4:9" x14ac:dyDescent="0.25">
      <c r="D198"/>
      <c r="E198" t="s">
        <v>189</v>
      </c>
      <c r="F198" t="s">
        <v>190</v>
      </c>
      <c r="G198" s="36">
        <v>288</v>
      </c>
      <c r="H198" s="36">
        <v>0</v>
      </c>
      <c r="I198" s="31">
        <v>0</v>
      </c>
    </row>
    <row r="199" spans="4:9" x14ac:dyDescent="0.25">
      <c r="D199"/>
      <c r="E199" t="s">
        <v>202</v>
      </c>
      <c r="F199" t="s">
        <v>203</v>
      </c>
      <c r="G199" s="36">
        <v>6</v>
      </c>
      <c r="H199" s="36">
        <v>0</v>
      </c>
      <c r="I199" s="31">
        <v>0</v>
      </c>
    </row>
    <row r="200" spans="4:9" x14ac:dyDescent="0.25">
      <c r="D200"/>
      <c r="E200" t="s">
        <v>146</v>
      </c>
      <c r="F200" t="s">
        <v>147</v>
      </c>
      <c r="G200" s="36">
        <v>144</v>
      </c>
      <c r="H200" s="36">
        <v>0</v>
      </c>
      <c r="I200" s="31">
        <v>0</v>
      </c>
    </row>
    <row r="201" spans="4:9" x14ac:dyDescent="0.25">
      <c r="D201"/>
      <c r="E201" t="s">
        <v>142</v>
      </c>
      <c r="F201" t="s">
        <v>143</v>
      </c>
      <c r="G201" s="36">
        <v>145</v>
      </c>
      <c r="H201" s="36">
        <v>0</v>
      </c>
      <c r="I201" s="31">
        <v>0</v>
      </c>
    </row>
    <row r="202" spans="4:9" x14ac:dyDescent="0.25">
      <c r="D202"/>
      <c r="E202" t="s">
        <v>233</v>
      </c>
      <c r="F202" t="s">
        <v>234</v>
      </c>
      <c r="G202" s="36">
        <v>1</v>
      </c>
      <c r="H202" s="36">
        <v>0</v>
      </c>
      <c r="I202" s="31">
        <v>0</v>
      </c>
    </row>
    <row r="203" spans="4:9" x14ac:dyDescent="0.25">
      <c r="D203"/>
      <c r="E203" t="s">
        <v>181</v>
      </c>
      <c r="F203" t="s">
        <v>182</v>
      </c>
      <c r="G203" s="36">
        <v>144</v>
      </c>
      <c r="H203" s="36">
        <v>0</v>
      </c>
      <c r="I203" s="31">
        <v>0</v>
      </c>
    </row>
    <row r="204" spans="4:9" x14ac:dyDescent="0.25">
      <c r="D204"/>
      <c r="E204" t="s">
        <v>292</v>
      </c>
      <c r="F204" t="s">
        <v>293</v>
      </c>
      <c r="G204" s="36">
        <v>144</v>
      </c>
      <c r="H204" s="36">
        <v>0</v>
      </c>
      <c r="I204" s="31">
        <v>0</v>
      </c>
    </row>
    <row r="205" spans="4:9" x14ac:dyDescent="0.25">
      <c r="D205"/>
      <c r="E205" t="s">
        <v>170</v>
      </c>
      <c r="F205" t="s">
        <v>171</v>
      </c>
      <c r="G205" s="36">
        <v>144</v>
      </c>
      <c r="H205" s="36">
        <v>0</v>
      </c>
      <c r="I205" s="31">
        <v>0</v>
      </c>
    </row>
    <row r="206" spans="4:9" x14ac:dyDescent="0.25">
      <c r="D206"/>
      <c r="E206" t="s">
        <v>266</v>
      </c>
      <c r="F206" t="s">
        <v>267</v>
      </c>
      <c r="G206" s="36">
        <v>12</v>
      </c>
      <c r="H206" s="36">
        <v>0</v>
      </c>
      <c r="I206" s="31">
        <v>0</v>
      </c>
    </row>
    <row r="207" spans="4:9" x14ac:dyDescent="0.25">
      <c r="D207"/>
      <c r="E207" t="s">
        <v>270</v>
      </c>
      <c r="F207" t="s">
        <v>271</v>
      </c>
      <c r="G207" s="36">
        <v>144</v>
      </c>
      <c r="H207" s="36">
        <v>0</v>
      </c>
      <c r="I207" s="31">
        <v>0</v>
      </c>
    </row>
    <row r="208" spans="4:9" x14ac:dyDescent="0.25">
      <c r="D208"/>
      <c r="E208" t="s">
        <v>259</v>
      </c>
      <c r="F208" t="s">
        <v>260</v>
      </c>
      <c r="G208" s="36">
        <v>144</v>
      </c>
      <c r="H208" s="36">
        <v>0</v>
      </c>
      <c r="I208" s="31">
        <v>0</v>
      </c>
    </row>
    <row r="209" spans="3:9" x14ac:dyDescent="0.25">
      <c r="D209"/>
      <c r="E209" t="s">
        <v>120</v>
      </c>
      <c r="F209" t="s">
        <v>121</v>
      </c>
      <c r="G209" s="36">
        <v>144</v>
      </c>
      <c r="H209" s="36">
        <v>0</v>
      </c>
      <c r="I209" s="31">
        <v>0</v>
      </c>
    </row>
    <row r="210" spans="3:9" x14ac:dyDescent="0.25">
      <c r="D210"/>
      <c r="E210" t="s">
        <v>268</v>
      </c>
      <c r="F210" t="s">
        <v>269</v>
      </c>
      <c r="G210" s="36">
        <v>144</v>
      </c>
      <c r="H210" s="36">
        <v>0</v>
      </c>
      <c r="I210" s="31">
        <v>0</v>
      </c>
    </row>
    <row r="211" spans="3:9" x14ac:dyDescent="0.25">
      <c r="D211"/>
      <c r="E211" t="s">
        <v>175</v>
      </c>
      <c r="F211" t="s">
        <v>176</v>
      </c>
      <c r="G211" s="36">
        <v>288</v>
      </c>
      <c r="H211" s="36">
        <v>0</v>
      </c>
      <c r="I211" s="31">
        <v>0</v>
      </c>
    </row>
    <row r="212" spans="3:9" x14ac:dyDescent="0.25">
      <c r="D212"/>
      <c r="E212" t="s">
        <v>281</v>
      </c>
      <c r="F212" t="s">
        <v>282</v>
      </c>
      <c r="G212" s="36">
        <v>1</v>
      </c>
      <c r="H212" s="36">
        <v>0</v>
      </c>
      <c r="I212" s="31">
        <v>0</v>
      </c>
    </row>
    <row r="213" spans="3:9" x14ac:dyDescent="0.25">
      <c r="D213"/>
      <c r="E213" t="s">
        <v>118</v>
      </c>
      <c r="F213" t="s">
        <v>119</v>
      </c>
      <c r="G213" s="36">
        <v>25</v>
      </c>
      <c r="H213" s="36">
        <v>0</v>
      </c>
      <c r="I213" s="31">
        <v>0</v>
      </c>
    </row>
    <row r="214" spans="3:9" x14ac:dyDescent="0.25">
      <c r="D214"/>
      <c r="E214" t="s">
        <v>183</v>
      </c>
      <c r="F214" t="s">
        <v>184</v>
      </c>
      <c r="G214" s="36">
        <v>48</v>
      </c>
      <c r="H214" s="36">
        <v>0</v>
      </c>
      <c r="I214" s="31">
        <v>0</v>
      </c>
    </row>
    <row r="215" spans="3:9" x14ac:dyDescent="0.25">
      <c r="C215" t="s">
        <v>423</v>
      </c>
      <c r="D215"/>
      <c r="E215"/>
      <c r="G215" s="36">
        <v>2795</v>
      </c>
      <c r="H215" s="36">
        <v>0</v>
      </c>
      <c r="I215" s="31">
        <v>0</v>
      </c>
    </row>
    <row r="216" spans="3:9" x14ac:dyDescent="0.25">
      <c r="C216" t="s">
        <v>134</v>
      </c>
      <c r="D216" t="s">
        <v>135</v>
      </c>
      <c r="E216" t="s">
        <v>261</v>
      </c>
      <c r="F216" t="s">
        <v>262</v>
      </c>
      <c r="G216" s="36">
        <v>156</v>
      </c>
      <c r="H216" s="36">
        <v>0</v>
      </c>
      <c r="I216" s="31">
        <v>0</v>
      </c>
    </row>
    <row r="217" spans="3:9" x14ac:dyDescent="0.25">
      <c r="D217"/>
      <c r="E217" t="s">
        <v>294</v>
      </c>
      <c r="F217" t="s">
        <v>295</v>
      </c>
      <c r="G217" s="36">
        <v>48</v>
      </c>
      <c r="H217" s="36">
        <v>0</v>
      </c>
      <c r="I217" s="31">
        <v>0</v>
      </c>
    </row>
    <row r="218" spans="3:9" x14ac:dyDescent="0.25">
      <c r="D218"/>
      <c r="E218" t="s">
        <v>155</v>
      </c>
      <c r="F218" t="s">
        <v>156</v>
      </c>
      <c r="G218" s="36">
        <v>144</v>
      </c>
      <c r="H218" s="36">
        <v>0</v>
      </c>
      <c r="I218" s="31">
        <v>0</v>
      </c>
    </row>
    <row r="219" spans="3:9" x14ac:dyDescent="0.25">
      <c r="D219"/>
      <c r="E219" t="s">
        <v>124</v>
      </c>
      <c r="F219" t="s">
        <v>228</v>
      </c>
      <c r="G219" s="36">
        <v>144</v>
      </c>
      <c r="H219" s="36">
        <v>0</v>
      </c>
      <c r="I219" s="31">
        <v>0</v>
      </c>
    </row>
    <row r="220" spans="3:9" x14ac:dyDescent="0.25">
      <c r="D220"/>
      <c r="E220" t="s">
        <v>249</v>
      </c>
      <c r="F220" t="s">
        <v>273</v>
      </c>
      <c r="G220" s="36">
        <v>192</v>
      </c>
      <c r="H220" s="36">
        <v>0</v>
      </c>
      <c r="I220" s="31">
        <v>0</v>
      </c>
    </row>
    <row r="221" spans="3:9" x14ac:dyDescent="0.25">
      <c r="D221"/>
      <c r="E221" t="s">
        <v>168</v>
      </c>
      <c r="F221" t="s">
        <v>169</v>
      </c>
      <c r="G221" s="36">
        <v>12</v>
      </c>
      <c r="H221" s="36">
        <v>0</v>
      </c>
      <c r="I221" s="31">
        <v>0</v>
      </c>
    </row>
    <row r="222" spans="3:9" x14ac:dyDescent="0.25">
      <c r="D222"/>
      <c r="E222" t="s">
        <v>226</v>
      </c>
      <c r="F222" t="s">
        <v>227</v>
      </c>
      <c r="G222" s="36">
        <v>168</v>
      </c>
      <c r="H222" s="36">
        <v>0</v>
      </c>
      <c r="I222" s="31">
        <v>0</v>
      </c>
    </row>
    <row r="223" spans="3:9" x14ac:dyDescent="0.25">
      <c r="D223"/>
      <c r="E223" t="s">
        <v>114</v>
      </c>
      <c r="F223" t="s">
        <v>122</v>
      </c>
      <c r="G223" s="36">
        <v>48</v>
      </c>
      <c r="H223" s="36">
        <v>0</v>
      </c>
      <c r="I223" s="31">
        <v>0</v>
      </c>
    </row>
    <row r="224" spans="3:9" x14ac:dyDescent="0.25">
      <c r="D224"/>
      <c r="E224" t="s">
        <v>142</v>
      </c>
      <c r="F224" t="s">
        <v>143</v>
      </c>
      <c r="G224" s="36">
        <v>144</v>
      </c>
      <c r="H224" s="36">
        <v>0</v>
      </c>
      <c r="I224" s="31">
        <v>0</v>
      </c>
    </row>
    <row r="225" spans="3:9" x14ac:dyDescent="0.25">
      <c r="D225"/>
      <c r="E225" t="s">
        <v>197</v>
      </c>
      <c r="F225" t="s">
        <v>198</v>
      </c>
      <c r="G225" s="36">
        <v>1</v>
      </c>
      <c r="H225" s="36">
        <v>0</v>
      </c>
      <c r="I225" s="31">
        <v>0</v>
      </c>
    </row>
    <row r="226" spans="3:9" x14ac:dyDescent="0.25">
      <c r="D226"/>
      <c r="E226" t="s">
        <v>90</v>
      </c>
      <c r="F226" t="s">
        <v>91</v>
      </c>
      <c r="G226" s="36">
        <v>3</v>
      </c>
      <c r="H226" s="36">
        <v>0</v>
      </c>
      <c r="I226" s="31">
        <v>0</v>
      </c>
    </row>
    <row r="227" spans="3:9" x14ac:dyDescent="0.25">
      <c r="C227" t="s">
        <v>424</v>
      </c>
      <c r="D227"/>
      <c r="E227"/>
      <c r="G227" s="36">
        <v>1060</v>
      </c>
      <c r="H227" s="36">
        <v>0</v>
      </c>
      <c r="I227" s="31">
        <v>0</v>
      </c>
    </row>
    <row r="228" spans="3:9" x14ac:dyDescent="0.25">
      <c r="C228" t="s">
        <v>34</v>
      </c>
      <c r="D228"/>
      <c r="E228"/>
      <c r="G228" s="36">
        <v>21323</v>
      </c>
      <c r="H228" s="36">
        <v>0</v>
      </c>
      <c r="I228" s="31">
        <v>0</v>
      </c>
    </row>
    <row r="229" spans="3:9" x14ac:dyDescent="0.25">
      <c r="D229"/>
      <c r="E229"/>
      <c r="G229"/>
      <c r="H229"/>
    </row>
    <row r="230" spans="3:9" x14ac:dyDescent="0.25">
      <c r="D230"/>
      <c r="E230"/>
      <c r="G230"/>
      <c r="H230"/>
    </row>
    <row r="231" spans="3:9" x14ac:dyDescent="0.25">
      <c r="D231"/>
      <c r="E231"/>
      <c r="G231"/>
      <c r="H231"/>
    </row>
    <row r="232" spans="3:9" x14ac:dyDescent="0.25">
      <c r="D232"/>
      <c r="E232"/>
      <c r="G232"/>
      <c r="H232"/>
    </row>
    <row r="233" spans="3:9" x14ac:dyDescent="0.25">
      <c r="D233"/>
      <c r="E233"/>
      <c r="G233"/>
      <c r="H233"/>
    </row>
    <row r="234" spans="3:9" x14ac:dyDescent="0.25">
      <c r="D234"/>
      <c r="E234"/>
      <c r="G234"/>
      <c r="H234"/>
    </row>
    <row r="235" spans="3:9" x14ac:dyDescent="0.25">
      <c r="D235"/>
      <c r="E235"/>
      <c r="G235"/>
      <c r="H235"/>
    </row>
    <row r="236" spans="3:9" x14ac:dyDescent="0.25">
      <c r="D236"/>
      <c r="E236"/>
      <c r="G236"/>
      <c r="H236"/>
    </row>
    <row r="237" spans="3:9" x14ac:dyDescent="0.25">
      <c r="D237"/>
      <c r="E237"/>
      <c r="G237"/>
      <c r="H237"/>
    </row>
    <row r="238" spans="3:9" x14ac:dyDescent="0.25">
      <c r="D238"/>
      <c r="E238"/>
      <c r="G238"/>
      <c r="H238"/>
    </row>
    <row r="239" spans="3:9" x14ac:dyDescent="0.25">
      <c r="D239"/>
      <c r="E239"/>
      <c r="G239"/>
      <c r="H239"/>
    </row>
    <row r="240" spans="3:9" x14ac:dyDescent="0.25">
      <c r="D240"/>
      <c r="E240"/>
      <c r="G240"/>
      <c r="H240"/>
    </row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</sheetData>
  <pageMargins left="0.25" right="0.25" top="0.75" bottom="0.75" header="0.3" footer="0.3"/>
  <pageSetup scale="61" fitToHeight="0" orientation="portrait" horizontalDpi="300" verticalDpi="300" r:id="rId2"/>
  <headerFooter>
    <oddFooter>&amp;C&amp;D&amp;R&amp;P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33"/>
  <sheetViews>
    <sheetView topLeftCell="B2" workbookViewId="0"/>
  </sheetViews>
  <sheetFormatPr defaultRowHeight="15" x14ac:dyDescent="0.25"/>
  <cols>
    <col min="1" max="1" width="9.140625" hidden="1" customWidth="1"/>
    <col min="3" max="3" width="20.140625" bestFit="1" customWidth="1"/>
    <col min="4" max="4" width="19.85546875" bestFit="1" customWidth="1"/>
    <col min="5" max="5" width="43.28515625" bestFit="1" customWidth="1"/>
    <col min="6" max="6" width="13.5703125" bestFit="1" customWidth="1"/>
    <col min="7" max="7" width="27" bestFit="1" customWidth="1"/>
    <col min="8" max="8" width="15.5703125" bestFit="1" customWidth="1"/>
    <col min="9" max="9" width="15.7109375" bestFit="1" customWidth="1"/>
    <col min="10" max="10" width="17.28515625" bestFit="1" customWidth="1"/>
    <col min="11" max="11" width="16.140625" bestFit="1" customWidth="1"/>
    <col min="12" max="12" width="13.5703125" bestFit="1" customWidth="1"/>
    <col min="13" max="13" width="14.28515625" bestFit="1" customWidth="1"/>
    <col min="14" max="15" width="13.5703125" bestFit="1" customWidth="1"/>
    <col min="16" max="16" width="15.5703125" bestFit="1" customWidth="1"/>
    <col min="17" max="17" width="17" bestFit="1" customWidth="1"/>
  </cols>
  <sheetData>
    <row r="1" spans="1:18" hidden="1" x14ac:dyDescent="0.25">
      <c r="A1" s="1" t="s">
        <v>426</v>
      </c>
      <c r="C1" s="1" t="s">
        <v>0</v>
      </c>
      <c r="D1" s="1" t="s">
        <v>60</v>
      </c>
      <c r="E1" s="1" t="s">
        <v>61</v>
      </c>
      <c r="F1" s="1" t="s">
        <v>61</v>
      </c>
      <c r="G1" s="1" t="s">
        <v>61</v>
      </c>
      <c r="H1" s="1" t="s">
        <v>61</v>
      </c>
      <c r="I1" s="1" t="s">
        <v>61</v>
      </c>
      <c r="J1" s="1" t="s">
        <v>61</v>
      </c>
      <c r="K1" s="1" t="s">
        <v>61</v>
      </c>
      <c r="L1" s="1" t="s">
        <v>61</v>
      </c>
      <c r="M1" s="1" t="s">
        <v>61</v>
      </c>
      <c r="N1" s="1" t="s">
        <v>61</v>
      </c>
      <c r="O1" s="1" t="s">
        <v>61</v>
      </c>
      <c r="P1" s="1" t="s">
        <v>61</v>
      </c>
      <c r="Q1" s="1" t="s">
        <v>61</v>
      </c>
      <c r="R1" s="1" t="s">
        <v>83</v>
      </c>
    </row>
    <row r="3" spans="1:18" ht="15.75" thickBot="1" x14ac:dyDescent="0.3">
      <c r="C3" s="2" t="s">
        <v>2</v>
      </c>
      <c r="D3" s="3" t="s">
        <v>3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15.75" thickTop="1" x14ac:dyDescent="0.25">
      <c r="C4" s="4" t="s">
        <v>4</v>
      </c>
      <c r="D4" s="6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8" hidden="1" x14ac:dyDescent="0.25">
      <c r="A5" s="1" t="s">
        <v>5</v>
      </c>
      <c r="C5" s="8" t="s">
        <v>6</v>
      </c>
      <c r="D5" s="9" t="s">
        <v>7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18" x14ac:dyDescent="0.25">
      <c r="A6" s="1" t="s">
        <v>8</v>
      </c>
      <c r="C6" s="8" t="s">
        <v>69</v>
      </c>
      <c r="D6" s="9" t="str">
        <f>"1/1/2019..5/1/2019"</f>
        <v>1/1/2019..5/1/2019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0" t="s">
        <v>82</v>
      </c>
    </row>
    <row r="7" spans="1:18" ht="15.75" hidden="1" thickTop="1" x14ac:dyDescent="0.25">
      <c r="A7" s="1" t="s">
        <v>5</v>
      </c>
      <c r="C7" s="4" t="s">
        <v>10</v>
      </c>
      <c r="D7" s="6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8" hidden="1" x14ac:dyDescent="0.25">
      <c r="A8" s="1" t="s">
        <v>5</v>
      </c>
      <c r="C8" s="10" t="s">
        <v>11</v>
      </c>
      <c r="D8" s="11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8" hidden="1" x14ac:dyDescent="0.25">
      <c r="A9" s="1" t="s">
        <v>5</v>
      </c>
      <c r="C9" s="8" t="s">
        <v>12</v>
      </c>
      <c r="D9" s="9" t="s">
        <v>13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8" hidden="1" x14ac:dyDescent="0.25">
      <c r="A10" s="1" t="s">
        <v>5</v>
      </c>
      <c r="C10" s="10" t="s">
        <v>14</v>
      </c>
      <c r="D10" s="11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8" hidden="1" x14ac:dyDescent="0.25">
      <c r="A11" s="1" t="s">
        <v>5</v>
      </c>
      <c r="C11" s="8" t="s">
        <v>12</v>
      </c>
      <c r="D11" s="9" t="s">
        <v>15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8" hidden="1" x14ac:dyDescent="0.25">
      <c r="A12" s="1" t="s">
        <v>5</v>
      </c>
      <c r="C12" s="10" t="s">
        <v>16</v>
      </c>
      <c r="D12" s="11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</row>
    <row r="13" spans="1:18" hidden="1" x14ac:dyDescent="0.25">
      <c r="A13" s="1" t="s">
        <v>5</v>
      </c>
      <c r="C13" s="8" t="s">
        <v>12</v>
      </c>
      <c r="D13" s="9" t="s">
        <v>13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8" hidden="1" x14ac:dyDescent="0.25">
      <c r="A14" s="1" t="s">
        <v>5</v>
      </c>
      <c r="C14" s="10" t="s">
        <v>17</v>
      </c>
      <c r="D14" s="11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8" hidden="1" x14ac:dyDescent="0.25">
      <c r="A15" s="1" t="s">
        <v>5</v>
      </c>
      <c r="C15" s="5" t="s">
        <v>12</v>
      </c>
      <c r="D15" s="7" t="s">
        <v>15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7" spans="1:31" hidden="1" x14ac:dyDescent="0.25">
      <c r="A17" s="1" t="s">
        <v>5</v>
      </c>
      <c r="D17" s="12" t="s">
        <v>18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" t="str">
        <f>"∞||""5802 Value Entry"",""11 Item Ledger Entry No."",""=1 Entry No."""</f>
        <v>∞||"5802 Value Entry","11 Item Ledger Entry No.","=1 Entry No."</v>
      </c>
      <c r="S17" s="1" t="str">
        <f>"∞||""27 Item"",""1 No."",""=2 Item No."""</f>
        <v>∞||"27 Item","1 No.","=2 Item No."</v>
      </c>
      <c r="T17" s="1"/>
      <c r="U17" s="1" t="str">
        <f>"∞||""18 Customer"",""1 No."",""=5 Source No."""</f>
        <v>∞||"18 Customer","1 No.","=5 Source No."</v>
      </c>
    </row>
    <row r="18" spans="1:31" hidden="1" x14ac:dyDescent="0.25">
      <c r="A18" s="1" t="s">
        <v>5</v>
      </c>
      <c r="D18" s="12" t="s">
        <v>19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" t="s">
        <v>21</v>
      </c>
      <c r="S18" s="1" t="s">
        <v>23</v>
      </c>
      <c r="T18" s="1" t="s">
        <v>77</v>
      </c>
      <c r="U18" s="1" t="s">
        <v>24</v>
      </c>
      <c r="V18" s="1" t="s">
        <v>25</v>
      </c>
      <c r="W18" s="1" t="s">
        <v>27</v>
      </c>
      <c r="X18" s="1" t="s">
        <v>28</v>
      </c>
      <c r="Y18" s="1" t="s">
        <v>29</v>
      </c>
      <c r="Z18" s="1" t="s">
        <v>31</v>
      </c>
      <c r="AA18" s="1" t="s">
        <v>33</v>
      </c>
      <c r="AB18" s="1" t="s">
        <v>11</v>
      </c>
      <c r="AC18" s="1" t="s">
        <v>14</v>
      </c>
      <c r="AD18" s="1" t="s">
        <v>16</v>
      </c>
      <c r="AE18" s="1" t="s">
        <v>17</v>
      </c>
    </row>
    <row r="19" spans="1:31" hidden="1" x14ac:dyDescent="0.25">
      <c r="A19" s="1" t="s">
        <v>5</v>
      </c>
      <c r="D19" s="12" t="s">
        <v>20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" t="s">
        <v>22</v>
      </c>
      <c r="S19" s="1" t="str">
        <f>"LinkField([27 Item],[3 Description])"</f>
        <v>LinkField([27 Item],[3 Description])</v>
      </c>
      <c r="T19" s="1" t="s">
        <v>77</v>
      </c>
      <c r="U19" s="1" t="str">
        <f>"LinkField([18 Customer],[2 Name])"</f>
        <v>LinkField([18 Customer],[2 Name])</v>
      </c>
      <c r="V19" s="1" t="s">
        <v>26</v>
      </c>
      <c r="W19" s="1" t="s">
        <v>9</v>
      </c>
      <c r="X19" s="1" t="s">
        <v>12</v>
      </c>
      <c r="Y19" s="1" t="s">
        <v>30</v>
      </c>
      <c r="Z19" s="1" t="s">
        <v>32</v>
      </c>
      <c r="AA19" s="1" t="str">
        <f>"LinkField([5802 Value Entry],[3 Posting Date])"</f>
        <v>LinkField([5802 Value Entry],[3 Posting Date])</v>
      </c>
      <c r="AB19" s="1" t="str">
        <f>"LinkSum([5802 Value Entry],[13 Item Ledger Entry Quantity],[79 Document Type],[&lt;&gt;Sales Credit Memo])"</f>
        <v>LinkSum([5802 Value Entry],[13 Item Ledger Entry Quantity],[79 Document Type],[&lt;&gt;Sales Credit Memo])</v>
      </c>
      <c r="AC19" s="1" t="str">
        <f>"LinkSum([5802 Value Entry],[13 Item Ledger Entry Quantity],[79 Document Type],[Sales Credit Memo])"</f>
        <v>LinkSum([5802 Value Entry],[13 Item Ledger Entry Quantity],[79 Document Type],[Sales Credit Memo])</v>
      </c>
      <c r="AD19" s="1" t="str">
        <f>"LinkSum([5802 Value Entry],[17 Sales Amount (Actual)],[79 Document Type],[&lt;&gt;Sales Credit Memo])"</f>
        <v>LinkSum([5802 Value Entry],[17 Sales Amount (Actual)],[79 Document Type],[&lt;&gt;Sales Credit Memo])</v>
      </c>
      <c r="AE19" s="1" t="str">
        <f>"LinkSum([5802 Value Entry],[17 Sales Amount (Actual)],[79 Document Type],[Sales Credit Memo])"</f>
        <v>LinkSum([5802 Value Entry],[17 Sales Amount (Actual)],[79 Document Type],[Sales Credit Memo])</v>
      </c>
    </row>
    <row r="20" spans="1:31" x14ac:dyDescent="0.25">
      <c r="D20" t="s">
        <v>21</v>
      </c>
      <c r="E20" t="s">
        <v>23</v>
      </c>
      <c r="F20" t="s">
        <v>77</v>
      </c>
      <c r="G20" t="s">
        <v>24</v>
      </c>
      <c r="H20" t="s">
        <v>25</v>
      </c>
      <c r="I20" t="s">
        <v>27</v>
      </c>
      <c r="J20" t="s">
        <v>28</v>
      </c>
      <c r="K20" t="s">
        <v>29</v>
      </c>
      <c r="L20" t="s">
        <v>31</v>
      </c>
      <c r="M20" t="s">
        <v>33</v>
      </c>
      <c r="N20" t="s">
        <v>11</v>
      </c>
      <c r="O20" t="s">
        <v>14</v>
      </c>
      <c r="P20" t="s">
        <v>16</v>
      </c>
      <c r="Q20" t="s">
        <v>17</v>
      </c>
    </row>
    <row r="21" spans="1:31" x14ac:dyDescent="0.25">
      <c r="A21" t="s">
        <v>59</v>
      </c>
      <c r="D21" s="39" t="s">
        <v>164</v>
      </c>
      <c r="E21" s="39" t="s">
        <v>165</v>
      </c>
      <c r="F21" s="44">
        <v>12450</v>
      </c>
      <c r="G21" s="39" t="s">
        <v>283</v>
      </c>
      <c r="H21" s="39" t="s">
        <v>284</v>
      </c>
      <c r="I21" s="34">
        <v>43469</v>
      </c>
      <c r="J21" s="39" t="s">
        <v>71</v>
      </c>
      <c r="K21" s="39" t="s">
        <v>428</v>
      </c>
      <c r="L21" s="44">
        <v>-144</v>
      </c>
      <c r="M21" s="44"/>
      <c r="N21" s="44">
        <v>0</v>
      </c>
      <c r="O21" s="44">
        <v>0</v>
      </c>
      <c r="P21" s="44">
        <v>0</v>
      </c>
      <c r="Q21" s="44">
        <v>0</v>
      </c>
    </row>
    <row r="22" spans="1:31" x14ac:dyDescent="0.25">
      <c r="A22" t="s">
        <v>59</v>
      </c>
      <c r="D22" s="39" t="s">
        <v>254</v>
      </c>
      <c r="E22" s="39" t="s">
        <v>255</v>
      </c>
      <c r="F22" s="44">
        <v>12451</v>
      </c>
      <c r="G22" s="39" t="s">
        <v>283</v>
      </c>
      <c r="H22" s="39" t="s">
        <v>284</v>
      </c>
      <c r="I22" s="34">
        <v>43469</v>
      </c>
      <c r="J22" s="39" t="s">
        <v>71</v>
      </c>
      <c r="K22" s="39" t="s">
        <v>428</v>
      </c>
      <c r="L22" s="44">
        <v>-144</v>
      </c>
      <c r="M22" s="44"/>
      <c r="N22" s="44">
        <v>0</v>
      </c>
      <c r="O22" s="44">
        <v>0</v>
      </c>
      <c r="P22" s="44">
        <v>0</v>
      </c>
      <c r="Q22" s="44">
        <v>0</v>
      </c>
    </row>
    <row r="23" spans="1:31" x14ac:dyDescent="0.25">
      <c r="A23" t="s">
        <v>59</v>
      </c>
      <c r="D23" s="39" t="s">
        <v>90</v>
      </c>
      <c r="E23" s="39" t="s">
        <v>91</v>
      </c>
      <c r="F23" s="44">
        <v>12452</v>
      </c>
      <c r="G23" s="39" t="s">
        <v>283</v>
      </c>
      <c r="H23" s="39" t="s">
        <v>284</v>
      </c>
      <c r="I23" s="34">
        <v>43469</v>
      </c>
      <c r="J23" s="39" t="s">
        <v>71</v>
      </c>
      <c r="K23" s="39" t="s">
        <v>428</v>
      </c>
      <c r="L23" s="44">
        <v>-432</v>
      </c>
      <c r="M23" s="44"/>
      <c r="N23" s="44">
        <v>0</v>
      </c>
      <c r="O23" s="44">
        <v>0</v>
      </c>
      <c r="P23" s="44">
        <v>0</v>
      </c>
      <c r="Q23" s="44">
        <v>0</v>
      </c>
    </row>
    <row r="24" spans="1:31" x14ac:dyDescent="0.25">
      <c r="A24" t="s">
        <v>59</v>
      </c>
      <c r="D24" s="39" t="s">
        <v>195</v>
      </c>
      <c r="E24" s="39" t="s">
        <v>196</v>
      </c>
      <c r="F24" s="44">
        <v>12453</v>
      </c>
      <c r="G24" s="39" t="s">
        <v>283</v>
      </c>
      <c r="H24" s="39" t="s">
        <v>284</v>
      </c>
      <c r="I24" s="34">
        <v>43469</v>
      </c>
      <c r="J24" s="39" t="s">
        <v>71</v>
      </c>
      <c r="K24" s="39" t="s">
        <v>428</v>
      </c>
      <c r="L24" s="44">
        <v>-48</v>
      </c>
      <c r="M24" s="44"/>
      <c r="N24" s="44">
        <v>0</v>
      </c>
      <c r="O24" s="44">
        <v>0</v>
      </c>
      <c r="P24" s="44">
        <v>0</v>
      </c>
      <c r="Q24" s="44">
        <v>0</v>
      </c>
    </row>
    <row r="25" spans="1:31" x14ac:dyDescent="0.25">
      <c r="A25" t="s">
        <v>59</v>
      </c>
      <c r="D25" s="39" t="s">
        <v>261</v>
      </c>
      <c r="E25" s="39" t="s">
        <v>262</v>
      </c>
      <c r="F25" s="44">
        <v>12454</v>
      </c>
      <c r="G25" s="39" t="s">
        <v>283</v>
      </c>
      <c r="H25" s="39" t="s">
        <v>284</v>
      </c>
      <c r="I25" s="34">
        <v>43469</v>
      </c>
      <c r="J25" s="39" t="s">
        <v>71</v>
      </c>
      <c r="K25" s="39" t="s">
        <v>428</v>
      </c>
      <c r="L25" s="44">
        <v>-144</v>
      </c>
      <c r="M25" s="44"/>
      <c r="N25" s="44">
        <v>0</v>
      </c>
      <c r="O25" s="44">
        <v>0</v>
      </c>
      <c r="P25" s="44">
        <v>0</v>
      </c>
      <c r="Q25" s="44">
        <v>0</v>
      </c>
    </row>
    <row r="26" spans="1:31" x14ac:dyDescent="0.25">
      <c r="A26" t="s">
        <v>59</v>
      </c>
      <c r="D26" s="39" t="s">
        <v>168</v>
      </c>
      <c r="E26" s="39" t="s">
        <v>169</v>
      </c>
      <c r="F26" s="44">
        <v>12455</v>
      </c>
      <c r="G26" s="39" t="s">
        <v>283</v>
      </c>
      <c r="H26" s="39" t="s">
        <v>284</v>
      </c>
      <c r="I26" s="34">
        <v>43469</v>
      </c>
      <c r="J26" s="39" t="s">
        <v>71</v>
      </c>
      <c r="K26" s="39" t="s">
        <v>428</v>
      </c>
      <c r="L26" s="44">
        <v>-6</v>
      </c>
      <c r="M26" s="44"/>
      <c r="N26" s="44">
        <v>0</v>
      </c>
      <c r="O26" s="44">
        <v>0</v>
      </c>
      <c r="P26" s="44">
        <v>0</v>
      </c>
      <c r="Q26" s="44">
        <v>0</v>
      </c>
    </row>
    <row r="27" spans="1:31" x14ac:dyDescent="0.25">
      <c r="A27" t="s">
        <v>59</v>
      </c>
      <c r="D27" s="39" t="s">
        <v>109</v>
      </c>
      <c r="E27" s="39" t="s">
        <v>230</v>
      </c>
      <c r="F27" s="44">
        <v>12456</v>
      </c>
      <c r="G27" s="39" t="s">
        <v>283</v>
      </c>
      <c r="H27" s="39" t="s">
        <v>284</v>
      </c>
      <c r="I27" s="34">
        <v>43469</v>
      </c>
      <c r="J27" s="39" t="s">
        <v>71</v>
      </c>
      <c r="K27" s="39" t="s">
        <v>428</v>
      </c>
      <c r="L27" s="44">
        <v>-6</v>
      </c>
      <c r="M27" s="44"/>
      <c r="N27" s="44">
        <v>0</v>
      </c>
      <c r="O27" s="44">
        <v>0</v>
      </c>
      <c r="P27" s="44">
        <v>0</v>
      </c>
      <c r="Q27" s="44">
        <v>0</v>
      </c>
    </row>
    <row r="28" spans="1:31" x14ac:dyDescent="0.25">
      <c r="A28" t="s">
        <v>59</v>
      </c>
      <c r="D28" s="39" t="s">
        <v>232</v>
      </c>
      <c r="E28" s="39" t="s">
        <v>272</v>
      </c>
      <c r="F28" s="44">
        <v>7555</v>
      </c>
      <c r="G28" s="39" t="s">
        <v>231</v>
      </c>
      <c r="H28" s="39" t="s">
        <v>148</v>
      </c>
      <c r="I28" s="34">
        <v>43469</v>
      </c>
      <c r="J28" s="39" t="s">
        <v>71</v>
      </c>
      <c r="K28" s="39" t="s">
        <v>432</v>
      </c>
      <c r="L28" s="44">
        <v>-289</v>
      </c>
      <c r="M28" s="34">
        <v>43469</v>
      </c>
      <c r="N28" s="44">
        <v>-289</v>
      </c>
      <c r="O28" s="44">
        <v>0</v>
      </c>
      <c r="P28" s="44">
        <v>5238.16</v>
      </c>
      <c r="Q28" s="44">
        <v>0</v>
      </c>
    </row>
    <row r="29" spans="1:31" x14ac:dyDescent="0.25">
      <c r="A29" t="s">
        <v>59</v>
      </c>
      <c r="D29" s="39" t="s">
        <v>191</v>
      </c>
      <c r="E29" s="39" t="s">
        <v>192</v>
      </c>
      <c r="F29" s="44">
        <v>7556</v>
      </c>
      <c r="G29" s="39" t="s">
        <v>231</v>
      </c>
      <c r="H29" s="39" t="s">
        <v>148</v>
      </c>
      <c r="I29" s="34">
        <v>43469</v>
      </c>
      <c r="J29" s="39" t="s">
        <v>71</v>
      </c>
      <c r="K29" s="39" t="s">
        <v>432</v>
      </c>
      <c r="L29" s="44">
        <v>-144</v>
      </c>
      <c r="M29" s="34">
        <v>43469</v>
      </c>
      <c r="N29" s="44">
        <v>-144</v>
      </c>
      <c r="O29" s="44">
        <v>0</v>
      </c>
      <c r="P29" s="44">
        <v>2738.46</v>
      </c>
      <c r="Q29" s="44">
        <v>0</v>
      </c>
    </row>
    <row r="30" spans="1:31" x14ac:dyDescent="0.25">
      <c r="A30" t="s">
        <v>59</v>
      </c>
      <c r="D30" s="39" t="s">
        <v>216</v>
      </c>
      <c r="E30" s="39" t="s">
        <v>217</v>
      </c>
      <c r="F30" s="44">
        <v>7557</v>
      </c>
      <c r="G30" s="39" t="s">
        <v>231</v>
      </c>
      <c r="H30" s="39" t="s">
        <v>148</v>
      </c>
      <c r="I30" s="34">
        <v>43469</v>
      </c>
      <c r="J30" s="39" t="s">
        <v>71</v>
      </c>
      <c r="K30" s="39" t="s">
        <v>432</v>
      </c>
      <c r="L30" s="44">
        <v>-144</v>
      </c>
      <c r="M30" s="34">
        <v>43469</v>
      </c>
      <c r="N30" s="44">
        <v>-144</v>
      </c>
      <c r="O30" s="44">
        <v>0</v>
      </c>
      <c r="P30" s="44">
        <v>1746.04</v>
      </c>
      <c r="Q30" s="44">
        <v>0</v>
      </c>
    </row>
    <row r="31" spans="1:31" x14ac:dyDescent="0.25">
      <c r="A31" t="s">
        <v>59</v>
      </c>
      <c r="D31" s="39" t="s">
        <v>124</v>
      </c>
      <c r="E31" s="39" t="s">
        <v>228</v>
      </c>
      <c r="F31" s="44">
        <v>7558</v>
      </c>
      <c r="G31" s="39" t="s">
        <v>231</v>
      </c>
      <c r="H31" s="39" t="s">
        <v>148</v>
      </c>
      <c r="I31" s="34">
        <v>43469</v>
      </c>
      <c r="J31" s="39" t="s">
        <v>71</v>
      </c>
      <c r="K31" s="39" t="s">
        <v>432</v>
      </c>
      <c r="L31" s="44">
        <v>-144</v>
      </c>
      <c r="M31" s="34">
        <v>43469</v>
      </c>
      <c r="N31" s="44">
        <v>-144</v>
      </c>
      <c r="O31" s="44">
        <v>0</v>
      </c>
      <c r="P31" s="44">
        <v>1246.94</v>
      </c>
      <c r="Q31" s="44">
        <v>0</v>
      </c>
    </row>
    <row r="32" spans="1:31" x14ac:dyDescent="0.25">
      <c r="A32" t="s">
        <v>59</v>
      </c>
      <c r="D32" s="39" t="s">
        <v>195</v>
      </c>
      <c r="E32" s="39" t="s">
        <v>196</v>
      </c>
      <c r="F32" s="44">
        <v>7559</v>
      </c>
      <c r="G32" s="39" t="s">
        <v>231</v>
      </c>
      <c r="H32" s="39" t="s">
        <v>148</v>
      </c>
      <c r="I32" s="34">
        <v>43469</v>
      </c>
      <c r="J32" s="39" t="s">
        <v>71</v>
      </c>
      <c r="K32" s="39" t="s">
        <v>432</v>
      </c>
      <c r="L32" s="44">
        <v>-144</v>
      </c>
      <c r="M32" s="34">
        <v>43469</v>
      </c>
      <c r="N32" s="44">
        <v>-144</v>
      </c>
      <c r="O32" s="44">
        <v>0</v>
      </c>
      <c r="P32" s="44">
        <v>1139.0900000000001</v>
      </c>
      <c r="Q32" s="44">
        <v>0</v>
      </c>
    </row>
    <row r="33" spans="1:17" x14ac:dyDescent="0.25">
      <c r="A33" t="s">
        <v>59</v>
      </c>
      <c r="D33" s="39" t="s">
        <v>132</v>
      </c>
      <c r="E33" s="39" t="s">
        <v>133</v>
      </c>
      <c r="F33" s="44">
        <v>7560</v>
      </c>
      <c r="G33" s="39" t="s">
        <v>231</v>
      </c>
      <c r="H33" s="39" t="s">
        <v>148</v>
      </c>
      <c r="I33" s="34">
        <v>43469</v>
      </c>
      <c r="J33" s="39" t="s">
        <v>71</v>
      </c>
      <c r="K33" s="39" t="s">
        <v>432</v>
      </c>
      <c r="L33" s="44">
        <v>-6</v>
      </c>
      <c r="M33" s="34">
        <v>43469</v>
      </c>
      <c r="N33" s="44">
        <v>-6</v>
      </c>
      <c r="O33" s="44">
        <v>0</v>
      </c>
      <c r="P33" s="44">
        <v>85.660000000000011</v>
      </c>
      <c r="Q33" s="44">
        <v>0</v>
      </c>
    </row>
    <row r="34" spans="1:17" x14ac:dyDescent="0.25">
      <c r="A34" t="s">
        <v>59</v>
      </c>
      <c r="D34" s="39" t="s">
        <v>210</v>
      </c>
      <c r="E34" s="39" t="s">
        <v>211</v>
      </c>
      <c r="F34" s="44">
        <v>7561</v>
      </c>
      <c r="G34" s="39" t="s">
        <v>231</v>
      </c>
      <c r="H34" s="39" t="s">
        <v>148</v>
      </c>
      <c r="I34" s="34">
        <v>43469</v>
      </c>
      <c r="J34" s="39" t="s">
        <v>71</v>
      </c>
      <c r="K34" s="39" t="s">
        <v>432</v>
      </c>
      <c r="L34" s="44">
        <v>-1</v>
      </c>
      <c r="M34" s="34">
        <v>43469</v>
      </c>
      <c r="N34" s="44">
        <v>-1</v>
      </c>
      <c r="O34" s="44">
        <v>0</v>
      </c>
      <c r="P34" s="44">
        <v>53.059999999999995</v>
      </c>
      <c r="Q34" s="44">
        <v>0</v>
      </c>
    </row>
    <row r="35" spans="1:17" x14ac:dyDescent="0.25">
      <c r="A35" t="s">
        <v>59</v>
      </c>
      <c r="D35" s="39" t="s">
        <v>289</v>
      </c>
      <c r="E35" s="39" t="s">
        <v>300</v>
      </c>
      <c r="F35" s="44">
        <v>7562</v>
      </c>
      <c r="G35" s="39" t="s">
        <v>231</v>
      </c>
      <c r="H35" s="39" t="s">
        <v>148</v>
      </c>
      <c r="I35" s="34">
        <v>43469</v>
      </c>
      <c r="J35" s="39" t="s">
        <v>71</v>
      </c>
      <c r="K35" s="39" t="s">
        <v>432</v>
      </c>
      <c r="L35" s="44">
        <v>-1</v>
      </c>
      <c r="M35" s="34">
        <v>43469</v>
      </c>
      <c r="N35" s="44">
        <v>-1</v>
      </c>
      <c r="O35" s="44">
        <v>0</v>
      </c>
      <c r="P35" s="44">
        <v>8.68</v>
      </c>
      <c r="Q35" s="44">
        <v>0</v>
      </c>
    </row>
    <row r="36" spans="1:17" x14ac:dyDescent="0.25">
      <c r="A36" t="s">
        <v>59</v>
      </c>
      <c r="D36" s="39" t="s">
        <v>197</v>
      </c>
      <c r="E36" s="39" t="s">
        <v>198</v>
      </c>
      <c r="F36" s="44">
        <v>7563</v>
      </c>
      <c r="G36" s="39" t="s">
        <v>231</v>
      </c>
      <c r="H36" s="39" t="s">
        <v>148</v>
      </c>
      <c r="I36" s="34">
        <v>43469</v>
      </c>
      <c r="J36" s="39" t="s">
        <v>71</v>
      </c>
      <c r="K36" s="39" t="s">
        <v>432</v>
      </c>
      <c r="L36" s="44">
        <v>-1</v>
      </c>
      <c r="M36" s="34">
        <v>43469</v>
      </c>
      <c r="N36" s="44">
        <v>-1</v>
      </c>
      <c r="O36" s="44">
        <v>0</v>
      </c>
      <c r="P36" s="44">
        <v>2.77</v>
      </c>
      <c r="Q36" s="44">
        <v>0</v>
      </c>
    </row>
    <row r="37" spans="1:17" x14ac:dyDescent="0.25">
      <c r="A37" t="s">
        <v>59</v>
      </c>
      <c r="D37" s="39" t="s">
        <v>243</v>
      </c>
      <c r="E37" s="39" t="s">
        <v>244</v>
      </c>
      <c r="F37" s="44">
        <v>132508</v>
      </c>
      <c r="G37" s="39" t="s">
        <v>153</v>
      </c>
      <c r="H37" s="39" t="s">
        <v>154</v>
      </c>
      <c r="I37" s="34">
        <v>43470</v>
      </c>
      <c r="J37" s="39" t="s">
        <v>71</v>
      </c>
      <c r="K37" s="39" t="s">
        <v>434</v>
      </c>
      <c r="L37" s="44">
        <v>-288</v>
      </c>
      <c r="M37" s="34">
        <v>43470</v>
      </c>
      <c r="N37" s="44">
        <v>-288</v>
      </c>
      <c r="O37" s="44">
        <v>0</v>
      </c>
      <c r="P37" s="44">
        <v>16753.66</v>
      </c>
      <c r="Q37" s="44">
        <v>0</v>
      </c>
    </row>
    <row r="38" spans="1:17" x14ac:dyDescent="0.25">
      <c r="A38" t="s">
        <v>59</v>
      </c>
      <c r="D38" s="39" t="s">
        <v>195</v>
      </c>
      <c r="E38" s="39" t="s">
        <v>196</v>
      </c>
      <c r="F38" s="44">
        <v>132509</v>
      </c>
      <c r="G38" s="39" t="s">
        <v>153</v>
      </c>
      <c r="H38" s="39" t="s">
        <v>154</v>
      </c>
      <c r="I38" s="34">
        <v>43470</v>
      </c>
      <c r="J38" s="39" t="s">
        <v>71</v>
      </c>
      <c r="K38" s="39" t="s">
        <v>434</v>
      </c>
      <c r="L38" s="44">
        <v>-144</v>
      </c>
      <c r="M38" s="34">
        <v>43470</v>
      </c>
      <c r="N38" s="44">
        <v>-144</v>
      </c>
      <c r="O38" s="44">
        <v>0</v>
      </c>
      <c r="P38" s="44">
        <v>1162.83</v>
      </c>
      <c r="Q38" s="44">
        <v>0</v>
      </c>
    </row>
    <row r="39" spans="1:17" x14ac:dyDescent="0.25">
      <c r="A39" t="s">
        <v>59</v>
      </c>
      <c r="D39" s="39" t="s">
        <v>136</v>
      </c>
      <c r="E39" s="39" t="s">
        <v>137</v>
      </c>
      <c r="F39" s="44">
        <v>132510</v>
      </c>
      <c r="G39" s="39" t="s">
        <v>153</v>
      </c>
      <c r="H39" s="39" t="s">
        <v>154</v>
      </c>
      <c r="I39" s="34">
        <v>43470</v>
      </c>
      <c r="J39" s="39" t="s">
        <v>71</v>
      </c>
      <c r="K39" s="39" t="s">
        <v>434</v>
      </c>
      <c r="L39" s="44">
        <v>-144</v>
      </c>
      <c r="M39" s="34">
        <v>43470</v>
      </c>
      <c r="N39" s="44">
        <v>-144</v>
      </c>
      <c r="O39" s="44">
        <v>0</v>
      </c>
      <c r="P39" s="44">
        <v>451.56</v>
      </c>
      <c r="Q39" s="44">
        <v>0</v>
      </c>
    </row>
    <row r="40" spans="1:17" x14ac:dyDescent="0.25">
      <c r="A40" t="s">
        <v>59</v>
      </c>
      <c r="D40" s="39" t="s">
        <v>94</v>
      </c>
      <c r="E40" s="39" t="s">
        <v>95</v>
      </c>
      <c r="F40" s="44">
        <v>132511</v>
      </c>
      <c r="G40" s="39" t="s">
        <v>153</v>
      </c>
      <c r="H40" s="39" t="s">
        <v>154</v>
      </c>
      <c r="I40" s="34">
        <v>43470</v>
      </c>
      <c r="J40" s="39" t="s">
        <v>71</v>
      </c>
      <c r="K40" s="39" t="s">
        <v>434</v>
      </c>
      <c r="L40" s="44">
        <v>-144</v>
      </c>
      <c r="M40" s="34">
        <v>43470</v>
      </c>
      <c r="N40" s="44">
        <v>-144</v>
      </c>
      <c r="O40" s="44">
        <v>0</v>
      </c>
      <c r="P40" s="44">
        <v>440.28000000000003</v>
      </c>
      <c r="Q40" s="44">
        <v>0</v>
      </c>
    </row>
    <row r="41" spans="1:17" x14ac:dyDescent="0.25">
      <c r="A41" t="s">
        <v>59</v>
      </c>
      <c r="D41" s="39" t="s">
        <v>98</v>
      </c>
      <c r="E41" s="39" t="s">
        <v>99</v>
      </c>
      <c r="F41" s="44">
        <v>132512</v>
      </c>
      <c r="G41" s="39" t="s">
        <v>153</v>
      </c>
      <c r="H41" s="39" t="s">
        <v>154</v>
      </c>
      <c r="I41" s="34">
        <v>43470</v>
      </c>
      <c r="J41" s="39" t="s">
        <v>71</v>
      </c>
      <c r="K41" s="39" t="s">
        <v>434</v>
      </c>
      <c r="L41" s="44">
        <v>-144</v>
      </c>
      <c r="M41" s="34">
        <v>43470</v>
      </c>
      <c r="N41" s="44">
        <v>-144</v>
      </c>
      <c r="O41" s="44">
        <v>0</v>
      </c>
      <c r="P41" s="44">
        <v>420.54</v>
      </c>
      <c r="Q41" s="44">
        <v>0</v>
      </c>
    </row>
    <row r="42" spans="1:17" x14ac:dyDescent="0.25">
      <c r="A42" t="s">
        <v>59</v>
      </c>
      <c r="D42" s="39" t="s">
        <v>189</v>
      </c>
      <c r="E42" s="39" t="s">
        <v>190</v>
      </c>
      <c r="F42" s="44">
        <v>132513</v>
      </c>
      <c r="G42" s="39" t="s">
        <v>153</v>
      </c>
      <c r="H42" s="39" t="s">
        <v>154</v>
      </c>
      <c r="I42" s="34">
        <v>43470</v>
      </c>
      <c r="J42" s="39" t="s">
        <v>71</v>
      </c>
      <c r="K42" s="39" t="s">
        <v>434</v>
      </c>
      <c r="L42" s="44">
        <v>-144</v>
      </c>
      <c r="M42" s="34">
        <v>43470</v>
      </c>
      <c r="N42" s="44">
        <v>-144</v>
      </c>
      <c r="O42" s="44">
        <v>0</v>
      </c>
      <c r="P42" s="44">
        <v>388.08000000000004</v>
      </c>
      <c r="Q42" s="44">
        <v>0</v>
      </c>
    </row>
    <row r="43" spans="1:17" x14ac:dyDescent="0.25">
      <c r="A43" t="s">
        <v>59</v>
      </c>
      <c r="D43" s="39" t="s">
        <v>264</v>
      </c>
      <c r="E43" s="39" t="s">
        <v>265</v>
      </c>
      <c r="F43" s="44">
        <v>132514</v>
      </c>
      <c r="G43" s="39" t="s">
        <v>153</v>
      </c>
      <c r="H43" s="39" t="s">
        <v>154</v>
      </c>
      <c r="I43" s="34">
        <v>43470</v>
      </c>
      <c r="J43" s="39" t="s">
        <v>71</v>
      </c>
      <c r="K43" s="39" t="s">
        <v>434</v>
      </c>
      <c r="L43" s="44">
        <v>-145</v>
      </c>
      <c r="M43" s="34">
        <v>43470</v>
      </c>
      <c r="N43" s="44">
        <v>-145</v>
      </c>
      <c r="O43" s="44">
        <v>0</v>
      </c>
      <c r="P43" s="44">
        <v>309.72000000000003</v>
      </c>
      <c r="Q43" s="44">
        <v>0</v>
      </c>
    </row>
    <row r="44" spans="1:17" x14ac:dyDescent="0.25">
      <c r="A44" t="s">
        <v>59</v>
      </c>
      <c r="D44" s="39" t="s">
        <v>172</v>
      </c>
      <c r="E44" s="39" t="s">
        <v>173</v>
      </c>
      <c r="F44" s="44">
        <v>132515</v>
      </c>
      <c r="G44" s="39" t="s">
        <v>153</v>
      </c>
      <c r="H44" s="39" t="s">
        <v>154</v>
      </c>
      <c r="I44" s="34">
        <v>43470</v>
      </c>
      <c r="J44" s="39" t="s">
        <v>71</v>
      </c>
      <c r="K44" s="39" t="s">
        <v>434</v>
      </c>
      <c r="L44" s="44">
        <v>-24</v>
      </c>
      <c r="M44" s="34">
        <v>43470</v>
      </c>
      <c r="N44" s="44">
        <v>-24</v>
      </c>
      <c r="O44" s="44">
        <v>0</v>
      </c>
      <c r="P44" s="44">
        <v>242.02</v>
      </c>
      <c r="Q44" s="44">
        <v>0</v>
      </c>
    </row>
    <row r="45" spans="1:17" x14ac:dyDescent="0.25">
      <c r="A45" t="s">
        <v>59</v>
      </c>
      <c r="D45" s="39" t="s">
        <v>250</v>
      </c>
      <c r="E45" s="39" t="s">
        <v>251</v>
      </c>
      <c r="F45" s="44">
        <v>132516</v>
      </c>
      <c r="G45" s="39" t="s">
        <v>153</v>
      </c>
      <c r="H45" s="39" t="s">
        <v>154</v>
      </c>
      <c r="I45" s="34">
        <v>43470</v>
      </c>
      <c r="J45" s="39" t="s">
        <v>71</v>
      </c>
      <c r="K45" s="39" t="s">
        <v>434</v>
      </c>
      <c r="L45" s="44">
        <v>-6</v>
      </c>
      <c r="M45" s="34">
        <v>43470</v>
      </c>
      <c r="N45" s="44">
        <v>-6</v>
      </c>
      <c r="O45" s="44">
        <v>0</v>
      </c>
      <c r="P45" s="44">
        <v>9.18</v>
      </c>
      <c r="Q45" s="44">
        <v>0</v>
      </c>
    </row>
    <row r="46" spans="1:17" x14ac:dyDescent="0.25">
      <c r="A46" t="s">
        <v>59</v>
      </c>
      <c r="D46" s="39" t="s">
        <v>166</v>
      </c>
      <c r="E46" s="39" t="s">
        <v>167</v>
      </c>
      <c r="F46" s="44">
        <v>132517</v>
      </c>
      <c r="G46" s="39" t="s">
        <v>153</v>
      </c>
      <c r="H46" s="39" t="s">
        <v>154</v>
      </c>
      <c r="I46" s="34">
        <v>43470</v>
      </c>
      <c r="J46" s="39" t="s">
        <v>71</v>
      </c>
      <c r="K46" s="39" t="s">
        <v>434</v>
      </c>
      <c r="L46" s="44">
        <v>-1</v>
      </c>
      <c r="M46" s="34">
        <v>43470</v>
      </c>
      <c r="N46" s="44">
        <v>-1</v>
      </c>
      <c r="O46" s="44">
        <v>0</v>
      </c>
      <c r="P46" s="44">
        <v>5.8</v>
      </c>
      <c r="Q46" s="44">
        <v>0</v>
      </c>
    </row>
    <row r="47" spans="1:17" x14ac:dyDescent="0.25">
      <c r="A47" t="s">
        <v>59</v>
      </c>
      <c r="D47" s="39" t="s">
        <v>245</v>
      </c>
      <c r="E47" s="39" t="s">
        <v>246</v>
      </c>
      <c r="F47" s="44">
        <v>34318</v>
      </c>
      <c r="G47" s="39" t="s">
        <v>108</v>
      </c>
      <c r="H47" s="39" t="s">
        <v>109</v>
      </c>
      <c r="I47" s="34">
        <v>43470</v>
      </c>
      <c r="J47" s="39" t="s">
        <v>71</v>
      </c>
      <c r="K47" s="39" t="s">
        <v>433</v>
      </c>
      <c r="L47" s="44">
        <v>-48</v>
      </c>
      <c r="M47" s="34">
        <v>43470</v>
      </c>
      <c r="N47" s="44">
        <v>-48</v>
      </c>
      <c r="O47" s="44">
        <v>0</v>
      </c>
      <c r="P47" s="44">
        <v>6072.3899999999994</v>
      </c>
      <c r="Q47" s="44">
        <v>0</v>
      </c>
    </row>
    <row r="48" spans="1:17" x14ac:dyDescent="0.25">
      <c r="A48" t="s">
        <v>59</v>
      </c>
      <c r="D48" s="39" t="s">
        <v>235</v>
      </c>
      <c r="E48" s="39" t="s">
        <v>236</v>
      </c>
      <c r="F48" s="44">
        <v>34319</v>
      </c>
      <c r="G48" s="39" t="s">
        <v>108</v>
      </c>
      <c r="H48" s="39" t="s">
        <v>109</v>
      </c>
      <c r="I48" s="34">
        <v>43470</v>
      </c>
      <c r="J48" s="39" t="s">
        <v>71</v>
      </c>
      <c r="K48" s="39" t="s">
        <v>433</v>
      </c>
      <c r="L48" s="44">
        <v>-60</v>
      </c>
      <c r="M48" s="34">
        <v>43470</v>
      </c>
      <c r="N48" s="44">
        <v>-60</v>
      </c>
      <c r="O48" s="44">
        <v>0</v>
      </c>
      <c r="P48" s="44">
        <v>3706.7999999999997</v>
      </c>
      <c r="Q48" s="44">
        <v>0</v>
      </c>
    </row>
    <row r="49" spans="1:17" x14ac:dyDescent="0.25">
      <c r="A49" t="s">
        <v>59</v>
      </c>
      <c r="D49" s="39" t="s">
        <v>172</v>
      </c>
      <c r="E49" s="39" t="s">
        <v>173</v>
      </c>
      <c r="F49" s="44">
        <v>34320</v>
      </c>
      <c r="G49" s="39" t="s">
        <v>108</v>
      </c>
      <c r="H49" s="39" t="s">
        <v>109</v>
      </c>
      <c r="I49" s="34">
        <v>43470</v>
      </c>
      <c r="J49" s="39" t="s">
        <v>71</v>
      </c>
      <c r="K49" s="39" t="s">
        <v>433</v>
      </c>
      <c r="L49" s="44">
        <v>-144</v>
      </c>
      <c r="M49" s="34">
        <v>43470</v>
      </c>
      <c r="N49" s="44">
        <v>-144</v>
      </c>
      <c r="O49" s="44">
        <v>0</v>
      </c>
      <c r="P49" s="44">
        <v>1348.4</v>
      </c>
      <c r="Q49" s="44">
        <v>0</v>
      </c>
    </row>
    <row r="50" spans="1:17" x14ac:dyDescent="0.25">
      <c r="A50" t="s">
        <v>59</v>
      </c>
      <c r="D50" s="39" t="s">
        <v>257</v>
      </c>
      <c r="E50" s="39" t="s">
        <v>258</v>
      </c>
      <c r="F50" s="44">
        <v>34321</v>
      </c>
      <c r="G50" s="39" t="s">
        <v>108</v>
      </c>
      <c r="H50" s="39" t="s">
        <v>109</v>
      </c>
      <c r="I50" s="34">
        <v>43470</v>
      </c>
      <c r="J50" s="39" t="s">
        <v>71</v>
      </c>
      <c r="K50" s="39" t="s">
        <v>433</v>
      </c>
      <c r="L50" s="44">
        <v>-288</v>
      </c>
      <c r="M50" s="34">
        <v>43470</v>
      </c>
      <c r="N50" s="44">
        <v>-288</v>
      </c>
      <c r="O50" s="44">
        <v>0</v>
      </c>
      <c r="P50" s="44">
        <v>969.70999999999992</v>
      </c>
      <c r="Q50" s="44">
        <v>0</v>
      </c>
    </row>
    <row r="51" spans="1:17" x14ac:dyDescent="0.25">
      <c r="A51" t="s">
        <v>59</v>
      </c>
      <c r="D51" s="39" t="s">
        <v>279</v>
      </c>
      <c r="E51" s="39" t="s">
        <v>280</v>
      </c>
      <c r="F51" s="44">
        <v>34322</v>
      </c>
      <c r="G51" s="39" t="s">
        <v>108</v>
      </c>
      <c r="H51" s="39" t="s">
        <v>109</v>
      </c>
      <c r="I51" s="34">
        <v>43470</v>
      </c>
      <c r="J51" s="39" t="s">
        <v>71</v>
      </c>
      <c r="K51" s="39" t="s">
        <v>433</v>
      </c>
      <c r="L51" s="44">
        <v>-144</v>
      </c>
      <c r="M51" s="34">
        <v>43470</v>
      </c>
      <c r="N51" s="44">
        <v>-144</v>
      </c>
      <c r="O51" s="44">
        <v>0</v>
      </c>
      <c r="P51" s="44">
        <v>967.09</v>
      </c>
      <c r="Q51" s="44">
        <v>0</v>
      </c>
    </row>
    <row r="52" spans="1:17" x14ac:dyDescent="0.25">
      <c r="A52" t="s">
        <v>59</v>
      </c>
      <c r="D52" s="39" t="s">
        <v>202</v>
      </c>
      <c r="E52" s="39" t="s">
        <v>203</v>
      </c>
      <c r="F52" s="44">
        <v>34323</v>
      </c>
      <c r="G52" s="39" t="s">
        <v>108</v>
      </c>
      <c r="H52" s="39" t="s">
        <v>109</v>
      </c>
      <c r="I52" s="34">
        <v>43470</v>
      </c>
      <c r="J52" s="39" t="s">
        <v>71</v>
      </c>
      <c r="K52" s="39" t="s">
        <v>433</v>
      </c>
      <c r="L52" s="44">
        <v>-288</v>
      </c>
      <c r="M52" s="34">
        <v>43470</v>
      </c>
      <c r="N52" s="44">
        <v>-288</v>
      </c>
      <c r="O52" s="44">
        <v>0</v>
      </c>
      <c r="P52" s="44">
        <v>563.47</v>
      </c>
      <c r="Q52" s="44">
        <v>0</v>
      </c>
    </row>
    <row r="53" spans="1:17" x14ac:dyDescent="0.25">
      <c r="A53" t="s">
        <v>59</v>
      </c>
      <c r="D53" s="39" t="s">
        <v>179</v>
      </c>
      <c r="E53" s="39" t="s">
        <v>180</v>
      </c>
      <c r="F53" s="44">
        <v>34324</v>
      </c>
      <c r="G53" s="39" t="s">
        <v>108</v>
      </c>
      <c r="H53" s="39" t="s">
        <v>109</v>
      </c>
      <c r="I53" s="34">
        <v>43470</v>
      </c>
      <c r="J53" s="39" t="s">
        <v>71</v>
      </c>
      <c r="K53" s="39" t="s">
        <v>433</v>
      </c>
      <c r="L53" s="44">
        <v>-168</v>
      </c>
      <c r="M53" s="34">
        <v>43470</v>
      </c>
      <c r="N53" s="44">
        <v>-168</v>
      </c>
      <c r="O53" s="44">
        <v>0</v>
      </c>
      <c r="P53" s="44">
        <v>409.71000000000004</v>
      </c>
      <c r="Q53" s="44">
        <v>0</v>
      </c>
    </row>
    <row r="54" spans="1:17" x14ac:dyDescent="0.25">
      <c r="A54" t="s">
        <v>59</v>
      </c>
      <c r="D54" s="39" t="s">
        <v>98</v>
      </c>
      <c r="E54" s="39" t="s">
        <v>99</v>
      </c>
      <c r="F54" s="44">
        <v>34325</v>
      </c>
      <c r="G54" s="39" t="s">
        <v>108</v>
      </c>
      <c r="H54" s="39" t="s">
        <v>109</v>
      </c>
      <c r="I54" s="34">
        <v>43470</v>
      </c>
      <c r="J54" s="39" t="s">
        <v>71</v>
      </c>
      <c r="K54" s="39" t="s">
        <v>433</v>
      </c>
      <c r="L54" s="44">
        <v>-2</v>
      </c>
      <c r="M54" s="34">
        <v>43470</v>
      </c>
      <c r="N54" s="44">
        <v>-2</v>
      </c>
      <c r="O54" s="44">
        <v>0</v>
      </c>
      <c r="P54" s="44">
        <v>5.42</v>
      </c>
      <c r="Q54" s="44">
        <v>0</v>
      </c>
    </row>
    <row r="55" spans="1:17" x14ac:dyDescent="0.25">
      <c r="A55" t="s">
        <v>59</v>
      </c>
      <c r="D55" s="39" t="s">
        <v>127</v>
      </c>
      <c r="E55" s="39" t="s">
        <v>128</v>
      </c>
      <c r="F55" s="44">
        <v>34326</v>
      </c>
      <c r="G55" s="39" t="s">
        <v>108</v>
      </c>
      <c r="H55" s="39" t="s">
        <v>109</v>
      </c>
      <c r="I55" s="34">
        <v>43470</v>
      </c>
      <c r="J55" s="39" t="s">
        <v>71</v>
      </c>
      <c r="K55" s="39" t="s">
        <v>433</v>
      </c>
      <c r="L55" s="44">
        <v>-2</v>
      </c>
      <c r="M55" s="34">
        <v>43470</v>
      </c>
      <c r="N55" s="44">
        <v>-2</v>
      </c>
      <c r="O55" s="44">
        <v>0</v>
      </c>
      <c r="P55" s="44">
        <v>2.73</v>
      </c>
      <c r="Q55" s="44">
        <v>0</v>
      </c>
    </row>
    <row r="56" spans="1:17" x14ac:dyDescent="0.25">
      <c r="A56" t="s">
        <v>59</v>
      </c>
      <c r="D56" s="39" t="s">
        <v>120</v>
      </c>
      <c r="E56" s="39" t="s">
        <v>121</v>
      </c>
      <c r="F56" s="44">
        <v>78831</v>
      </c>
      <c r="G56" s="39" t="s">
        <v>199</v>
      </c>
      <c r="H56" s="39" t="s">
        <v>200</v>
      </c>
      <c r="I56" s="34">
        <v>43468</v>
      </c>
      <c r="J56" s="39" t="s">
        <v>71</v>
      </c>
      <c r="K56" s="39" t="s">
        <v>435</v>
      </c>
      <c r="L56" s="44">
        <v>-144</v>
      </c>
      <c r="M56" s="34">
        <v>43468</v>
      </c>
      <c r="N56" s="44">
        <v>-144</v>
      </c>
      <c r="O56" s="44">
        <v>0</v>
      </c>
      <c r="P56" s="44">
        <v>546.12</v>
      </c>
      <c r="Q56" s="44">
        <v>0</v>
      </c>
    </row>
    <row r="57" spans="1:17" x14ac:dyDescent="0.25">
      <c r="A57" t="s">
        <v>59</v>
      </c>
      <c r="D57" s="39" t="s">
        <v>170</v>
      </c>
      <c r="E57" s="39" t="s">
        <v>171</v>
      </c>
      <c r="F57" s="44">
        <v>78832</v>
      </c>
      <c r="G57" s="39" t="s">
        <v>199</v>
      </c>
      <c r="H57" s="39" t="s">
        <v>200</v>
      </c>
      <c r="I57" s="34">
        <v>43468</v>
      </c>
      <c r="J57" s="39" t="s">
        <v>71</v>
      </c>
      <c r="K57" s="39" t="s">
        <v>435</v>
      </c>
      <c r="L57" s="44">
        <v>-144</v>
      </c>
      <c r="M57" s="34">
        <v>43468</v>
      </c>
      <c r="N57" s="44">
        <v>-144</v>
      </c>
      <c r="O57" s="44">
        <v>0</v>
      </c>
      <c r="P57" s="44">
        <v>407.9</v>
      </c>
      <c r="Q57" s="44">
        <v>0</v>
      </c>
    </row>
    <row r="58" spans="1:17" x14ac:dyDescent="0.25">
      <c r="A58" t="s">
        <v>59</v>
      </c>
      <c r="D58" s="39" t="s">
        <v>292</v>
      </c>
      <c r="E58" s="39" t="s">
        <v>293</v>
      </c>
      <c r="F58" s="44">
        <v>78833</v>
      </c>
      <c r="G58" s="39" t="s">
        <v>199</v>
      </c>
      <c r="H58" s="39" t="s">
        <v>200</v>
      </c>
      <c r="I58" s="34">
        <v>43468</v>
      </c>
      <c r="J58" s="39" t="s">
        <v>71</v>
      </c>
      <c r="K58" s="39" t="s">
        <v>435</v>
      </c>
      <c r="L58" s="44">
        <v>-144</v>
      </c>
      <c r="M58" s="34">
        <v>43468</v>
      </c>
      <c r="N58" s="44">
        <v>-144</v>
      </c>
      <c r="O58" s="44">
        <v>0</v>
      </c>
      <c r="P58" s="44">
        <v>406.42</v>
      </c>
      <c r="Q58" s="44">
        <v>0</v>
      </c>
    </row>
    <row r="59" spans="1:17" x14ac:dyDescent="0.25">
      <c r="A59" t="s">
        <v>59</v>
      </c>
      <c r="D59" s="39" t="s">
        <v>189</v>
      </c>
      <c r="E59" s="39" t="s">
        <v>190</v>
      </c>
      <c r="F59" s="44">
        <v>78834</v>
      </c>
      <c r="G59" s="39" t="s">
        <v>199</v>
      </c>
      <c r="H59" s="39" t="s">
        <v>200</v>
      </c>
      <c r="I59" s="34">
        <v>43468</v>
      </c>
      <c r="J59" s="39" t="s">
        <v>71</v>
      </c>
      <c r="K59" s="39" t="s">
        <v>435</v>
      </c>
      <c r="L59" s="44">
        <v>-144</v>
      </c>
      <c r="M59" s="34">
        <v>43468</v>
      </c>
      <c r="N59" s="44">
        <v>-144</v>
      </c>
      <c r="O59" s="44">
        <v>0</v>
      </c>
      <c r="P59" s="44">
        <v>387.99</v>
      </c>
      <c r="Q59" s="44">
        <v>0</v>
      </c>
    </row>
    <row r="60" spans="1:17" x14ac:dyDescent="0.25">
      <c r="A60" t="s">
        <v>59</v>
      </c>
      <c r="D60" s="39" t="s">
        <v>181</v>
      </c>
      <c r="E60" s="39" t="s">
        <v>182</v>
      </c>
      <c r="F60" s="44">
        <v>78835</v>
      </c>
      <c r="G60" s="39" t="s">
        <v>199</v>
      </c>
      <c r="H60" s="39" t="s">
        <v>200</v>
      </c>
      <c r="I60" s="34">
        <v>43468</v>
      </c>
      <c r="J60" s="39" t="s">
        <v>71</v>
      </c>
      <c r="K60" s="39" t="s">
        <v>435</v>
      </c>
      <c r="L60" s="44">
        <v>-144</v>
      </c>
      <c r="M60" s="34">
        <v>43468</v>
      </c>
      <c r="N60" s="44">
        <v>-144</v>
      </c>
      <c r="O60" s="44">
        <v>0</v>
      </c>
      <c r="P60" s="44">
        <v>341.42</v>
      </c>
      <c r="Q60" s="44">
        <v>0</v>
      </c>
    </row>
    <row r="61" spans="1:17" x14ac:dyDescent="0.25">
      <c r="A61" t="s">
        <v>59</v>
      </c>
      <c r="D61" s="39" t="s">
        <v>270</v>
      </c>
      <c r="E61" s="39" t="s">
        <v>271</v>
      </c>
      <c r="F61" s="44">
        <v>78836</v>
      </c>
      <c r="G61" s="39" t="s">
        <v>199</v>
      </c>
      <c r="H61" s="39" t="s">
        <v>200</v>
      </c>
      <c r="I61" s="34">
        <v>43468</v>
      </c>
      <c r="J61" s="39" t="s">
        <v>71</v>
      </c>
      <c r="K61" s="39" t="s">
        <v>435</v>
      </c>
      <c r="L61" s="44">
        <v>-144</v>
      </c>
      <c r="M61" s="34">
        <v>43468</v>
      </c>
      <c r="N61" s="44">
        <v>-144</v>
      </c>
      <c r="O61" s="44">
        <v>0</v>
      </c>
      <c r="P61" s="44">
        <v>238.50000000000003</v>
      </c>
      <c r="Q61" s="44">
        <v>0</v>
      </c>
    </row>
    <row r="62" spans="1:17" x14ac:dyDescent="0.25">
      <c r="A62" t="s">
        <v>59</v>
      </c>
      <c r="D62" s="39" t="s">
        <v>96</v>
      </c>
      <c r="E62" s="39" t="s">
        <v>97</v>
      </c>
      <c r="F62" s="44">
        <v>78837</v>
      </c>
      <c r="G62" s="39" t="s">
        <v>199</v>
      </c>
      <c r="H62" s="39" t="s">
        <v>200</v>
      </c>
      <c r="I62" s="34">
        <v>43468</v>
      </c>
      <c r="J62" s="39" t="s">
        <v>71</v>
      </c>
      <c r="K62" s="39" t="s">
        <v>435</v>
      </c>
      <c r="L62" s="44">
        <v>-48</v>
      </c>
      <c r="M62" s="34">
        <v>43468</v>
      </c>
      <c r="N62" s="44">
        <v>-48</v>
      </c>
      <c r="O62" s="44">
        <v>0</v>
      </c>
      <c r="P62" s="44">
        <v>221.54000000000002</v>
      </c>
      <c r="Q62" s="44">
        <v>0</v>
      </c>
    </row>
    <row r="63" spans="1:17" x14ac:dyDescent="0.25">
      <c r="A63" t="s">
        <v>59</v>
      </c>
      <c r="D63" s="39" t="s">
        <v>148</v>
      </c>
      <c r="E63" s="39" t="s">
        <v>149</v>
      </c>
      <c r="F63" s="44">
        <v>78838</v>
      </c>
      <c r="G63" s="39" t="s">
        <v>199</v>
      </c>
      <c r="H63" s="39" t="s">
        <v>200</v>
      </c>
      <c r="I63" s="34">
        <v>43468</v>
      </c>
      <c r="J63" s="39" t="s">
        <v>71</v>
      </c>
      <c r="K63" s="39" t="s">
        <v>435</v>
      </c>
      <c r="L63" s="44">
        <v>-48</v>
      </c>
      <c r="M63" s="34">
        <v>43468</v>
      </c>
      <c r="N63" s="44">
        <v>-48</v>
      </c>
      <c r="O63" s="44">
        <v>0</v>
      </c>
      <c r="P63" s="44">
        <v>206.02</v>
      </c>
      <c r="Q63" s="44">
        <v>0</v>
      </c>
    </row>
    <row r="64" spans="1:17" x14ac:dyDescent="0.25">
      <c r="A64" t="s">
        <v>59</v>
      </c>
      <c r="D64" s="39" t="s">
        <v>118</v>
      </c>
      <c r="E64" s="39" t="s">
        <v>119</v>
      </c>
      <c r="F64" s="44">
        <v>78839</v>
      </c>
      <c r="G64" s="39" t="s">
        <v>199</v>
      </c>
      <c r="H64" s="39" t="s">
        <v>200</v>
      </c>
      <c r="I64" s="34">
        <v>43468</v>
      </c>
      <c r="J64" s="39" t="s">
        <v>71</v>
      </c>
      <c r="K64" s="39" t="s">
        <v>435</v>
      </c>
      <c r="L64" s="44">
        <v>-24</v>
      </c>
      <c r="M64" s="34">
        <v>43468</v>
      </c>
      <c r="N64" s="44">
        <v>-24</v>
      </c>
      <c r="O64" s="44">
        <v>0</v>
      </c>
      <c r="P64" s="44">
        <v>83.04</v>
      </c>
      <c r="Q64" s="44">
        <v>0</v>
      </c>
    </row>
    <row r="65" spans="1:17" x14ac:dyDescent="0.25">
      <c r="A65" t="s">
        <v>59</v>
      </c>
      <c r="D65" s="39" t="s">
        <v>175</v>
      </c>
      <c r="E65" s="39" t="s">
        <v>176</v>
      </c>
      <c r="F65" s="44">
        <v>78840</v>
      </c>
      <c r="G65" s="39" t="s">
        <v>199</v>
      </c>
      <c r="H65" s="39" t="s">
        <v>200</v>
      </c>
      <c r="I65" s="34">
        <v>43468</v>
      </c>
      <c r="J65" s="39" t="s">
        <v>71</v>
      </c>
      <c r="K65" s="39" t="s">
        <v>435</v>
      </c>
      <c r="L65" s="44">
        <v>-144</v>
      </c>
      <c r="M65" s="34">
        <v>43468</v>
      </c>
      <c r="N65" s="44">
        <v>-144</v>
      </c>
      <c r="O65" s="44">
        <v>0</v>
      </c>
      <c r="P65" s="44">
        <v>81.88</v>
      </c>
      <c r="Q65" s="44">
        <v>0</v>
      </c>
    </row>
    <row r="66" spans="1:17" x14ac:dyDescent="0.25">
      <c r="A66" t="s">
        <v>59</v>
      </c>
      <c r="D66" s="39" t="s">
        <v>266</v>
      </c>
      <c r="E66" s="39" t="s">
        <v>267</v>
      </c>
      <c r="F66" s="44">
        <v>78841</v>
      </c>
      <c r="G66" s="39" t="s">
        <v>199</v>
      </c>
      <c r="H66" s="39" t="s">
        <v>200</v>
      </c>
      <c r="I66" s="34">
        <v>43468</v>
      </c>
      <c r="J66" s="39" t="s">
        <v>71</v>
      </c>
      <c r="K66" s="39" t="s">
        <v>435</v>
      </c>
      <c r="L66" s="44">
        <v>-12</v>
      </c>
      <c r="M66" s="34">
        <v>43468</v>
      </c>
      <c r="N66" s="44">
        <v>-12</v>
      </c>
      <c r="O66" s="44">
        <v>0</v>
      </c>
      <c r="P66" s="44">
        <v>38.58</v>
      </c>
      <c r="Q66" s="44">
        <v>0</v>
      </c>
    </row>
    <row r="67" spans="1:17" x14ac:dyDescent="0.25">
      <c r="A67" t="s">
        <v>59</v>
      </c>
      <c r="D67" s="39" t="s">
        <v>202</v>
      </c>
      <c r="E67" s="39" t="s">
        <v>203</v>
      </c>
      <c r="F67" s="44">
        <v>78842</v>
      </c>
      <c r="G67" s="39" t="s">
        <v>199</v>
      </c>
      <c r="H67" s="39" t="s">
        <v>200</v>
      </c>
      <c r="I67" s="34">
        <v>43468</v>
      </c>
      <c r="J67" s="39" t="s">
        <v>71</v>
      </c>
      <c r="K67" s="39" t="s">
        <v>435</v>
      </c>
      <c r="L67" s="44">
        <v>-6</v>
      </c>
      <c r="M67" s="34">
        <v>43468</v>
      </c>
      <c r="N67" s="44">
        <v>-6</v>
      </c>
      <c r="O67" s="44">
        <v>0</v>
      </c>
      <c r="P67" s="44">
        <v>12.65</v>
      </c>
      <c r="Q67" s="44">
        <v>0</v>
      </c>
    </row>
    <row r="68" spans="1:17" x14ac:dyDescent="0.25">
      <c r="A68" t="s">
        <v>59</v>
      </c>
      <c r="D68" s="39" t="s">
        <v>233</v>
      </c>
      <c r="E68" s="39" t="s">
        <v>234</v>
      </c>
      <c r="F68" s="44">
        <v>78843</v>
      </c>
      <c r="G68" s="39" t="s">
        <v>199</v>
      </c>
      <c r="H68" s="39" t="s">
        <v>200</v>
      </c>
      <c r="I68" s="34">
        <v>43468</v>
      </c>
      <c r="J68" s="39" t="s">
        <v>71</v>
      </c>
      <c r="K68" s="39" t="s">
        <v>435</v>
      </c>
      <c r="L68" s="44">
        <v>-1</v>
      </c>
      <c r="M68" s="34">
        <v>43468</v>
      </c>
      <c r="N68" s="44">
        <v>-1</v>
      </c>
      <c r="O68" s="44">
        <v>0</v>
      </c>
      <c r="P68" s="44">
        <v>3.33</v>
      </c>
      <c r="Q68" s="44">
        <v>0</v>
      </c>
    </row>
    <row r="69" spans="1:17" x14ac:dyDescent="0.25">
      <c r="A69" t="s">
        <v>59</v>
      </c>
      <c r="D69" s="39" t="s">
        <v>232</v>
      </c>
      <c r="E69" s="39" t="s">
        <v>272</v>
      </c>
      <c r="F69" s="44">
        <v>120180</v>
      </c>
      <c r="G69" s="39" t="s">
        <v>429</v>
      </c>
      <c r="H69" s="39" t="s">
        <v>430</v>
      </c>
      <c r="I69" s="34">
        <v>43469</v>
      </c>
      <c r="J69" s="39" t="s">
        <v>71</v>
      </c>
      <c r="K69" s="39" t="s">
        <v>438</v>
      </c>
      <c r="L69" s="44">
        <v>-144</v>
      </c>
      <c r="M69" s="34">
        <v>43469</v>
      </c>
      <c r="N69" s="44">
        <v>-144</v>
      </c>
      <c r="O69" s="44">
        <v>0</v>
      </c>
      <c r="P69" s="44">
        <v>2609.98</v>
      </c>
      <c r="Q69" s="44">
        <v>0</v>
      </c>
    </row>
    <row r="70" spans="1:17" x14ac:dyDescent="0.25">
      <c r="A70" t="s">
        <v>59</v>
      </c>
      <c r="D70" s="39" t="s">
        <v>249</v>
      </c>
      <c r="E70" s="39" t="s">
        <v>273</v>
      </c>
      <c r="F70" s="44">
        <v>120181</v>
      </c>
      <c r="G70" s="39" t="s">
        <v>429</v>
      </c>
      <c r="H70" s="39" t="s">
        <v>430</v>
      </c>
      <c r="I70" s="34">
        <v>43469</v>
      </c>
      <c r="J70" s="39" t="s">
        <v>71</v>
      </c>
      <c r="K70" s="39" t="s">
        <v>438</v>
      </c>
      <c r="L70" s="44">
        <v>-48</v>
      </c>
      <c r="M70" s="34">
        <v>43469</v>
      </c>
      <c r="N70" s="44">
        <v>-48</v>
      </c>
      <c r="O70" s="44">
        <v>0</v>
      </c>
      <c r="P70" s="44">
        <v>1933.52</v>
      </c>
      <c r="Q70" s="44">
        <v>0</v>
      </c>
    </row>
    <row r="71" spans="1:17" x14ac:dyDescent="0.25">
      <c r="A71" t="s">
        <v>59</v>
      </c>
      <c r="D71" s="39" t="s">
        <v>163</v>
      </c>
      <c r="E71" s="39" t="s">
        <v>263</v>
      </c>
      <c r="F71" s="44">
        <v>120182</v>
      </c>
      <c r="G71" s="39" t="s">
        <v>429</v>
      </c>
      <c r="H71" s="39" t="s">
        <v>430</v>
      </c>
      <c r="I71" s="34">
        <v>43469</v>
      </c>
      <c r="J71" s="39" t="s">
        <v>71</v>
      </c>
      <c r="K71" s="39" t="s">
        <v>438</v>
      </c>
      <c r="L71" s="44">
        <v>-144</v>
      </c>
      <c r="M71" s="34">
        <v>43469</v>
      </c>
      <c r="N71" s="44">
        <v>-144</v>
      </c>
      <c r="O71" s="44">
        <v>0</v>
      </c>
      <c r="P71" s="44">
        <v>666.34</v>
      </c>
      <c r="Q71" s="44">
        <v>0</v>
      </c>
    </row>
    <row r="72" spans="1:17" x14ac:dyDescent="0.25">
      <c r="A72" t="s">
        <v>59</v>
      </c>
      <c r="D72" s="39" t="s">
        <v>191</v>
      </c>
      <c r="E72" s="39" t="s">
        <v>192</v>
      </c>
      <c r="F72" s="44">
        <v>120183</v>
      </c>
      <c r="G72" s="39" t="s">
        <v>429</v>
      </c>
      <c r="H72" s="39" t="s">
        <v>430</v>
      </c>
      <c r="I72" s="34">
        <v>43469</v>
      </c>
      <c r="J72" s="39" t="s">
        <v>71</v>
      </c>
      <c r="K72" s="39" t="s">
        <v>438</v>
      </c>
      <c r="L72" s="44">
        <v>-12</v>
      </c>
      <c r="M72" s="34">
        <v>43469</v>
      </c>
      <c r="N72" s="44">
        <v>-12</v>
      </c>
      <c r="O72" s="44">
        <v>0</v>
      </c>
      <c r="P72" s="44">
        <v>228.21</v>
      </c>
      <c r="Q72" s="44">
        <v>0</v>
      </c>
    </row>
    <row r="73" spans="1:17" x14ac:dyDescent="0.25">
      <c r="A73" t="s">
        <v>59</v>
      </c>
      <c r="D73" s="39" t="s">
        <v>226</v>
      </c>
      <c r="E73" s="39" t="s">
        <v>227</v>
      </c>
      <c r="F73" s="44">
        <v>120184</v>
      </c>
      <c r="G73" s="39" t="s">
        <v>429</v>
      </c>
      <c r="H73" s="39" t="s">
        <v>430</v>
      </c>
      <c r="I73" s="34">
        <v>43469</v>
      </c>
      <c r="J73" s="39" t="s">
        <v>71</v>
      </c>
      <c r="K73" s="39" t="s">
        <v>438</v>
      </c>
      <c r="L73" s="44">
        <v>-12</v>
      </c>
      <c r="M73" s="34">
        <v>43469</v>
      </c>
      <c r="N73" s="44">
        <v>-12</v>
      </c>
      <c r="O73" s="44">
        <v>0</v>
      </c>
      <c r="P73" s="44">
        <v>25.35</v>
      </c>
      <c r="Q73" s="44">
        <v>0</v>
      </c>
    </row>
    <row r="74" spans="1:17" x14ac:dyDescent="0.25">
      <c r="A74" t="s">
        <v>59</v>
      </c>
      <c r="D74" s="39" t="s">
        <v>90</v>
      </c>
      <c r="E74" s="39" t="s">
        <v>91</v>
      </c>
      <c r="F74" s="44">
        <v>120185</v>
      </c>
      <c r="G74" s="39" t="s">
        <v>429</v>
      </c>
      <c r="H74" s="39" t="s">
        <v>430</v>
      </c>
      <c r="I74" s="34">
        <v>43469</v>
      </c>
      <c r="J74" s="39" t="s">
        <v>71</v>
      </c>
      <c r="K74" s="39" t="s">
        <v>438</v>
      </c>
      <c r="L74" s="44">
        <v>-7</v>
      </c>
      <c r="M74" s="34">
        <v>43469</v>
      </c>
      <c r="N74" s="44">
        <v>-7</v>
      </c>
      <c r="O74" s="44">
        <v>0</v>
      </c>
      <c r="P74" s="44">
        <v>12.96</v>
      </c>
      <c r="Q74" s="44">
        <v>0</v>
      </c>
    </row>
    <row r="75" spans="1:17" x14ac:dyDescent="0.25">
      <c r="A75" t="s">
        <v>59</v>
      </c>
      <c r="D75" s="39" t="s">
        <v>142</v>
      </c>
      <c r="E75" s="39" t="s">
        <v>143</v>
      </c>
      <c r="F75" s="44">
        <v>120186</v>
      </c>
      <c r="G75" s="39" t="s">
        <v>429</v>
      </c>
      <c r="H75" s="39" t="s">
        <v>430</v>
      </c>
      <c r="I75" s="34">
        <v>43469</v>
      </c>
      <c r="J75" s="39" t="s">
        <v>71</v>
      </c>
      <c r="K75" s="39" t="s">
        <v>438</v>
      </c>
      <c r="L75" s="44">
        <v>-1</v>
      </c>
      <c r="M75" s="34">
        <v>43469</v>
      </c>
      <c r="N75" s="44">
        <v>-1</v>
      </c>
      <c r="O75" s="44">
        <v>0</v>
      </c>
      <c r="P75" s="44">
        <v>1.0900000000000001</v>
      </c>
      <c r="Q75" s="44">
        <v>0</v>
      </c>
    </row>
    <row r="76" spans="1:17" x14ac:dyDescent="0.25">
      <c r="A76" t="s">
        <v>59</v>
      </c>
      <c r="D76" s="39" t="s">
        <v>150</v>
      </c>
      <c r="E76" s="39" t="s">
        <v>274</v>
      </c>
      <c r="F76" s="44">
        <v>78844</v>
      </c>
      <c r="G76" s="39" t="s">
        <v>199</v>
      </c>
      <c r="H76" s="39" t="s">
        <v>200</v>
      </c>
      <c r="I76" s="34">
        <v>43470</v>
      </c>
      <c r="J76" s="39" t="s">
        <v>71</v>
      </c>
      <c r="K76" s="39" t="s">
        <v>436</v>
      </c>
      <c r="L76" s="44">
        <v>-144</v>
      </c>
      <c r="M76" s="34">
        <v>43470</v>
      </c>
      <c r="N76" s="44">
        <v>-144</v>
      </c>
      <c r="O76" s="44">
        <v>0</v>
      </c>
      <c r="P76" s="44">
        <v>734.96</v>
      </c>
      <c r="Q76" s="44">
        <v>0</v>
      </c>
    </row>
    <row r="77" spans="1:17" x14ac:dyDescent="0.25">
      <c r="A77" t="s">
        <v>59</v>
      </c>
      <c r="D77" s="39" t="s">
        <v>303</v>
      </c>
      <c r="E77" s="39" t="s">
        <v>304</v>
      </c>
      <c r="F77" s="44">
        <v>78845</v>
      </c>
      <c r="G77" s="39" t="s">
        <v>199</v>
      </c>
      <c r="H77" s="39" t="s">
        <v>200</v>
      </c>
      <c r="I77" s="34">
        <v>43470</v>
      </c>
      <c r="J77" s="39" t="s">
        <v>71</v>
      </c>
      <c r="K77" s="39" t="s">
        <v>436</v>
      </c>
      <c r="L77" s="44">
        <v>-288</v>
      </c>
      <c r="M77" s="34">
        <v>43470</v>
      </c>
      <c r="N77" s="44">
        <v>-288</v>
      </c>
      <c r="O77" s="44">
        <v>0</v>
      </c>
      <c r="P77" s="44">
        <v>509.05999999999995</v>
      </c>
      <c r="Q77" s="44">
        <v>0</v>
      </c>
    </row>
    <row r="78" spans="1:17" x14ac:dyDescent="0.25">
      <c r="A78" t="s">
        <v>59</v>
      </c>
      <c r="D78" s="39" t="s">
        <v>146</v>
      </c>
      <c r="E78" s="39" t="s">
        <v>147</v>
      </c>
      <c r="F78" s="44">
        <v>78846</v>
      </c>
      <c r="G78" s="39" t="s">
        <v>199</v>
      </c>
      <c r="H78" s="39" t="s">
        <v>200</v>
      </c>
      <c r="I78" s="34">
        <v>43470</v>
      </c>
      <c r="J78" s="39" t="s">
        <v>71</v>
      </c>
      <c r="K78" s="39" t="s">
        <v>436</v>
      </c>
      <c r="L78" s="44">
        <v>-144</v>
      </c>
      <c r="M78" s="34">
        <v>43470</v>
      </c>
      <c r="N78" s="44">
        <v>-144</v>
      </c>
      <c r="O78" s="44">
        <v>0</v>
      </c>
      <c r="P78" s="44">
        <v>411.44</v>
      </c>
      <c r="Q78" s="44">
        <v>0</v>
      </c>
    </row>
    <row r="79" spans="1:17" x14ac:dyDescent="0.25">
      <c r="A79" t="s">
        <v>59</v>
      </c>
      <c r="D79" s="39" t="s">
        <v>189</v>
      </c>
      <c r="E79" s="39" t="s">
        <v>190</v>
      </c>
      <c r="F79" s="44">
        <v>78847</v>
      </c>
      <c r="G79" s="39" t="s">
        <v>199</v>
      </c>
      <c r="H79" s="39" t="s">
        <v>200</v>
      </c>
      <c r="I79" s="34">
        <v>43470</v>
      </c>
      <c r="J79" s="39" t="s">
        <v>71</v>
      </c>
      <c r="K79" s="39" t="s">
        <v>436</v>
      </c>
      <c r="L79" s="44">
        <v>-144</v>
      </c>
      <c r="M79" s="34">
        <v>43470</v>
      </c>
      <c r="N79" s="44">
        <v>-144</v>
      </c>
      <c r="O79" s="44">
        <v>0</v>
      </c>
      <c r="P79" s="44">
        <v>372.16</v>
      </c>
      <c r="Q79" s="44">
        <v>0</v>
      </c>
    </row>
    <row r="80" spans="1:17" x14ac:dyDescent="0.25">
      <c r="A80" t="s">
        <v>59</v>
      </c>
      <c r="D80" s="39" t="s">
        <v>268</v>
      </c>
      <c r="E80" s="39" t="s">
        <v>269</v>
      </c>
      <c r="F80" s="44">
        <v>78848</v>
      </c>
      <c r="G80" s="39" t="s">
        <v>199</v>
      </c>
      <c r="H80" s="39" t="s">
        <v>200</v>
      </c>
      <c r="I80" s="34">
        <v>43470</v>
      </c>
      <c r="J80" s="39" t="s">
        <v>71</v>
      </c>
      <c r="K80" s="39" t="s">
        <v>436</v>
      </c>
      <c r="L80" s="44">
        <v>-144</v>
      </c>
      <c r="M80" s="34">
        <v>43470</v>
      </c>
      <c r="N80" s="44">
        <v>-144</v>
      </c>
      <c r="O80" s="44">
        <v>0</v>
      </c>
      <c r="P80" s="44">
        <v>192.21</v>
      </c>
      <c r="Q80" s="44">
        <v>0</v>
      </c>
    </row>
    <row r="81" spans="1:17" x14ac:dyDescent="0.25">
      <c r="A81" t="s">
        <v>59</v>
      </c>
      <c r="D81" s="39" t="s">
        <v>183</v>
      </c>
      <c r="E81" s="39" t="s">
        <v>184</v>
      </c>
      <c r="F81" s="44">
        <v>78849</v>
      </c>
      <c r="G81" s="39" t="s">
        <v>199</v>
      </c>
      <c r="H81" s="39" t="s">
        <v>200</v>
      </c>
      <c r="I81" s="34">
        <v>43470</v>
      </c>
      <c r="J81" s="39" t="s">
        <v>71</v>
      </c>
      <c r="K81" s="39" t="s">
        <v>436</v>
      </c>
      <c r="L81" s="44">
        <v>-48</v>
      </c>
      <c r="M81" s="34">
        <v>43470</v>
      </c>
      <c r="N81" s="44">
        <v>-48</v>
      </c>
      <c r="O81" s="44">
        <v>0</v>
      </c>
      <c r="P81" s="44">
        <v>182.72</v>
      </c>
      <c r="Q81" s="44">
        <v>0</v>
      </c>
    </row>
    <row r="82" spans="1:17" x14ac:dyDescent="0.25">
      <c r="A82" t="s">
        <v>59</v>
      </c>
      <c r="D82" s="39" t="s">
        <v>142</v>
      </c>
      <c r="E82" s="39" t="s">
        <v>143</v>
      </c>
      <c r="F82" s="44">
        <v>78850</v>
      </c>
      <c r="G82" s="39" t="s">
        <v>199</v>
      </c>
      <c r="H82" s="39" t="s">
        <v>200</v>
      </c>
      <c r="I82" s="34">
        <v>43470</v>
      </c>
      <c r="J82" s="39" t="s">
        <v>71</v>
      </c>
      <c r="K82" s="39" t="s">
        <v>436</v>
      </c>
      <c r="L82" s="44">
        <v>-145</v>
      </c>
      <c r="M82" s="34">
        <v>43470</v>
      </c>
      <c r="N82" s="44">
        <v>-145</v>
      </c>
      <c r="O82" s="44">
        <v>0</v>
      </c>
      <c r="P82" s="44">
        <v>154</v>
      </c>
      <c r="Q82" s="44">
        <v>0</v>
      </c>
    </row>
    <row r="83" spans="1:17" x14ac:dyDescent="0.25">
      <c r="A83" t="s">
        <v>59</v>
      </c>
      <c r="D83" s="39" t="s">
        <v>259</v>
      </c>
      <c r="E83" s="39" t="s">
        <v>260</v>
      </c>
      <c r="F83" s="44">
        <v>78851</v>
      </c>
      <c r="G83" s="39" t="s">
        <v>199</v>
      </c>
      <c r="H83" s="39" t="s">
        <v>200</v>
      </c>
      <c r="I83" s="34">
        <v>43470</v>
      </c>
      <c r="J83" s="39" t="s">
        <v>71</v>
      </c>
      <c r="K83" s="39" t="s">
        <v>436</v>
      </c>
      <c r="L83" s="44">
        <v>-144</v>
      </c>
      <c r="M83" s="34">
        <v>43470</v>
      </c>
      <c r="N83" s="44">
        <v>-144</v>
      </c>
      <c r="O83" s="44">
        <v>0</v>
      </c>
      <c r="P83" s="44">
        <v>93.3</v>
      </c>
      <c r="Q83" s="44">
        <v>0</v>
      </c>
    </row>
    <row r="84" spans="1:17" x14ac:dyDescent="0.25">
      <c r="A84" t="s">
        <v>59</v>
      </c>
      <c r="D84" s="39" t="s">
        <v>175</v>
      </c>
      <c r="E84" s="39" t="s">
        <v>176</v>
      </c>
      <c r="F84" s="44">
        <v>78852</v>
      </c>
      <c r="G84" s="39" t="s">
        <v>199</v>
      </c>
      <c r="H84" s="39" t="s">
        <v>200</v>
      </c>
      <c r="I84" s="34">
        <v>43470</v>
      </c>
      <c r="J84" s="39" t="s">
        <v>71</v>
      </c>
      <c r="K84" s="39" t="s">
        <v>436</v>
      </c>
      <c r="L84" s="44">
        <v>-144</v>
      </c>
      <c r="M84" s="34">
        <v>43470</v>
      </c>
      <c r="N84" s="44">
        <v>-144</v>
      </c>
      <c r="O84" s="44">
        <v>0</v>
      </c>
      <c r="P84" s="44">
        <v>78.53</v>
      </c>
      <c r="Q84" s="44">
        <v>0</v>
      </c>
    </row>
    <row r="85" spans="1:17" x14ac:dyDescent="0.25">
      <c r="A85" t="s">
        <v>59</v>
      </c>
      <c r="D85" s="39" t="s">
        <v>106</v>
      </c>
      <c r="E85" s="39" t="s">
        <v>107</v>
      </c>
      <c r="F85" s="44">
        <v>78853</v>
      </c>
      <c r="G85" s="39" t="s">
        <v>199</v>
      </c>
      <c r="H85" s="39" t="s">
        <v>200</v>
      </c>
      <c r="I85" s="34">
        <v>43470</v>
      </c>
      <c r="J85" s="39" t="s">
        <v>71</v>
      </c>
      <c r="K85" s="39" t="s">
        <v>436</v>
      </c>
      <c r="L85" s="44">
        <v>-144</v>
      </c>
      <c r="M85" s="34">
        <v>43470</v>
      </c>
      <c r="N85" s="44">
        <v>-144</v>
      </c>
      <c r="O85" s="44">
        <v>0</v>
      </c>
      <c r="P85" s="44">
        <v>44.67</v>
      </c>
      <c r="Q85" s="44">
        <v>0</v>
      </c>
    </row>
    <row r="86" spans="1:17" x14ac:dyDescent="0.25">
      <c r="A86" t="s">
        <v>59</v>
      </c>
      <c r="D86" s="39" t="s">
        <v>177</v>
      </c>
      <c r="E86" s="39" t="s">
        <v>178</v>
      </c>
      <c r="F86" s="44">
        <v>78854</v>
      </c>
      <c r="G86" s="39" t="s">
        <v>199</v>
      </c>
      <c r="H86" s="39" t="s">
        <v>200</v>
      </c>
      <c r="I86" s="34">
        <v>43470</v>
      </c>
      <c r="J86" s="39" t="s">
        <v>71</v>
      </c>
      <c r="K86" s="39" t="s">
        <v>436</v>
      </c>
      <c r="L86" s="44">
        <v>-144</v>
      </c>
      <c r="M86" s="34">
        <v>43470</v>
      </c>
      <c r="N86" s="44">
        <v>-144</v>
      </c>
      <c r="O86" s="44">
        <v>0</v>
      </c>
      <c r="P86" s="44">
        <v>41.98</v>
      </c>
      <c r="Q86" s="44">
        <v>0</v>
      </c>
    </row>
    <row r="87" spans="1:17" x14ac:dyDescent="0.25">
      <c r="A87" t="s">
        <v>59</v>
      </c>
      <c r="D87" s="39" t="s">
        <v>98</v>
      </c>
      <c r="E87" s="39" t="s">
        <v>99</v>
      </c>
      <c r="F87" s="44">
        <v>78855</v>
      </c>
      <c r="G87" s="39" t="s">
        <v>199</v>
      </c>
      <c r="H87" s="39" t="s">
        <v>200</v>
      </c>
      <c r="I87" s="34">
        <v>43470</v>
      </c>
      <c r="J87" s="39" t="s">
        <v>71</v>
      </c>
      <c r="K87" s="39" t="s">
        <v>436</v>
      </c>
      <c r="L87" s="44">
        <v>-12</v>
      </c>
      <c r="M87" s="34">
        <v>43470</v>
      </c>
      <c r="N87" s="44">
        <v>-12</v>
      </c>
      <c r="O87" s="44">
        <v>0</v>
      </c>
      <c r="P87" s="44">
        <v>33.61</v>
      </c>
      <c r="Q87" s="44">
        <v>0</v>
      </c>
    </row>
    <row r="88" spans="1:17" x14ac:dyDescent="0.25">
      <c r="A88" t="s">
        <v>59</v>
      </c>
      <c r="D88" s="39" t="s">
        <v>118</v>
      </c>
      <c r="E88" s="39" t="s">
        <v>119</v>
      </c>
      <c r="F88" s="44">
        <v>78856</v>
      </c>
      <c r="G88" s="39" t="s">
        <v>199</v>
      </c>
      <c r="H88" s="39" t="s">
        <v>200</v>
      </c>
      <c r="I88" s="34">
        <v>43470</v>
      </c>
      <c r="J88" s="39" t="s">
        <v>71</v>
      </c>
      <c r="K88" s="39" t="s">
        <v>436</v>
      </c>
      <c r="L88" s="44">
        <v>-1</v>
      </c>
      <c r="M88" s="34">
        <v>43470</v>
      </c>
      <c r="N88" s="44">
        <v>-1</v>
      </c>
      <c r="O88" s="44">
        <v>0</v>
      </c>
      <c r="P88" s="44">
        <v>3.32</v>
      </c>
      <c r="Q88" s="44">
        <v>0</v>
      </c>
    </row>
    <row r="89" spans="1:17" x14ac:dyDescent="0.25">
      <c r="A89" t="s">
        <v>59</v>
      </c>
      <c r="D89" s="39" t="s">
        <v>281</v>
      </c>
      <c r="E89" s="39" t="s">
        <v>282</v>
      </c>
      <c r="F89" s="44">
        <v>78857</v>
      </c>
      <c r="G89" s="39" t="s">
        <v>199</v>
      </c>
      <c r="H89" s="39" t="s">
        <v>200</v>
      </c>
      <c r="I89" s="34">
        <v>43470</v>
      </c>
      <c r="J89" s="39" t="s">
        <v>71</v>
      </c>
      <c r="K89" s="39" t="s">
        <v>436</v>
      </c>
      <c r="L89" s="44">
        <v>-1</v>
      </c>
      <c r="M89" s="34">
        <v>43470</v>
      </c>
      <c r="N89" s="44">
        <v>-1</v>
      </c>
      <c r="O89" s="44">
        <v>0</v>
      </c>
      <c r="P89" s="44">
        <v>1.75</v>
      </c>
      <c r="Q89" s="44">
        <v>0</v>
      </c>
    </row>
    <row r="90" spans="1:17" x14ac:dyDescent="0.25">
      <c r="A90" t="s">
        <v>59</v>
      </c>
      <c r="D90" s="39" t="s">
        <v>129</v>
      </c>
      <c r="E90" s="39" t="s">
        <v>130</v>
      </c>
      <c r="F90" s="44">
        <v>78858</v>
      </c>
      <c r="G90" s="39" t="s">
        <v>199</v>
      </c>
      <c r="H90" s="39" t="s">
        <v>200</v>
      </c>
      <c r="I90" s="34">
        <v>43470</v>
      </c>
      <c r="J90" s="39" t="s">
        <v>71</v>
      </c>
      <c r="K90" s="39" t="s">
        <v>436</v>
      </c>
      <c r="L90" s="44">
        <v>-1</v>
      </c>
      <c r="M90" s="34">
        <v>43470</v>
      </c>
      <c r="N90" s="44">
        <v>-1</v>
      </c>
      <c r="O90" s="44">
        <v>0</v>
      </c>
      <c r="P90" s="44">
        <v>0.1</v>
      </c>
      <c r="Q90" s="44">
        <v>0</v>
      </c>
    </row>
    <row r="91" spans="1:17" x14ac:dyDescent="0.25">
      <c r="A91" t="s">
        <v>59</v>
      </c>
      <c r="D91" s="39" t="s">
        <v>252</v>
      </c>
      <c r="E91" s="39" t="s">
        <v>253</v>
      </c>
      <c r="F91" s="44">
        <v>132491</v>
      </c>
      <c r="G91" s="39" t="s">
        <v>445</v>
      </c>
      <c r="H91" s="39" t="s">
        <v>249</v>
      </c>
      <c r="I91" s="34">
        <v>43466</v>
      </c>
      <c r="J91" s="39" t="s">
        <v>71</v>
      </c>
      <c r="K91" s="39" t="s">
        <v>446</v>
      </c>
      <c r="L91" s="44">
        <v>-144</v>
      </c>
      <c r="M91" s="34">
        <v>43466</v>
      </c>
      <c r="N91" s="44">
        <v>-144</v>
      </c>
      <c r="O91" s="44">
        <v>0</v>
      </c>
      <c r="P91" s="44">
        <v>9947.5500000000011</v>
      </c>
      <c r="Q91" s="44">
        <v>0</v>
      </c>
    </row>
    <row r="92" spans="1:17" x14ac:dyDescent="0.25">
      <c r="A92" t="s">
        <v>59</v>
      </c>
      <c r="D92" s="39" t="s">
        <v>131</v>
      </c>
      <c r="E92" s="39" t="s">
        <v>256</v>
      </c>
      <c r="F92" s="44">
        <v>132492</v>
      </c>
      <c r="G92" s="39" t="s">
        <v>445</v>
      </c>
      <c r="H92" s="39" t="s">
        <v>249</v>
      </c>
      <c r="I92" s="34">
        <v>43466</v>
      </c>
      <c r="J92" s="39" t="s">
        <v>71</v>
      </c>
      <c r="K92" s="39" t="s">
        <v>446</v>
      </c>
      <c r="L92" s="44">
        <v>-144</v>
      </c>
      <c r="M92" s="34">
        <v>43466</v>
      </c>
      <c r="N92" s="44">
        <v>-144</v>
      </c>
      <c r="O92" s="44">
        <v>0</v>
      </c>
      <c r="P92" s="44">
        <v>2485.1200000000003</v>
      </c>
      <c r="Q92" s="44">
        <v>0</v>
      </c>
    </row>
    <row r="93" spans="1:17" x14ac:dyDescent="0.25">
      <c r="A93" t="s">
        <v>59</v>
      </c>
      <c r="D93" s="39" t="s">
        <v>172</v>
      </c>
      <c r="E93" s="39" t="s">
        <v>173</v>
      </c>
      <c r="F93" s="44">
        <v>132493</v>
      </c>
      <c r="G93" s="39" t="s">
        <v>445</v>
      </c>
      <c r="H93" s="39" t="s">
        <v>249</v>
      </c>
      <c r="I93" s="34">
        <v>43466</v>
      </c>
      <c r="J93" s="39" t="s">
        <v>71</v>
      </c>
      <c r="K93" s="39" t="s">
        <v>446</v>
      </c>
      <c r="L93" s="44">
        <v>-192</v>
      </c>
      <c r="M93" s="34">
        <v>43466</v>
      </c>
      <c r="N93" s="44">
        <v>-192</v>
      </c>
      <c r="O93" s="44">
        <v>0</v>
      </c>
      <c r="P93" s="44">
        <v>1936.1699999999998</v>
      </c>
      <c r="Q93" s="44">
        <v>0</v>
      </c>
    </row>
    <row r="94" spans="1:17" x14ac:dyDescent="0.25">
      <c r="A94" t="s">
        <v>59</v>
      </c>
      <c r="D94" s="39" t="s">
        <v>301</v>
      </c>
      <c r="E94" s="39" t="s">
        <v>302</v>
      </c>
      <c r="F94" s="44">
        <v>132494</v>
      </c>
      <c r="G94" s="39" t="s">
        <v>445</v>
      </c>
      <c r="H94" s="39" t="s">
        <v>249</v>
      </c>
      <c r="I94" s="34">
        <v>43466</v>
      </c>
      <c r="J94" s="39" t="s">
        <v>71</v>
      </c>
      <c r="K94" s="39" t="s">
        <v>446</v>
      </c>
      <c r="L94" s="44">
        <v>-144</v>
      </c>
      <c r="M94" s="34">
        <v>43466</v>
      </c>
      <c r="N94" s="44">
        <v>-144</v>
      </c>
      <c r="O94" s="44">
        <v>0</v>
      </c>
      <c r="P94" s="44">
        <v>1456.36</v>
      </c>
      <c r="Q94" s="44">
        <v>0</v>
      </c>
    </row>
    <row r="95" spans="1:17" x14ac:dyDescent="0.25">
      <c r="A95" t="s">
        <v>59</v>
      </c>
      <c r="D95" s="39" t="s">
        <v>84</v>
      </c>
      <c r="E95" s="39" t="s">
        <v>85</v>
      </c>
      <c r="F95" s="44">
        <v>132495</v>
      </c>
      <c r="G95" s="39" t="s">
        <v>445</v>
      </c>
      <c r="H95" s="39" t="s">
        <v>249</v>
      </c>
      <c r="I95" s="34">
        <v>43466</v>
      </c>
      <c r="J95" s="39" t="s">
        <v>71</v>
      </c>
      <c r="K95" s="39" t="s">
        <v>446</v>
      </c>
      <c r="L95" s="44">
        <v>-144</v>
      </c>
      <c r="M95" s="34">
        <v>43466</v>
      </c>
      <c r="N95" s="44">
        <v>-144</v>
      </c>
      <c r="O95" s="44">
        <v>0</v>
      </c>
      <c r="P95" s="44">
        <v>1047.1100000000001</v>
      </c>
      <c r="Q95" s="44">
        <v>0</v>
      </c>
    </row>
    <row r="96" spans="1:17" x14ac:dyDescent="0.25">
      <c r="A96" t="s">
        <v>59</v>
      </c>
      <c r="D96" s="39" t="s">
        <v>140</v>
      </c>
      <c r="E96" s="39" t="s">
        <v>141</v>
      </c>
      <c r="F96" s="44">
        <v>132496</v>
      </c>
      <c r="G96" s="39" t="s">
        <v>445</v>
      </c>
      <c r="H96" s="39" t="s">
        <v>249</v>
      </c>
      <c r="I96" s="34">
        <v>43466</v>
      </c>
      <c r="J96" s="39" t="s">
        <v>71</v>
      </c>
      <c r="K96" s="39" t="s">
        <v>446</v>
      </c>
      <c r="L96" s="44">
        <v>-144</v>
      </c>
      <c r="M96" s="34">
        <v>43466</v>
      </c>
      <c r="N96" s="44">
        <v>-144</v>
      </c>
      <c r="O96" s="44">
        <v>0</v>
      </c>
      <c r="P96" s="44">
        <v>647.74</v>
      </c>
      <c r="Q96" s="44">
        <v>0</v>
      </c>
    </row>
    <row r="97" spans="1:17" x14ac:dyDescent="0.25">
      <c r="A97" t="s">
        <v>59</v>
      </c>
      <c r="D97" s="39" t="s">
        <v>154</v>
      </c>
      <c r="E97" s="39" t="s">
        <v>174</v>
      </c>
      <c r="F97" s="44">
        <v>132497</v>
      </c>
      <c r="G97" s="39" t="s">
        <v>445</v>
      </c>
      <c r="H97" s="39" t="s">
        <v>249</v>
      </c>
      <c r="I97" s="34">
        <v>43466</v>
      </c>
      <c r="J97" s="39" t="s">
        <v>71</v>
      </c>
      <c r="K97" s="39" t="s">
        <v>446</v>
      </c>
      <c r="L97" s="44">
        <v>-144</v>
      </c>
      <c r="M97" s="34">
        <v>43466</v>
      </c>
      <c r="N97" s="44">
        <v>-144</v>
      </c>
      <c r="O97" s="44">
        <v>0</v>
      </c>
      <c r="P97" s="44">
        <v>482.62999999999994</v>
      </c>
      <c r="Q97" s="44">
        <v>0</v>
      </c>
    </row>
    <row r="98" spans="1:17" x14ac:dyDescent="0.25">
      <c r="A98" t="s">
        <v>59</v>
      </c>
      <c r="D98" s="39" t="s">
        <v>94</v>
      </c>
      <c r="E98" s="39" t="s">
        <v>95</v>
      </c>
      <c r="F98" s="44">
        <v>132498</v>
      </c>
      <c r="G98" s="39" t="s">
        <v>445</v>
      </c>
      <c r="H98" s="39" t="s">
        <v>249</v>
      </c>
      <c r="I98" s="34">
        <v>43466</v>
      </c>
      <c r="J98" s="39" t="s">
        <v>71</v>
      </c>
      <c r="K98" s="39" t="s">
        <v>446</v>
      </c>
      <c r="L98" s="44">
        <v>-144</v>
      </c>
      <c r="M98" s="34">
        <v>43466</v>
      </c>
      <c r="N98" s="44">
        <v>-144</v>
      </c>
      <c r="O98" s="44">
        <v>0</v>
      </c>
      <c r="P98" s="44">
        <v>440.29</v>
      </c>
      <c r="Q98" s="44">
        <v>0</v>
      </c>
    </row>
    <row r="99" spans="1:17" x14ac:dyDescent="0.25">
      <c r="A99" t="s">
        <v>59</v>
      </c>
      <c r="D99" s="39" t="s">
        <v>146</v>
      </c>
      <c r="E99" s="39" t="s">
        <v>147</v>
      </c>
      <c r="F99" s="44">
        <v>132499</v>
      </c>
      <c r="G99" s="39" t="s">
        <v>445</v>
      </c>
      <c r="H99" s="39" t="s">
        <v>249</v>
      </c>
      <c r="I99" s="34">
        <v>43466</v>
      </c>
      <c r="J99" s="39" t="s">
        <v>71</v>
      </c>
      <c r="K99" s="39" t="s">
        <v>446</v>
      </c>
      <c r="L99" s="44">
        <v>-144</v>
      </c>
      <c r="M99" s="34">
        <v>43466</v>
      </c>
      <c r="N99" s="44">
        <v>-144</v>
      </c>
      <c r="O99" s="44">
        <v>0</v>
      </c>
      <c r="P99" s="44">
        <v>429.00000000000006</v>
      </c>
      <c r="Q99" s="44">
        <v>0</v>
      </c>
    </row>
    <row r="100" spans="1:17" x14ac:dyDescent="0.25">
      <c r="A100" t="s">
        <v>59</v>
      </c>
      <c r="D100" s="39" t="s">
        <v>179</v>
      </c>
      <c r="E100" s="39" t="s">
        <v>180</v>
      </c>
      <c r="F100" s="44">
        <v>132500</v>
      </c>
      <c r="G100" s="39" t="s">
        <v>445</v>
      </c>
      <c r="H100" s="39" t="s">
        <v>249</v>
      </c>
      <c r="I100" s="34">
        <v>43466</v>
      </c>
      <c r="J100" s="39" t="s">
        <v>71</v>
      </c>
      <c r="K100" s="39" t="s">
        <v>446</v>
      </c>
      <c r="L100" s="44">
        <v>-144</v>
      </c>
      <c r="M100" s="34">
        <v>43466</v>
      </c>
      <c r="N100" s="44">
        <v>-144</v>
      </c>
      <c r="O100" s="44">
        <v>0</v>
      </c>
      <c r="P100" s="44">
        <v>378.2</v>
      </c>
      <c r="Q100" s="44">
        <v>0</v>
      </c>
    </row>
    <row r="101" spans="1:17" x14ac:dyDescent="0.25">
      <c r="A101" t="s">
        <v>59</v>
      </c>
      <c r="D101" s="39" t="s">
        <v>224</v>
      </c>
      <c r="E101" s="39" t="s">
        <v>225</v>
      </c>
      <c r="F101" s="44">
        <v>132501</v>
      </c>
      <c r="G101" s="39" t="s">
        <v>445</v>
      </c>
      <c r="H101" s="39" t="s">
        <v>249</v>
      </c>
      <c r="I101" s="34">
        <v>43466</v>
      </c>
      <c r="J101" s="39" t="s">
        <v>71</v>
      </c>
      <c r="K101" s="39" t="s">
        <v>446</v>
      </c>
      <c r="L101" s="44">
        <v>-48</v>
      </c>
      <c r="M101" s="34">
        <v>43466</v>
      </c>
      <c r="N101" s="44">
        <v>-48</v>
      </c>
      <c r="O101" s="44">
        <v>0</v>
      </c>
      <c r="P101" s="44">
        <v>348.1</v>
      </c>
      <c r="Q101" s="44">
        <v>0</v>
      </c>
    </row>
    <row r="102" spans="1:17" x14ac:dyDescent="0.25">
      <c r="A102" t="s">
        <v>59</v>
      </c>
      <c r="D102" s="39" t="s">
        <v>232</v>
      </c>
      <c r="E102" s="39" t="s">
        <v>272</v>
      </c>
      <c r="F102" s="44">
        <v>132502</v>
      </c>
      <c r="G102" s="39" t="s">
        <v>445</v>
      </c>
      <c r="H102" s="39" t="s">
        <v>249</v>
      </c>
      <c r="I102" s="34">
        <v>43466</v>
      </c>
      <c r="J102" s="39" t="s">
        <v>71</v>
      </c>
      <c r="K102" s="39" t="s">
        <v>446</v>
      </c>
      <c r="L102" s="44">
        <v>-12</v>
      </c>
      <c r="M102" s="34">
        <v>43466</v>
      </c>
      <c r="N102" s="44">
        <v>-12</v>
      </c>
      <c r="O102" s="44">
        <v>0</v>
      </c>
      <c r="P102" s="44">
        <v>222.03</v>
      </c>
      <c r="Q102" s="44">
        <v>0</v>
      </c>
    </row>
    <row r="103" spans="1:17" x14ac:dyDescent="0.25">
      <c r="A103" t="s">
        <v>59</v>
      </c>
      <c r="D103" s="39" t="s">
        <v>127</v>
      </c>
      <c r="E103" s="39" t="s">
        <v>128</v>
      </c>
      <c r="F103" s="44">
        <v>132503</v>
      </c>
      <c r="G103" s="39" t="s">
        <v>445</v>
      </c>
      <c r="H103" s="39" t="s">
        <v>249</v>
      </c>
      <c r="I103" s="34">
        <v>43466</v>
      </c>
      <c r="J103" s="39" t="s">
        <v>71</v>
      </c>
      <c r="K103" s="39" t="s">
        <v>446</v>
      </c>
      <c r="L103" s="44">
        <v>-145</v>
      </c>
      <c r="M103" s="34">
        <v>43466</v>
      </c>
      <c r="N103" s="44">
        <v>-145</v>
      </c>
      <c r="O103" s="44">
        <v>0</v>
      </c>
      <c r="P103" s="44">
        <v>213.15</v>
      </c>
      <c r="Q103" s="44">
        <v>0</v>
      </c>
    </row>
    <row r="104" spans="1:17" x14ac:dyDescent="0.25">
      <c r="A104" t="s">
        <v>59</v>
      </c>
      <c r="D104" s="39" t="s">
        <v>125</v>
      </c>
      <c r="E104" s="39" t="s">
        <v>126</v>
      </c>
      <c r="F104" s="44">
        <v>132504</v>
      </c>
      <c r="G104" s="39" t="s">
        <v>445</v>
      </c>
      <c r="H104" s="39" t="s">
        <v>249</v>
      </c>
      <c r="I104" s="34">
        <v>43466</v>
      </c>
      <c r="J104" s="39" t="s">
        <v>71</v>
      </c>
      <c r="K104" s="39" t="s">
        <v>446</v>
      </c>
      <c r="L104" s="44">
        <v>-12</v>
      </c>
      <c r="M104" s="34">
        <v>43466</v>
      </c>
      <c r="N104" s="44">
        <v>-12</v>
      </c>
      <c r="O104" s="44">
        <v>0</v>
      </c>
      <c r="P104" s="44">
        <v>115.25000000000001</v>
      </c>
      <c r="Q104" s="44">
        <v>0</v>
      </c>
    </row>
    <row r="105" spans="1:17" x14ac:dyDescent="0.25">
      <c r="A105" t="s">
        <v>59</v>
      </c>
      <c r="D105" s="39" t="s">
        <v>264</v>
      </c>
      <c r="E105" s="39" t="s">
        <v>265</v>
      </c>
      <c r="F105" s="44">
        <v>132505</v>
      </c>
      <c r="G105" s="39" t="s">
        <v>445</v>
      </c>
      <c r="H105" s="39" t="s">
        <v>249</v>
      </c>
      <c r="I105" s="34">
        <v>43466</v>
      </c>
      <c r="J105" s="39" t="s">
        <v>71</v>
      </c>
      <c r="K105" s="39" t="s">
        <v>446</v>
      </c>
      <c r="L105" s="44">
        <v>-12</v>
      </c>
      <c r="M105" s="34">
        <v>43466</v>
      </c>
      <c r="N105" s="44">
        <v>-12</v>
      </c>
      <c r="O105" s="44">
        <v>0</v>
      </c>
      <c r="P105" s="44">
        <v>25.64</v>
      </c>
      <c r="Q105" s="44">
        <v>0</v>
      </c>
    </row>
    <row r="106" spans="1:17" x14ac:dyDescent="0.25">
      <c r="A106" t="s">
        <v>59</v>
      </c>
      <c r="D106" s="39" t="s">
        <v>88</v>
      </c>
      <c r="E106" s="39" t="s">
        <v>89</v>
      </c>
      <c r="F106" s="44">
        <v>132506</v>
      </c>
      <c r="G106" s="39" t="s">
        <v>445</v>
      </c>
      <c r="H106" s="39" t="s">
        <v>249</v>
      </c>
      <c r="I106" s="34">
        <v>43466</v>
      </c>
      <c r="J106" s="39" t="s">
        <v>71</v>
      </c>
      <c r="K106" s="39" t="s">
        <v>446</v>
      </c>
      <c r="L106" s="44">
        <v>-1</v>
      </c>
      <c r="M106" s="34">
        <v>43466</v>
      </c>
      <c r="N106" s="44">
        <v>-1</v>
      </c>
      <c r="O106" s="44">
        <v>0</v>
      </c>
      <c r="P106" s="44">
        <v>6.47</v>
      </c>
      <c r="Q106" s="44">
        <v>0</v>
      </c>
    </row>
    <row r="107" spans="1:17" x14ac:dyDescent="0.25">
      <c r="A107" t="s">
        <v>59</v>
      </c>
      <c r="D107" s="39" t="s">
        <v>136</v>
      </c>
      <c r="E107" s="39" t="s">
        <v>137</v>
      </c>
      <c r="F107" s="44">
        <v>132507</v>
      </c>
      <c r="G107" s="39" t="s">
        <v>445</v>
      </c>
      <c r="H107" s="39" t="s">
        <v>249</v>
      </c>
      <c r="I107" s="34">
        <v>43466</v>
      </c>
      <c r="J107" s="39" t="s">
        <v>71</v>
      </c>
      <c r="K107" s="39" t="s">
        <v>446</v>
      </c>
      <c r="L107" s="44">
        <v>-1</v>
      </c>
      <c r="M107" s="34">
        <v>43466</v>
      </c>
      <c r="N107" s="44">
        <v>-1</v>
      </c>
      <c r="O107" s="44">
        <v>0</v>
      </c>
      <c r="P107" s="44">
        <v>3.14</v>
      </c>
      <c r="Q107" s="44">
        <v>0</v>
      </c>
    </row>
    <row r="108" spans="1:17" x14ac:dyDescent="0.25">
      <c r="A108" t="s">
        <v>59</v>
      </c>
      <c r="D108" s="39" t="s">
        <v>249</v>
      </c>
      <c r="E108" s="39" t="s">
        <v>273</v>
      </c>
      <c r="F108" s="44">
        <v>3884</v>
      </c>
      <c r="G108" s="39" t="s">
        <v>134</v>
      </c>
      <c r="H108" s="39" t="s">
        <v>135</v>
      </c>
      <c r="I108" s="34">
        <v>43467</v>
      </c>
      <c r="J108" s="39" t="s">
        <v>71</v>
      </c>
      <c r="K108" s="39" t="s">
        <v>431</v>
      </c>
      <c r="L108" s="44">
        <v>-192</v>
      </c>
      <c r="M108" s="34">
        <v>43467</v>
      </c>
      <c r="N108" s="44">
        <v>-192</v>
      </c>
      <c r="O108" s="44">
        <v>0</v>
      </c>
      <c r="P108" s="44">
        <v>7895.1900000000005</v>
      </c>
      <c r="Q108" s="44">
        <v>0</v>
      </c>
    </row>
    <row r="109" spans="1:17" x14ac:dyDescent="0.25">
      <c r="A109" t="s">
        <v>59</v>
      </c>
      <c r="D109" s="39" t="s">
        <v>294</v>
      </c>
      <c r="E109" s="39" t="s">
        <v>295</v>
      </c>
      <c r="F109" s="44">
        <v>3885</v>
      </c>
      <c r="G109" s="39" t="s">
        <v>134</v>
      </c>
      <c r="H109" s="39" t="s">
        <v>135</v>
      </c>
      <c r="I109" s="34">
        <v>43467</v>
      </c>
      <c r="J109" s="39" t="s">
        <v>71</v>
      </c>
      <c r="K109" s="39" t="s">
        <v>431</v>
      </c>
      <c r="L109" s="44">
        <v>-48</v>
      </c>
      <c r="M109" s="34">
        <v>43467</v>
      </c>
      <c r="N109" s="44">
        <v>-48</v>
      </c>
      <c r="O109" s="44">
        <v>0</v>
      </c>
      <c r="P109" s="44">
        <v>3957.0000000000005</v>
      </c>
      <c r="Q109" s="44">
        <v>0</v>
      </c>
    </row>
    <row r="110" spans="1:17" x14ac:dyDescent="0.25">
      <c r="A110" t="s">
        <v>59</v>
      </c>
      <c r="D110" s="39" t="s">
        <v>124</v>
      </c>
      <c r="E110" s="39" t="s">
        <v>228</v>
      </c>
      <c r="F110" s="44">
        <v>3886</v>
      </c>
      <c r="G110" s="39" t="s">
        <v>134</v>
      </c>
      <c r="H110" s="39" t="s">
        <v>135</v>
      </c>
      <c r="I110" s="34">
        <v>43467</v>
      </c>
      <c r="J110" s="39" t="s">
        <v>71</v>
      </c>
      <c r="K110" s="39" t="s">
        <v>431</v>
      </c>
      <c r="L110" s="44">
        <v>-144</v>
      </c>
      <c r="M110" s="34">
        <v>43467</v>
      </c>
      <c r="N110" s="44">
        <v>-144</v>
      </c>
      <c r="O110" s="44">
        <v>0</v>
      </c>
      <c r="P110" s="44">
        <v>1272.9000000000001</v>
      </c>
      <c r="Q110" s="44">
        <v>0</v>
      </c>
    </row>
    <row r="111" spans="1:17" x14ac:dyDescent="0.25">
      <c r="A111" t="s">
        <v>59</v>
      </c>
      <c r="D111" s="39" t="s">
        <v>114</v>
      </c>
      <c r="E111" s="39" t="s">
        <v>122</v>
      </c>
      <c r="F111" s="44">
        <v>3887</v>
      </c>
      <c r="G111" s="39" t="s">
        <v>134</v>
      </c>
      <c r="H111" s="39" t="s">
        <v>135</v>
      </c>
      <c r="I111" s="34">
        <v>43467</v>
      </c>
      <c r="J111" s="39" t="s">
        <v>71</v>
      </c>
      <c r="K111" s="39" t="s">
        <v>431</v>
      </c>
      <c r="L111" s="44">
        <v>-48</v>
      </c>
      <c r="M111" s="34">
        <v>43467</v>
      </c>
      <c r="N111" s="44">
        <v>-48</v>
      </c>
      <c r="O111" s="44">
        <v>0</v>
      </c>
      <c r="P111" s="44">
        <v>979.84</v>
      </c>
      <c r="Q111" s="44">
        <v>0</v>
      </c>
    </row>
    <row r="112" spans="1:17" x14ac:dyDescent="0.25">
      <c r="A112" t="s">
        <v>59</v>
      </c>
      <c r="D112" s="39" t="s">
        <v>155</v>
      </c>
      <c r="E112" s="39" t="s">
        <v>156</v>
      </c>
      <c r="F112" s="44">
        <v>3888</v>
      </c>
      <c r="G112" s="39" t="s">
        <v>134</v>
      </c>
      <c r="H112" s="39" t="s">
        <v>135</v>
      </c>
      <c r="I112" s="34">
        <v>43467</v>
      </c>
      <c r="J112" s="39" t="s">
        <v>71</v>
      </c>
      <c r="K112" s="39" t="s">
        <v>431</v>
      </c>
      <c r="L112" s="44">
        <v>-144</v>
      </c>
      <c r="M112" s="34">
        <v>43467</v>
      </c>
      <c r="N112" s="44">
        <v>-144</v>
      </c>
      <c r="O112" s="44">
        <v>0</v>
      </c>
      <c r="P112" s="44">
        <v>414.89</v>
      </c>
      <c r="Q112" s="44">
        <v>0</v>
      </c>
    </row>
    <row r="113" spans="1:17" x14ac:dyDescent="0.25">
      <c r="A113" t="s">
        <v>59</v>
      </c>
      <c r="D113" s="39" t="s">
        <v>168</v>
      </c>
      <c r="E113" s="39" t="s">
        <v>169</v>
      </c>
      <c r="F113" s="44">
        <v>3889</v>
      </c>
      <c r="G113" s="39" t="s">
        <v>134</v>
      </c>
      <c r="H113" s="39" t="s">
        <v>135</v>
      </c>
      <c r="I113" s="34">
        <v>43467</v>
      </c>
      <c r="J113" s="39" t="s">
        <v>71</v>
      </c>
      <c r="K113" s="39" t="s">
        <v>431</v>
      </c>
      <c r="L113" s="44">
        <v>-12</v>
      </c>
      <c r="M113" s="34">
        <v>43467</v>
      </c>
      <c r="N113" s="44">
        <v>-12</v>
      </c>
      <c r="O113" s="44">
        <v>0</v>
      </c>
      <c r="P113" s="44">
        <v>384.55</v>
      </c>
      <c r="Q113" s="44">
        <v>0</v>
      </c>
    </row>
    <row r="114" spans="1:17" x14ac:dyDescent="0.25">
      <c r="A114" t="s">
        <v>59</v>
      </c>
      <c r="D114" s="39" t="s">
        <v>226</v>
      </c>
      <c r="E114" s="39" t="s">
        <v>227</v>
      </c>
      <c r="F114" s="44">
        <v>3890</v>
      </c>
      <c r="G114" s="39" t="s">
        <v>134</v>
      </c>
      <c r="H114" s="39" t="s">
        <v>135</v>
      </c>
      <c r="I114" s="34">
        <v>43467</v>
      </c>
      <c r="J114" s="39" t="s">
        <v>71</v>
      </c>
      <c r="K114" s="39" t="s">
        <v>431</v>
      </c>
      <c r="L114" s="44">
        <v>-168</v>
      </c>
      <c r="M114" s="34">
        <v>43467</v>
      </c>
      <c r="N114" s="44">
        <v>-168</v>
      </c>
      <c r="O114" s="44">
        <v>0</v>
      </c>
      <c r="P114" s="44">
        <v>362.21</v>
      </c>
      <c r="Q114" s="44">
        <v>0</v>
      </c>
    </row>
    <row r="115" spans="1:17" x14ac:dyDescent="0.25">
      <c r="A115" t="s">
        <v>59</v>
      </c>
      <c r="D115" s="39" t="s">
        <v>261</v>
      </c>
      <c r="E115" s="39" t="s">
        <v>262</v>
      </c>
      <c r="F115" s="44">
        <v>3891</v>
      </c>
      <c r="G115" s="39" t="s">
        <v>134</v>
      </c>
      <c r="H115" s="39" t="s">
        <v>135</v>
      </c>
      <c r="I115" s="34">
        <v>43467</v>
      </c>
      <c r="J115" s="39" t="s">
        <v>71</v>
      </c>
      <c r="K115" s="39" t="s">
        <v>431</v>
      </c>
      <c r="L115" s="44">
        <v>-156</v>
      </c>
      <c r="M115" s="34">
        <v>43467</v>
      </c>
      <c r="N115" s="44">
        <v>-156</v>
      </c>
      <c r="O115" s="44">
        <v>0</v>
      </c>
      <c r="P115" s="44">
        <v>259.89999999999998</v>
      </c>
      <c r="Q115" s="44">
        <v>0</v>
      </c>
    </row>
    <row r="116" spans="1:17" x14ac:dyDescent="0.25">
      <c r="A116" t="s">
        <v>59</v>
      </c>
      <c r="D116" s="39" t="s">
        <v>142</v>
      </c>
      <c r="E116" s="39" t="s">
        <v>143</v>
      </c>
      <c r="F116" s="44">
        <v>3892</v>
      </c>
      <c r="G116" s="39" t="s">
        <v>134</v>
      </c>
      <c r="H116" s="39" t="s">
        <v>135</v>
      </c>
      <c r="I116" s="34">
        <v>43467</v>
      </c>
      <c r="J116" s="39" t="s">
        <v>71</v>
      </c>
      <c r="K116" s="39" t="s">
        <v>431</v>
      </c>
      <c r="L116" s="44">
        <v>-144</v>
      </c>
      <c r="M116" s="34">
        <v>43467</v>
      </c>
      <c r="N116" s="44">
        <v>-144</v>
      </c>
      <c r="O116" s="44">
        <v>0</v>
      </c>
      <c r="P116" s="44">
        <v>159.47</v>
      </c>
      <c r="Q116" s="44">
        <v>0</v>
      </c>
    </row>
    <row r="117" spans="1:17" x14ac:dyDescent="0.25">
      <c r="A117" t="s">
        <v>59</v>
      </c>
      <c r="D117" s="39" t="s">
        <v>90</v>
      </c>
      <c r="E117" s="39" t="s">
        <v>91</v>
      </c>
      <c r="F117" s="44">
        <v>3893</v>
      </c>
      <c r="G117" s="39" t="s">
        <v>134</v>
      </c>
      <c r="H117" s="39" t="s">
        <v>135</v>
      </c>
      <c r="I117" s="34">
        <v>43467</v>
      </c>
      <c r="J117" s="39" t="s">
        <v>71</v>
      </c>
      <c r="K117" s="39" t="s">
        <v>431</v>
      </c>
      <c r="L117" s="44">
        <v>-3</v>
      </c>
      <c r="M117" s="34">
        <v>43467</v>
      </c>
      <c r="N117" s="44">
        <v>-3</v>
      </c>
      <c r="O117" s="44">
        <v>0</v>
      </c>
      <c r="P117" s="44">
        <v>5.67</v>
      </c>
      <c r="Q117" s="44">
        <v>0</v>
      </c>
    </row>
    <row r="118" spans="1:17" x14ac:dyDescent="0.25">
      <c r="A118" t="s">
        <v>59</v>
      </c>
      <c r="D118" s="39" t="s">
        <v>197</v>
      </c>
      <c r="E118" s="39" t="s">
        <v>198</v>
      </c>
      <c r="F118" s="44">
        <v>3894</v>
      </c>
      <c r="G118" s="39" t="s">
        <v>134</v>
      </c>
      <c r="H118" s="39" t="s">
        <v>135</v>
      </c>
      <c r="I118" s="34">
        <v>43467</v>
      </c>
      <c r="J118" s="39" t="s">
        <v>71</v>
      </c>
      <c r="K118" s="39" t="s">
        <v>431</v>
      </c>
      <c r="L118" s="44">
        <v>-1</v>
      </c>
      <c r="M118" s="34">
        <v>43467</v>
      </c>
      <c r="N118" s="44">
        <v>-1</v>
      </c>
      <c r="O118" s="44">
        <v>0</v>
      </c>
      <c r="P118" s="44">
        <v>2.82</v>
      </c>
      <c r="Q118" s="44">
        <v>0</v>
      </c>
    </row>
    <row r="119" spans="1:17" x14ac:dyDescent="0.25">
      <c r="A119" t="s">
        <v>59</v>
      </c>
      <c r="D119" s="39" t="s">
        <v>208</v>
      </c>
      <c r="E119" s="39" t="s">
        <v>209</v>
      </c>
      <c r="F119" s="44">
        <v>20363</v>
      </c>
      <c r="G119" s="39" t="s">
        <v>100</v>
      </c>
      <c r="H119" s="39" t="s">
        <v>101</v>
      </c>
      <c r="I119" s="34">
        <v>43468</v>
      </c>
      <c r="J119" s="39" t="s">
        <v>71</v>
      </c>
      <c r="K119" s="39" t="s">
        <v>437</v>
      </c>
      <c r="L119" s="44">
        <v>-48</v>
      </c>
      <c r="M119" s="34">
        <v>43468</v>
      </c>
      <c r="N119" s="44">
        <v>-48</v>
      </c>
      <c r="O119" s="44">
        <v>0</v>
      </c>
      <c r="P119" s="44">
        <v>9094.24</v>
      </c>
      <c r="Q119" s="44">
        <v>0</v>
      </c>
    </row>
    <row r="120" spans="1:17" x14ac:dyDescent="0.25">
      <c r="A120" t="s">
        <v>59</v>
      </c>
      <c r="D120" s="39" t="s">
        <v>232</v>
      </c>
      <c r="E120" s="39" t="s">
        <v>272</v>
      </c>
      <c r="F120" s="44">
        <v>20364</v>
      </c>
      <c r="G120" s="39" t="s">
        <v>100</v>
      </c>
      <c r="H120" s="39" t="s">
        <v>101</v>
      </c>
      <c r="I120" s="34">
        <v>43468</v>
      </c>
      <c r="J120" s="39" t="s">
        <v>71</v>
      </c>
      <c r="K120" s="39" t="s">
        <v>437</v>
      </c>
      <c r="L120" s="44">
        <v>-144</v>
      </c>
      <c r="M120" s="34">
        <v>43468</v>
      </c>
      <c r="N120" s="44">
        <v>-144</v>
      </c>
      <c r="O120" s="44">
        <v>0</v>
      </c>
      <c r="P120" s="44">
        <v>2664.3500000000004</v>
      </c>
      <c r="Q120" s="44">
        <v>0</v>
      </c>
    </row>
    <row r="121" spans="1:17" x14ac:dyDescent="0.25">
      <c r="A121" t="s">
        <v>59</v>
      </c>
      <c r="D121" s="39" t="s">
        <v>285</v>
      </c>
      <c r="E121" s="39" t="s">
        <v>286</v>
      </c>
      <c r="F121" s="44">
        <v>20365</v>
      </c>
      <c r="G121" s="39" t="s">
        <v>100</v>
      </c>
      <c r="H121" s="39" t="s">
        <v>101</v>
      </c>
      <c r="I121" s="34">
        <v>43468</v>
      </c>
      <c r="J121" s="39" t="s">
        <v>71</v>
      </c>
      <c r="K121" s="39" t="s">
        <v>437</v>
      </c>
      <c r="L121" s="44">
        <v>-145</v>
      </c>
      <c r="M121" s="34">
        <v>43468</v>
      </c>
      <c r="N121" s="44">
        <v>-145</v>
      </c>
      <c r="O121" s="44">
        <v>0</v>
      </c>
      <c r="P121" s="44">
        <v>2009.29</v>
      </c>
      <c r="Q121" s="44">
        <v>0</v>
      </c>
    </row>
    <row r="122" spans="1:17" x14ac:dyDescent="0.25">
      <c r="A122" t="s">
        <v>59</v>
      </c>
      <c r="D122" s="39" t="s">
        <v>301</v>
      </c>
      <c r="E122" s="39" t="s">
        <v>302</v>
      </c>
      <c r="F122" s="44">
        <v>20366</v>
      </c>
      <c r="G122" s="39" t="s">
        <v>100</v>
      </c>
      <c r="H122" s="39" t="s">
        <v>101</v>
      </c>
      <c r="I122" s="34">
        <v>43468</v>
      </c>
      <c r="J122" s="39" t="s">
        <v>71</v>
      </c>
      <c r="K122" s="39" t="s">
        <v>437</v>
      </c>
      <c r="L122" s="44">
        <v>-144</v>
      </c>
      <c r="M122" s="34">
        <v>43468</v>
      </c>
      <c r="N122" s="44">
        <v>-144</v>
      </c>
      <c r="O122" s="44">
        <v>0</v>
      </c>
      <c r="P122" s="44">
        <v>1456.36</v>
      </c>
      <c r="Q122" s="44">
        <v>0</v>
      </c>
    </row>
    <row r="123" spans="1:17" x14ac:dyDescent="0.25">
      <c r="A123" t="s">
        <v>59</v>
      </c>
      <c r="D123" s="39" t="s">
        <v>125</v>
      </c>
      <c r="E123" s="39" t="s">
        <v>126</v>
      </c>
      <c r="F123" s="44">
        <v>20367</v>
      </c>
      <c r="G123" s="39" t="s">
        <v>100</v>
      </c>
      <c r="H123" s="39" t="s">
        <v>101</v>
      </c>
      <c r="I123" s="34">
        <v>43468</v>
      </c>
      <c r="J123" s="39" t="s">
        <v>71</v>
      </c>
      <c r="K123" s="39" t="s">
        <v>437</v>
      </c>
      <c r="L123" s="44">
        <v>-144</v>
      </c>
      <c r="M123" s="34">
        <v>43468</v>
      </c>
      <c r="N123" s="44">
        <v>-144</v>
      </c>
      <c r="O123" s="44">
        <v>0</v>
      </c>
      <c r="P123" s="44">
        <v>1382.98</v>
      </c>
      <c r="Q123" s="44">
        <v>0</v>
      </c>
    </row>
    <row r="124" spans="1:17" x14ac:dyDescent="0.25">
      <c r="A124" t="s">
        <v>59</v>
      </c>
      <c r="D124" s="39" t="s">
        <v>224</v>
      </c>
      <c r="E124" s="39" t="s">
        <v>225</v>
      </c>
      <c r="F124" s="44">
        <v>20368</v>
      </c>
      <c r="G124" s="39" t="s">
        <v>100</v>
      </c>
      <c r="H124" s="39" t="s">
        <v>101</v>
      </c>
      <c r="I124" s="34">
        <v>43468</v>
      </c>
      <c r="J124" s="39" t="s">
        <v>71</v>
      </c>
      <c r="K124" s="39" t="s">
        <v>437</v>
      </c>
      <c r="L124" s="44">
        <v>-144</v>
      </c>
      <c r="M124" s="34">
        <v>43468</v>
      </c>
      <c r="N124" s="44">
        <v>-144</v>
      </c>
      <c r="O124" s="44">
        <v>0</v>
      </c>
      <c r="P124" s="44">
        <v>1044.29</v>
      </c>
      <c r="Q124" s="44">
        <v>0</v>
      </c>
    </row>
    <row r="125" spans="1:17" x14ac:dyDescent="0.25">
      <c r="A125" t="s">
        <v>59</v>
      </c>
      <c r="D125" s="39" t="s">
        <v>237</v>
      </c>
      <c r="E125" s="39" t="s">
        <v>238</v>
      </c>
      <c r="F125" s="44">
        <v>20369</v>
      </c>
      <c r="G125" s="39" t="s">
        <v>100</v>
      </c>
      <c r="H125" s="39" t="s">
        <v>101</v>
      </c>
      <c r="I125" s="34">
        <v>43468</v>
      </c>
      <c r="J125" s="39" t="s">
        <v>71</v>
      </c>
      <c r="K125" s="39" t="s">
        <v>437</v>
      </c>
      <c r="L125" s="44">
        <v>-144</v>
      </c>
      <c r="M125" s="34">
        <v>43468</v>
      </c>
      <c r="N125" s="44">
        <v>-144</v>
      </c>
      <c r="O125" s="44">
        <v>0</v>
      </c>
      <c r="P125" s="44">
        <v>1042.8800000000001</v>
      </c>
      <c r="Q125" s="44">
        <v>0</v>
      </c>
    </row>
    <row r="126" spans="1:17" x14ac:dyDescent="0.25">
      <c r="A126" t="s">
        <v>59</v>
      </c>
      <c r="D126" s="39" t="s">
        <v>218</v>
      </c>
      <c r="E126" s="39" t="s">
        <v>219</v>
      </c>
      <c r="F126" s="44">
        <v>20370</v>
      </c>
      <c r="G126" s="39" t="s">
        <v>100</v>
      </c>
      <c r="H126" s="39" t="s">
        <v>101</v>
      </c>
      <c r="I126" s="34">
        <v>43468</v>
      </c>
      <c r="J126" s="39" t="s">
        <v>71</v>
      </c>
      <c r="K126" s="39" t="s">
        <v>437</v>
      </c>
      <c r="L126" s="44">
        <v>-144</v>
      </c>
      <c r="M126" s="34">
        <v>43468</v>
      </c>
      <c r="N126" s="44">
        <v>-144</v>
      </c>
      <c r="O126" s="44">
        <v>0</v>
      </c>
      <c r="P126" s="44">
        <v>585.65</v>
      </c>
      <c r="Q126" s="44">
        <v>0</v>
      </c>
    </row>
    <row r="127" spans="1:17" x14ac:dyDescent="0.25">
      <c r="A127" t="s">
        <v>59</v>
      </c>
      <c r="D127" s="39" t="s">
        <v>154</v>
      </c>
      <c r="E127" s="39" t="s">
        <v>174</v>
      </c>
      <c r="F127" s="44">
        <v>20371</v>
      </c>
      <c r="G127" s="39" t="s">
        <v>100</v>
      </c>
      <c r="H127" s="39" t="s">
        <v>101</v>
      </c>
      <c r="I127" s="34">
        <v>43468</v>
      </c>
      <c r="J127" s="39" t="s">
        <v>71</v>
      </c>
      <c r="K127" s="39" t="s">
        <v>437</v>
      </c>
      <c r="L127" s="44">
        <v>-144</v>
      </c>
      <c r="M127" s="34">
        <v>43468</v>
      </c>
      <c r="N127" s="44">
        <v>-144</v>
      </c>
      <c r="O127" s="44">
        <v>0</v>
      </c>
      <c r="P127" s="44">
        <v>482.62999999999994</v>
      </c>
      <c r="Q127" s="44">
        <v>0</v>
      </c>
    </row>
    <row r="128" spans="1:17" x14ac:dyDescent="0.25">
      <c r="A128" t="s">
        <v>59</v>
      </c>
      <c r="D128" s="39" t="s">
        <v>94</v>
      </c>
      <c r="E128" s="39" t="s">
        <v>95</v>
      </c>
      <c r="F128" s="44">
        <v>20372</v>
      </c>
      <c r="G128" s="39" t="s">
        <v>100</v>
      </c>
      <c r="H128" s="39" t="s">
        <v>101</v>
      </c>
      <c r="I128" s="34">
        <v>43468</v>
      </c>
      <c r="J128" s="39" t="s">
        <v>71</v>
      </c>
      <c r="K128" s="39" t="s">
        <v>437</v>
      </c>
      <c r="L128" s="44">
        <v>-144</v>
      </c>
      <c r="M128" s="34">
        <v>43468</v>
      </c>
      <c r="N128" s="44">
        <v>-144</v>
      </c>
      <c r="O128" s="44">
        <v>0</v>
      </c>
      <c r="P128" s="44">
        <v>440.29</v>
      </c>
      <c r="Q128" s="44">
        <v>0</v>
      </c>
    </row>
    <row r="129" spans="1:17" x14ac:dyDescent="0.25">
      <c r="A129" t="s">
        <v>59</v>
      </c>
      <c r="D129" s="39" t="s">
        <v>264</v>
      </c>
      <c r="E129" s="39" t="s">
        <v>265</v>
      </c>
      <c r="F129" s="44">
        <v>20373</v>
      </c>
      <c r="G129" s="39" t="s">
        <v>100</v>
      </c>
      <c r="H129" s="39" t="s">
        <v>101</v>
      </c>
      <c r="I129" s="34">
        <v>43468</v>
      </c>
      <c r="J129" s="39" t="s">
        <v>71</v>
      </c>
      <c r="K129" s="39" t="s">
        <v>437</v>
      </c>
      <c r="L129" s="44">
        <v>-144</v>
      </c>
      <c r="M129" s="34">
        <v>43468</v>
      </c>
      <c r="N129" s="44">
        <v>-144</v>
      </c>
      <c r="O129" s="44">
        <v>0</v>
      </c>
      <c r="P129" s="44">
        <v>307.64</v>
      </c>
      <c r="Q129" s="44">
        <v>0</v>
      </c>
    </row>
    <row r="130" spans="1:17" x14ac:dyDescent="0.25">
      <c r="A130" t="s">
        <v>59</v>
      </c>
      <c r="D130" s="39" t="s">
        <v>202</v>
      </c>
      <c r="E130" s="39" t="s">
        <v>203</v>
      </c>
      <c r="F130" s="44">
        <v>20374</v>
      </c>
      <c r="G130" s="39" t="s">
        <v>100</v>
      </c>
      <c r="H130" s="39" t="s">
        <v>101</v>
      </c>
      <c r="I130" s="34">
        <v>43468</v>
      </c>
      <c r="J130" s="39" t="s">
        <v>71</v>
      </c>
      <c r="K130" s="39" t="s">
        <v>437</v>
      </c>
      <c r="L130" s="44">
        <v>-144</v>
      </c>
      <c r="M130" s="34">
        <v>43468</v>
      </c>
      <c r="N130" s="44">
        <v>-144</v>
      </c>
      <c r="O130" s="44">
        <v>0</v>
      </c>
      <c r="P130" s="44">
        <v>303.41000000000003</v>
      </c>
      <c r="Q130" s="44">
        <v>0</v>
      </c>
    </row>
    <row r="131" spans="1:17" x14ac:dyDescent="0.25">
      <c r="A131" t="s">
        <v>59</v>
      </c>
      <c r="D131" s="39" t="s">
        <v>179</v>
      </c>
      <c r="E131" s="39" t="s">
        <v>180</v>
      </c>
      <c r="F131" s="44">
        <v>20375</v>
      </c>
      <c r="G131" s="39" t="s">
        <v>100</v>
      </c>
      <c r="H131" s="39" t="s">
        <v>101</v>
      </c>
      <c r="I131" s="34">
        <v>43468</v>
      </c>
      <c r="J131" s="39" t="s">
        <v>71</v>
      </c>
      <c r="K131" s="39" t="s">
        <v>437</v>
      </c>
      <c r="L131" s="44">
        <v>-2</v>
      </c>
      <c r="M131" s="34">
        <v>43468</v>
      </c>
      <c r="N131" s="44">
        <v>-2</v>
      </c>
      <c r="O131" s="44">
        <v>0</v>
      </c>
      <c r="P131" s="44">
        <v>5.25</v>
      </c>
      <c r="Q131" s="44">
        <v>0</v>
      </c>
    </row>
    <row r="132" spans="1:17" x14ac:dyDescent="0.25">
      <c r="A132" t="s">
        <v>59</v>
      </c>
      <c r="D132" s="39" t="s">
        <v>159</v>
      </c>
      <c r="E132" s="39" t="s">
        <v>160</v>
      </c>
      <c r="F132" s="44">
        <v>20376</v>
      </c>
      <c r="G132" s="39" t="s">
        <v>100</v>
      </c>
      <c r="H132" s="39" t="s">
        <v>101</v>
      </c>
      <c r="I132" s="34">
        <v>43468</v>
      </c>
      <c r="J132" s="39" t="s">
        <v>71</v>
      </c>
      <c r="K132" s="39" t="s">
        <v>437</v>
      </c>
      <c r="L132" s="44">
        <v>-1</v>
      </c>
      <c r="M132" s="34">
        <v>43468</v>
      </c>
      <c r="N132" s="44">
        <v>-1</v>
      </c>
      <c r="O132" s="44">
        <v>0</v>
      </c>
      <c r="P132" s="44">
        <v>1.42</v>
      </c>
      <c r="Q132" s="44">
        <v>0</v>
      </c>
    </row>
    <row r="133" spans="1:17" x14ac:dyDescent="0.25">
      <c r="A133" t="s">
        <v>59</v>
      </c>
      <c r="D133" s="39" t="s">
        <v>247</v>
      </c>
      <c r="E133" s="39" t="s">
        <v>248</v>
      </c>
      <c r="F133" s="44">
        <v>64572</v>
      </c>
      <c r="G133" s="39" t="s">
        <v>187</v>
      </c>
      <c r="H133" s="39" t="s">
        <v>188</v>
      </c>
      <c r="I133" s="34">
        <v>43469</v>
      </c>
      <c r="J133" s="39" t="s">
        <v>71</v>
      </c>
      <c r="K133" s="39" t="s">
        <v>441</v>
      </c>
      <c r="L133" s="44">
        <v>-144</v>
      </c>
      <c r="M133" s="34">
        <v>43469</v>
      </c>
      <c r="N133" s="44">
        <v>-144</v>
      </c>
      <c r="O133" s="44">
        <v>0</v>
      </c>
      <c r="P133" s="44">
        <v>637.86</v>
      </c>
      <c r="Q133" s="44">
        <v>0</v>
      </c>
    </row>
    <row r="134" spans="1:17" x14ac:dyDescent="0.25">
      <c r="A134" t="s">
        <v>59</v>
      </c>
      <c r="D134" s="39" t="s">
        <v>218</v>
      </c>
      <c r="E134" s="39" t="s">
        <v>219</v>
      </c>
      <c r="F134" s="44">
        <v>64573</v>
      </c>
      <c r="G134" s="39" t="s">
        <v>187</v>
      </c>
      <c r="H134" s="39" t="s">
        <v>188</v>
      </c>
      <c r="I134" s="34">
        <v>43469</v>
      </c>
      <c r="J134" s="39" t="s">
        <v>71</v>
      </c>
      <c r="K134" s="39" t="s">
        <v>441</v>
      </c>
      <c r="L134" s="44">
        <v>-144</v>
      </c>
      <c r="M134" s="34">
        <v>43469</v>
      </c>
      <c r="N134" s="44">
        <v>-144</v>
      </c>
      <c r="O134" s="44">
        <v>0</v>
      </c>
      <c r="P134" s="44">
        <v>585.65</v>
      </c>
      <c r="Q134" s="44">
        <v>0</v>
      </c>
    </row>
    <row r="135" spans="1:17" x14ac:dyDescent="0.25">
      <c r="A135" t="s">
        <v>59</v>
      </c>
      <c r="D135" s="39" t="s">
        <v>120</v>
      </c>
      <c r="E135" s="39" t="s">
        <v>121</v>
      </c>
      <c r="F135" s="44">
        <v>64574</v>
      </c>
      <c r="G135" s="39" t="s">
        <v>187</v>
      </c>
      <c r="H135" s="39" t="s">
        <v>188</v>
      </c>
      <c r="I135" s="34">
        <v>43469</v>
      </c>
      <c r="J135" s="39" t="s">
        <v>71</v>
      </c>
      <c r="K135" s="39" t="s">
        <v>441</v>
      </c>
      <c r="L135" s="44">
        <v>-144</v>
      </c>
      <c r="M135" s="34">
        <v>43469</v>
      </c>
      <c r="N135" s="44">
        <v>-144</v>
      </c>
      <c r="O135" s="44">
        <v>0</v>
      </c>
      <c r="P135" s="44">
        <v>546.13</v>
      </c>
      <c r="Q135" s="44">
        <v>0</v>
      </c>
    </row>
    <row r="136" spans="1:17" x14ac:dyDescent="0.25">
      <c r="A136" t="s">
        <v>59</v>
      </c>
      <c r="D136" s="39" t="s">
        <v>90</v>
      </c>
      <c r="E136" s="39" t="s">
        <v>91</v>
      </c>
      <c r="F136" s="44">
        <v>64575</v>
      </c>
      <c r="G136" s="39" t="s">
        <v>187</v>
      </c>
      <c r="H136" s="39" t="s">
        <v>188</v>
      </c>
      <c r="I136" s="34">
        <v>43469</v>
      </c>
      <c r="J136" s="39" t="s">
        <v>71</v>
      </c>
      <c r="K136" s="39" t="s">
        <v>441</v>
      </c>
      <c r="L136" s="44">
        <v>-288</v>
      </c>
      <c r="M136" s="34">
        <v>43469</v>
      </c>
      <c r="N136" s="44">
        <v>-288</v>
      </c>
      <c r="O136" s="44">
        <v>0</v>
      </c>
      <c r="P136" s="44">
        <v>544.72</v>
      </c>
      <c r="Q136" s="44">
        <v>0</v>
      </c>
    </row>
    <row r="137" spans="1:17" x14ac:dyDescent="0.25">
      <c r="A137" t="s">
        <v>59</v>
      </c>
      <c r="D137" s="39" t="s">
        <v>281</v>
      </c>
      <c r="E137" s="39" t="s">
        <v>282</v>
      </c>
      <c r="F137" s="44">
        <v>64576</v>
      </c>
      <c r="G137" s="39" t="s">
        <v>187</v>
      </c>
      <c r="H137" s="39" t="s">
        <v>188</v>
      </c>
      <c r="I137" s="34">
        <v>43469</v>
      </c>
      <c r="J137" s="39" t="s">
        <v>71</v>
      </c>
      <c r="K137" s="39" t="s">
        <v>441</v>
      </c>
      <c r="L137" s="44">
        <v>-288</v>
      </c>
      <c r="M137" s="34">
        <v>43469</v>
      </c>
      <c r="N137" s="44">
        <v>-288</v>
      </c>
      <c r="O137" s="44">
        <v>0</v>
      </c>
      <c r="P137" s="44">
        <v>524.97</v>
      </c>
      <c r="Q137" s="44">
        <v>0</v>
      </c>
    </row>
    <row r="138" spans="1:17" x14ac:dyDescent="0.25">
      <c r="A138" t="s">
        <v>59</v>
      </c>
      <c r="D138" s="39" t="s">
        <v>257</v>
      </c>
      <c r="E138" s="39" t="s">
        <v>258</v>
      </c>
      <c r="F138" s="44">
        <v>64577</v>
      </c>
      <c r="G138" s="39" t="s">
        <v>187</v>
      </c>
      <c r="H138" s="39" t="s">
        <v>188</v>
      </c>
      <c r="I138" s="34">
        <v>43469</v>
      </c>
      <c r="J138" s="39" t="s">
        <v>71</v>
      </c>
      <c r="K138" s="39" t="s">
        <v>441</v>
      </c>
      <c r="L138" s="44">
        <v>-144</v>
      </c>
      <c r="M138" s="34">
        <v>43469</v>
      </c>
      <c r="N138" s="44">
        <v>-144</v>
      </c>
      <c r="O138" s="44">
        <v>0</v>
      </c>
      <c r="P138" s="44">
        <v>522.14</v>
      </c>
      <c r="Q138" s="44">
        <v>0</v>
      </c>
    </row>
    <row r="139" spans="1:17" x14ac:dyDescent="0.25">
      <c r="A139" t="s">
        <v>59</v>
      </c>
      <c r="D139" s="39" t="s">
        <v>98</v>
      </c>
      <c r="E139" s="39" t="s">
        <v>99</v>
      </c>
      <c r="F139" s="44">
        <v>64578</v>
      </c>
      <c r="G139" s="39" t="s">
        <v>187</v>
      </c>
      <c r="H139" s="39" t="s">
        <v>188</v>
      </c>
      <c r="I139" s="34">
        <v>43469</v>
      </c>
      <c r="J139" s="39" t="s">
        <v>71</v>
      </c>
      <c r="K139" s="39" t="s">
        <v>441</v>
      </c>
      <c r="L139" s="44">
        <v>-145</v>
      </c>
      <c r="M139" s="34">
        <v>43469</v>
      </c>
      <c r="N139" s="44">
        <v>-145</v>
      </c>
      <c r="O139" s="44">
        <v>0</v>
      </c>
      <c r="P139" s="44">
        <v>423.46000000000004</v>
      </c>
      <c r="Q139" s="44">
        <v>0</v>
      </c>
    </row>
    <row r="140" spans="1:17" x14ac:dyDescent="0.25">
      <c r="A140" t="s">
        <v>59</v>
      </c>
      <c r="D140" s="39" t="s">
        <v>202</v>
      </c>
      <c r="E140" s="39" t="s">
        <v>203</v>
      </c>
      <c r="F140" s="44">
        <v>64579</v>
      </c>
      <c r="G140" s="39" t="s">
        <v>187</v>
      </c>
      <c r="H140" s="39" t="s">
        <v>188</v>
      </c>
      <c r="I140" s="34">
        <v>43469</v>
      </c>
      <c r="J140" s="39" t="s">
        <v>71</v>
      </c>
      <c r="K140" s="39" t="s">
        <v>441</v>
      </c>
      <c r="L140" s="44">
        <v>-192</v>
      </c>
      <c r="M140" s="34">
        <v>43469</v>
      </c>
      <c r="N140" s="44">
        <v>-192</v>
      </c>
      <c r="O140" s="44">
        <v>0</v>
      </c>
      <c r="P140" s="44">
        <v>404.54</v>
      </c>
      <c r="Q140" s="44">
        <v>0</v>
      </c>
    </row>
    <row r="141" spans="1:17" x14ac:dyDescent="0.25">
      <c r="A141" t="s">
        <v>59</v>
      </c>
      <c r="D141" s="39" t="s">
        <v>204</v>
      </c>
      <c r="E141" s="39" t="s">
        <v>205</v>
      </c>
      <c r="F141" s="44">
        <v>64580</v>
      </c>
      <c r="G141" s="39" t="s">
        <v>187</v>
      </c>
      <c r="H141" s="39" t="s">
        <v>188</v>
      </c>
      <c r="I141" s="34">
        <v>43469</v>
      </c>
      <c r="J141" s="39" t="s">
        <v>71</v>
      </c>
      <c r="K141" s="39" t="s">
        <v>441</v>
      </c>
      <c r="L141" s="44">
        <v>-192</v>
      </c>
      <c r="M141" s="34">
        <v>43469</v>
      </c>
      <c r="N141" s="44">
        <v>-192</v>
      </c>
      <c r="O141" s="44">
        <v>0</v>
      </c>
      <c r="P141" s="44">
        <v>340.57</v>
      </c>
      <c r="Q141" s="44">
        <v>0</v>
      </c>
    </row>
    <row r="142" spans="1:17" x14ac:dyDescent="0.25">
      <c r="A142" t="s">
        <v>59</v>
      </c>
      <c r="D142" s="39" t="s">
        <v>157</v>
      </c>
      <c r="E142" s="39" t="s">
        <v>158</v>
      </c>
      <c r="F142" s="44">
        <v>64581</v>
      </c>
      <c r="G142" s="39" t="s">
        <v>187</v>
      </c>
      <c r="H142" s="39" t="s">
        <v>188</v>
      </c>
      <c r="I142" s="34">
        <v>43469</v>
      </c>
      <c r="J142" s="39" t="s">
        <v>71</v>
      </c>
      <c r="K142" s="39" t="s">
        <v>441</v>
      </c>
      <c r="L142" s="44">
        <v>-144</v>
      </c>
      <c r="M142" s="34">
        <v>43469</v>
      </c>
      <c r="N142" s="44">
        <v>-144</v>
      </c>
      <c r="O142" s="44">
        <v>0</v>
      </c>
      <c r="P142" s="44">
        <v>287.88</v>
      </c>
      <c r="Q142" s="44">
        <v>0</v>
      </c>
    </row>
    <row r="143" spans="1:17" x14ac:dyDescent="0.25">
      <c r="A143" t="s">
        <v>59</v>
      </c>
      <c r="D143" s="39" t="s">
        <v>303</v>
      </c>
      <c r="E143" s="39" t="s">
        <v>304</v>
      </c>
      <c r="F143" s="44">
        <v>64582</v>
      </c>
      <c r="G143" s="39" t="s">
        <v>187</v>
      </c>
      <c r="H143" s="39" t="s">
        <v>188</v>
      </c>
      <c r="I143" s="34">
        <v>43469</v>
      </c>
      <c r="J143" s="39" t="s">
        <v>71</v>
      </c>
      <c r="K143" s="39" t="s">
        <v>441</v>
      </c>
      <c r="L143" s="44">
        <v>-144</v>
      </c>
      <c r="M143" s="34">
        <v>43469</v>
      </c>
      <c r="N143" s="44">
        <v>-144</v>
      </c>
      <c r="O143" s="44">
        <v>0</v>
      </c>
      <c r="P143" s="44">
        <v>265.31</v>
      </c>
      <c r="Q143" s="44">
        <v>0</v>
      </c>
    </row>
    <row r="144" spans="1:17" x14ac:dyDescent="0.25">
      <c r="A144" t="s">
        <v>59</v>
      </c>
      <c r="D144" s="39" t="s">
        <v>220</v>
      </c>
      <c r="E144" s="39" t="s">
        <v>221</v>
      </c>
      <c r="F144" s="44">
        <v>64583</v>
      </c>
      <c r="G144" s="39" t="s">
        <v>187</v>
      </c>
      <c r="H144" s="39" t="s">
        <v>188</v>
      </c>
      <c r="I144" s="34">
        <v>43469</v>
      </c>
      <c r="J144" s="39" t="s">
        <v>71</v>
      </c>
      <c r="K144" s="39" t="s">
        <v>441</v>
      </c>
      <c r="L144" s="44">
        <v>-144</v>
      </c>
      <c r="M144" s="34">
        <v>43469</v>
      </c>
      <c r="N144" s="44">
        <v>-144</v>
      </c>
      <c r="O144" s="44">
        <v>0</v>
      </c>
      <c r="P144" s="44">
        <v>242.73000000000002</v>
      </c>
      <c r="Q144" s="44">
        <v>0</v>
      </c>
    </row>
    <row r="145" spans="1:17" x14ac:dyDescent="0.25">
      <c r="A145" t="s">
        <v>59</v>
      </c>
      <c r="D145" s="39" t="s">
        <v>86</v>
      </c>
      <c r="E145" s="39" t="s">
        <v>87</v>
      </c>
      <c r="F145" s="44">
        <v>64584</v>
      </c>
      <c r="G145" s="39" t="s">
        <v>187</v>
      </c>
      <c r="H145" s="39" t="s">
        <v>188</v>
      </c>
      <c r="I145" s="34">
        <v>43469</v>
      </c>
      <c r="J145" s="39" t="s">
        <v>71</v>
      </c>
      <c r="K145" s="39" t="s">
        <v>441</v>
      </c>
      <c r="L145" s="44">
        <v>-144</v>
      </c>
      <c r="M145" s="34">
        <v>43469</v>
      </c>
      <c r="N145" s="44">
        <v>-144</v>
      </c>
      <c r="O145" s="44">
        <v>0</v>
      </c>
      <c r="P145" s="44">
        <v>234.26</v>
      </c>
      <c r="Q145" s="44">
        <v>0</v>
      </c>
    </row>
    <row r="146" spans="1:17" x14ac:dyDescent="0.25">
      <c r="A146" t="s">
        <v>59</v>
      </c>
      <c r="D146" s="39" t="s">
        <v>259</v>
      </c>
      <c r="E146" s="39" t="s">
        <v>260</v>
      </c>
      <c r="F146" s="44">
        <v>64585</v>
      </c>
      <c r="G146" s="39" t="s">
        <v>187</v>
      </c>
      <c r="H146" s="39" t="s">
        <v>188</v>
      </c>
      <c r="I146" s="34">
        <v>43469</v>
      </c>
      <c r="J146" s="39" t="s">
        <v>71</v>
      </c>
      <c r="K146" s="39" t="s">
        <v>441</v>
      </c>
      <c r="L146" s="44">
        <v>-288</v>
      </c>
      <c r="M146" s="34">
        <v>43469</v>
      </c>
      <c r="N146" s="44">
        <v>-288</v>
      </c>
      <c r="O146" s="44">
        <v>0</v>
      </c>
      <c r="P146" s="44">
        <v>194.75</v>
      </c>
      <c r="Q146" s="44">
        <v>0</v>
      </c>
    </row>
    <row r="147" spans="1:17" x14ac:dyDescent="0.25">
      <c r="A147" t="s">
        <v>59</v>
      </c>
      <c r="D147" s="39" t="s">
        <v>193</v>
      </c>
      <c r="E147" s="39" t="s">
        <v>194</v>
      </c>
      <c r="F147" s="44">
        <v>64586</v>
      </c>
      <c r="G147" s="39" t="s">
        <v>187</v>
      </c>
      <c r="H147" s="39" t="s">
        <v>188</v>
      </c>
      <c r="I147" s="34">
        <v>43469</v>
      </c>
      <c r="J147" s="39" t="s">
        <v>71</v>
      </c>
      <c r="K147" s="39" t="s">
        <v>441</v>
      </c>
      <c r="L147" s="44">
        <v>-145</v>
      </c>
      <c r="M147" s="34">
        <v>43469</v>
      </c>
      <c r="N147" s="44">
        <v>-145</v>
      </c>
      <c r="O147" s="44">
        <v>0</v>
      </c>
      <c r="P147" s="44">
        <v>187.57000000000002</v>
      </c>
      <c r="Q147" s="44">
        <v>0</v>
      </c>
    </row>
    <row r="148" spans="1:17" x14ac:dyDescent="0.25">
      <c r="A148" t="s">
        <v>59</v>
      </c>
      <c r="D148" s="39" t="s">
        <v>197</v>
      </c>
      <c r="E148" s="39" t="s">
        <v>198</v>
      </c>
      <c r="F148" s="44">
        <v>64587</v>
      </c>
      <c r="G148" s="39" t="s">
        <v>187</v>
      </c>
      <c r="H148" s="39" t="s">
        <v>188</v>
      </c>
      <c r="I148" s="34">
        <v>43469</v>
      </c>
      <c r="J148" s="39" t="s">
        <v>71</v>
      </c>
      <c r="K148" s="39" t="s">
        <v>441</v>
      </c>
      <c r="L148" s="44">
        <v>-48</v>
      </c>
      <c r="M148" s="34">
        <v>43469</v>
      </c>
      <c r="N148" s="44">
        <v>-48</v>
      </c>
      <c r="O148" s="44">
        <v>0</v>
      </c>
      <c r="P148" s="44">
        <v>135.48000000000002</v>
      </c>
      <c r="Q148" s="44">
        <v>0</v>
      </c>
    </row>
    <row r="149" spans="1:17" x14ac:dyDescent="0.25">
      <c r="A149" t="s">
        <v>59</v>
      </c>
      <c r="D149" s="39" t="s">
        <v>92</v>
      </c>
      <c r="E149" s="39" t="s">
        <v>93</v>
      </c>
      <c r="F149" s="44">
        <v>64588</v>
      </c>
      <c r="G149" s="39" t="s">
        <v>187</v>
      </c>
      <c r="H149" s="39" t="s">
        <v>188</v>
      </c>
      <c r="I149" s="34">
        <v>43469</v>
      </c>
      <c r="J149" s="39" t="s">
        <v>71</v>
      </c>
      <c r="K149" s="39" t="s">
        <v>441</v>
      </c>
      <c r="L149" s="44">
        <v>-144</v>
      </c>
      <c r="M149" s="34">
        <v>43469</v>
      </c>
      <c r="N149" s="44">
        <v>-144</v>
      </c>
      <c r="O149" s="44">
        <v>0</v>
      </c>
      <c r="P149" s="44">
        <v>114.31</v>
      </c>
      <c r="Q149" s="44">
        <v>0</v>
      </c>
    </row>
    <row r="150" spans="1:17" x14ac:dyDescent="0.25">
      <c r="A150" t="s">
        <v>59</v>
      </c>
      <c r="D150" s="39" t="s">
        <v>106</v>
      </c>
      <c r="E150" s="39" t="s">
        <v>107</v>
      </c>
      <c r="F150" s="44">
        <v>64589</v>
      </c>
      <c r="G150" s="39" t="s">
        <v>187</v>
      </c>
      <c r="H150" s="39" t="s">
        <v>188</v>
      </c>
      <c r="I150" s="34">
        <v>43469</v>
      </c>
      <c r="J150" s="39" t="s">
        <v>71</v>
      </c>
      <c r="K150" s="39" t="s">
        <v>441</v>
      </c>
      <c r="L150" s="44">
        <v>-145</v>
      </c>
      <c r="M150" s="34">
        <v>43469</v>
      </c>
      <c r="N150" s="44">
        <v>-145</v>
      </c>
      <c r="O150" s="44">
        <v>0</v>
      </c>
      <c r="P150" s="44">
        <v>46.89</v>
      </c>
      <c r="Q150" s="44">
        <v>0</v>
      </c>
    </row>
    <row r="151" spans="1:17" x14ac:dyDescent="0.25">
      <c r="A151" t="s">
        <v>59</v>
      </c>
      <c r="D151" s="39" t="s">
        <v>177</v>
      </c>
      <c r="E151" s="39" t="s">
        <v>178</v>
      </c>
      <c r="F151" s="44">
        <v>64590</v>
      </c>
      <c r="G151" s="39" t="s">
        <v>187</v>
      </c>
      <c r="H151" s="39" t="s">
        <v>188</v>
      </c>
      <c r="I151" s="34">
        <v>43469</v>
      </c>
      <c r="J151" s="39" t="s">
        <v>71</v>
      </c>
      <c r="K151" s="39" t="s">
        <v>441</v>
      </c>
      <c r="L151" s="44">
        <v>-144</v>
      </c>
      <c r="M151" s="34">
        <v>43469</v>
      </c>
      <c r="N151" s="44">
        <v>-144</v>
      </c>
      <c r="O151" s="44">
        <v>0</v>
      </c>
      <c r="P151" s="44">
        <v>43.75</v>
      </c>
      <c r="Q151" s="44">
        <v>0</v>
      </c>
    </row>
    <row r="152" spans="1:17" x14ac:dyDescent="0.25">
      <c r="A152" t="s">
        <v>59</v>
      </c>
      <c r="D152" s="39" t="s">
        <v>277</v>
      </c>
      <c r="E152" s="39" t="s">
        <v>278</v>
      </c>
      <c r="F152" s="44">
        <v>64591</v>
      </c>
      <c r="G152" s="39" t="s">
        <v>187</v>
      </c>
      <c r="H152" s="39" t="s">
        <v>188</v>
      </c>
      <c r="I152" s="34">
        <v>43469</v>
      </c>
      <c r="J152" s="39" t="s">
        <v>71</v>
      </c>
      <c r="K152" s="39" t="s">
        <v>441</v>
      </c>
      <c r="L152" s="44">
        <v>-48</v>
      </c>
      <c r="M152" s="34">
        <v>43469</v>
      </c>
      <c r="N152" s="44">
        <v>-48</v>
      </c>
      <c r="O152" s="44">
        <v>0</v>
      </c>
      <c r="P152" s="44">
        <v>23.990000000000002</v>
      </c>
      <c r="Q152" s="44">
        <v>0</v>
      </c>
    </row>
    <row r="153" spans="1:17" x14ac:dyDescent="0.25">
      <c r="A153" t="s">
        <v>59</v>
      </c>
      <c r="D153" s="39" t="s">
        <v>241</v>
      </c>
      <c r="E153" s="39" t="s">
        <v>242</v>
      </c>
      <c r="F153" s="44">
        <v>64592</v>
      </c>
      <c r="G153" s="39" t="s">
        <v>187</v>
      </c>
      <c r="H153" s="39" t="s">
        <v>188</v>
      </c>
      <c r="I153" s="34">
        <v>43469</v>
      </c>
      <c r="J153" s="39" t="s">
        <v>71</v>
      </c>
      <c r="K153" s="39" t="s">
        <v>441</v>
      </c>
      <c r="L153" s="44">
        <v>-1</v>
      </c>
      <c r="M153" s="34">
        <v>43469</v>
      </c>
      <c r="N153" s="44">
        <v>-1</v>
      </c>
      <c r="O153" s="44">
        <v>0</v>
      </c>
      <c r="P153" s="44">
        <v>0.95</v>
      </c>
      <c r="Q153" s="44">
        <v>0</v>
      </c>
    </row>
    <row r="154" spans="1:17" x14ac:dyDescent="0.25">
      <c r="A154" t="s">
        <v>59</v>
      </c>
      <c r="D154" s="39" t="s">
        <v>185</v>
      </c>
      <c r="E154" s="39" t="s">
        <v>186</v>
      </c>
      <c r="F154" s="44">
        <v>147984</v>
      </c>
      <c r="G154" s="39" t="s">
        <v>439</v>
      </c>
      <c r="H154" s="39" t="s">
        <v>440</v>
      </c>
      <c r="I154" s="34">
        <v>43469</v>
      </c>
      <c r="J154" s="39" t="s">
        <v>71</v>
      </c>
      <c r="K154" s="39" t="s">
        <v>447</v>
      </c>
      <c r="L154" s="44">
        <v>-144</v>
      </c>
      <c r="M154" s="34">
        <v>43469</v>
      </c>
      <c r="N154" s="44">
        <v>-144</v>
      </c>
      <c r="O154" s="44">
        <v>0</v>
      </c>
      <c r="P154" s="44">
        <v>2073.6</v>
      </c>
      <c r="Q154" s="44">
        <v>0</v>
      </c>
    </row>
    <row r="155" spans="1:17" x14ac:dyDescent="0.25">
      <c r="A155" t="s">
        <v>59</v>
      </c>
      <c r="D155" s="39" t="s">
        <v>305</v>
      </c>
      <c r="E155" s="39" t="s">
        <v>306</v>
      </c>
      <c r="F155" s="44">
        <v>147985</v>
      </c>
      <c r="G155" s="39" t="s">
        <v>439</v>
      </c>
      <c r="H155" s="39" t="s">
        <v>440</v>
      </c>
      <c r="I155" s="34">
        <v>43469</v>
      </c>
      <c r="J155" s="39" t="s">
        <v>71</v>
      </c>
      <c r="K155" s="39" t="s">
        <v>447</v>
      </c>
      <c r="L155" s="44">
        <v>-144</v>
      </c>
      <c r="M155" s="34">
        <v>43469</v>
      </c>
      <c r="N155" s="44">
        <v>-144</v>
      </c>
      <c r="O155" s="44">
        <v>0</v>
      </c>
      <c r="P155" s="44">
        <v>2073.6</v>
      </c>
      <c r="Q155" s="44">
        <v>0</v>
      </c>
    </row>
    <row r="156" spans="1:17" x14ac:dyDescent="0.25">
      <c r="A156" t="s">
        <v>59</v>
      </c>
      <c r="D156" s="39" t="s">
        <v>102</v>
      </c>
      <c r="E156" s="39" t="s">
        <v>103</v>
      </c>
      <c r="F156" s="44">
        <v>147986</v>
      </c>
      <c r="G156" s="39" t="s">
        <v>439</v>
      </c>
      <c r="H156" s="39" t="s">
        <v>440</v>
      </c>
      <c r="I156" s="34">
        <v>43469</v>
      </c>
      <c r="J156" s="39" t="s">
        <v>71</v>
      </c>
      <c r="K156" s="39" t="s">
        <v>447</v>
      </c>
      <c r="L156" s="44">
        <v>-144</v>
      </c>
      <c r="M156" s="34">
        <v>43469</v>
      </c>
      <c r="N156" s="44">
        <v>-144</v>
      </c>
      <c r="O156" s="44">
        <v>0</v>
      </c>
      <c r="P156" s="44">
        <v>1728</v>
      </c>
      <c r="Q156" s="44">
        <v>0</v>
      </c>
    </row>
    <row r="157" spans="1:17" x14ac:dyDescent="0.25">
      <c r="A157" t="s">
        <v>59</v>
      </c>
      <c r="D157" s="39" t="s">
        <v>296</v>
      </c>
      <c r="E157" s="39" t="s">
        <v>297</v>
      </c>
      <c r="F157" s="44">
        <v>147987</v>
      </c>
      <c r="G157" s="39" t="s">
        <v>439</v>
      </c>
      <c r="H157" s="39" t="s">
        <v>440</v>
      </c>
      <c r="I157" s="34">
        <v>43469</v>
      </c>
      <c r="J157" s="39" t="s">
        <v>71</v>
      </c>
      <c r="K157" s="39" t="s">
        <v>447</v>
      </c>
      <c r="L157" s="44">
        <v>-144</v>
      </c>
      <c r="M157" s="34">
        <v>43469</v>
      </c>
      <c r="N157" s="44">
        <v>-144</v>
      </c>
      <c r="O157" s="44">
        <v>0</v>
      </c>
      <c r="P157" s="44">
        <v>1728</v>
      </c>
      <c r="Q157" s="44">
        <v>0</v>
      </c>
    </row>
    <row r="158" spans="1:17" x14ac:dyDescent="0.25">
      <c r="A158" t="s">
        <v>59</v>
      </c>
      <c r="D158" s="39" t="s">
        <v>218</v>
      </c>
      <c r="E158" s="39" t="s">
        <v>219</v>
      </c>
      <c r="F158" s="44">
        <v>147988</v>
      </c>
      <c r="G158" s="39" t="s">
        <v>439</v>
      </c>
      <c r="H158" s="39" t="s">
        <v>440</v>
      </c>
      <c r="I158" s="34">
        <v>43469</v>
      </c>
      <c r="J158" s="39" t="s">
        <v>71</v>
      </c>
      <c r="K158" s="39" t="s">
        <v>447</v>
      </c>
      <c r="L158" s="44">
        <v>-288</v>
      </c>
      <c r="M158" s="34">
        <v>43469</v>
      </c>
      <c r="N158" s="44">
        <v>-288</v>
      </c>
      <c r="O158" s="44">
        <v>0</v>
      </c>
      <c r="P158" s="44">
        <v>1147.3900000000001</v>
      </c>
      <c r="Q158" s="44">
        <v>0</v>
      </c>
    </row>
    <row r="159" spans="1:17" x14ac:dyDescent="0.25">
      <c r="A159" t="s">
        <v>59</v>
      </c>
      <c r="D159" s="39" t="s">
        <v>197</v>
      </c>
      <c r="E159" s="39" t="s">
        <v>198</v>
      </c>
      <c r="F159" s="44">
        <v>147989</v>
      </c>
      <c r="G159" s="39" t="s">
        <v>439</v>
      </c>
      <c r="H159" s="39" t="s">
        <v>440</v>
      </c>
      <c r="I159" s="34">
        <v>43469</v>
      </c>
      <c r="J159" s="39" t="s">
        <v>71</v>
      </c>
      <c r="K159" s="39" t="s">
        <v>447</v>
      </c>
      <c r="L159" s="44">
        <v>-144</v>
      </c>
      <c r="M159" s="34">
        <v>43469</v>
      </c>
      <c r="N159" s="44">
        <v>-144</v>
      </c>
      <c r="O159" s="44">
        <v>0</v>
      </c>
      <c r="P159" s="44">
        <v>398.13</v>
      </c>
      <c r="Q159" s="44">
        <v>0</v>
      </c>
    </row>
    <row r="160" spans="1:17" x14ac:dyDescent="0.25">
      <c r="A160" t="s">
        <v>59</v>
      </c>
      <c r="D160" s="39" t="s">
        <v>189</v>
      </c>
      <c r="E160" s="39" t="s">
        <v>190</v>
      </c>
      <c r="F160" s="44">
        <v>147990</v>
      </c>
      <c r="G160" s="39" t="s">
        <v>439</v>
      </c>
      <c r="H160" s="39" t="s">
        <v>440</v>
      </c>
      <c r="I160" s="34">
        <v>43469</v>
      </c>
      <c r="J160" s="39" t="s">
        <v>71</v>
      </c>
      <c r="K160" s="39" t="s">
        <v>447</v>
      </c>
      <c r="L160" s="44">
        <v>-144</v>
      </c>
      <c r="M160" s="34">
        <v>43469</v>
      </c>
      <c r="N160" s="44">
        <v>-144</v>
      </c>
      <c r="O160" s="44">
        <v>0</v>
      </c>
      <c r="P160" s="44">
        <v>380.16</v>
      </c>
      <c r="Q160" s="44">
        <v>0</v>
      </c>
    </row>
    <row r="161" spans="1:17" x14ac:dyDescent="0.25">
      <c r="A161" t="s">
        <v>59</v>
      </c>
      <c r="D161" s="39" t="s">
        <v>281</v>
      </c>
      <c r="E161" s="39" t="s">
        <v>282</v>
      </c>
      <c r="F161" s="44">
        <v>147991</v>
      </c>
      <c r="G161" s="39" t="s">
        <v>439</v>
      </c>
      <c r="H161" s="39" t="s">
        <v>440</v>
      </c>
      <c r="I161" s="34">
        <v>43469</v>
      </c>
      <c r="J161" s="39" t="s">
        <v>71</v>
      </c>
      <c r="K161" s="39" t="s">
        <v>447</v>
      </c>
      <c r="L161" s="44">
        <v>-144</v>
      </c>
      <c r="M161" s="34">
        <v>43469</v>
      </c>
      <c r="N161" s="44">
        <v>-144</v>
      </c>
      <c r="O161" s="44">
        <v>0</v>
      </c>
      <c r="P161" s="44">
        <v>257.13</v>
      </c>
      <c r="Q161" s="44">
        <v>0</v>
      </c>
    </row>
    <row r="162" spans="1:17" x14ac:dyDescent="0.25">
      <c r="A162" t="s">
        <v>59</v>
      </c>
      <c r="D162" s="39" t="s">
        <v>268</v>
      </c>
      <c r="E162" s="39" t="s">
        <v>269</v>
      </c>
      <c r="F162" s="44">
        <v>147992</v>
      </c>
      <c r="G162" s="39" t="s">
        <v>439</v>
      </c>
      <c r="H162" s="39" t="s">
        <v>440</v>
      </c>
      <c r="I162" s="34">
        <v>43469</v>
      </c>
      <c r="J162" s="39" t="s">
        <v>71</v>
      </c>
      <c r="K162" s="39" t="s">
        <v>447</v>
      </c>
      <c r="L162" s="44">
        <v>-144</v>
      </c>
      <c r="M162" s="34">
        <v>43469</v>
      </c>
      <c r="N162" s="44">
        <v>-144</v>
      </c>
      <c r="O162" s="44">
        <v>0</v>
      </c>
      <c r="P162" s="44">
        <v>196.3</v>
      </c>
      <c r="Q162" s="44">
        <v>0</v>
      </c>
    </row>
    <row r="163" spans="1:17" x14ac:dyDescent="0.25">
      <c r="A163" t="s">
        <v>59</v>
      </c>
      <c r="D163" s="39" t="s">
        <v>115</v>
      </c>
      <c r="E163" s="39" t="s">
        <v>290</v>
      </c>
      <c r="F163" s="44">
        <v>147993</v>
      </c>
      <c r="G163" s="39" t="s">
        <v>439</v>
      </c>
      <c r="H163" s="39" t="s">
        <v>440</v>
      </c>
      <c r="I163" s="34">
        <v>43469</v>
      </c>
      <c r="J163" s="39" t="s">
        <v>71</v>
      </c>
      <c r="K163" s="39" t="s">
        <v>447</v>
      </c>
      <c r="L163" s="44">
        <v>-1</v>
      </c>
      <c r="M163" s="34">
        <v>43469</v>
      </c>
      <c r="N163" s="44">
        <v>-1</v>
      </c>
      <c r="O163" s="44">
        <v>0</v>
      </c>
      <c r="P163" s="44">
        <v>3.46</v>
      </c>
      <c r="Q163" s="44">
        <v>0</v>
      </c>
    </row>
    <row r="164" spans="1:17" x14ac:dyDescent="0.25">
      <c r="A164" t="s">
        <v>59</v>
      </c>
      <c r="D164" s="39" t="s">
        <v>155</v>
      </c>
      <c r="E164" s="39" t="s">
        <v>156</v>
      </c>
      <c r="F164" s="44">
        <v>147994</v>
      </c>
      <c r="G164" s="39" t="s">
        <v>439</v>
      </c>
      <c r="H164" s="39" t="s">
        <v>440</v>
      </c>
      <c r="I164" s="34">
        <v>43469</v>
      </c>
      <c r="J164" s="39" t="s">
        <v>71</v>
      </c>
      <c r="K164" s="39" t="s">
        <v>447</v>
      </c>
      <c r="L164" s="44">
        <v>-1</v>
      </c>
      <c r="M164" s="34">
        <v>43469</v>
      </c>
      <c r="N164" s="44">
        <v>-1</v>
      </c>
      <c r="O164" s="44">
        <v>0</v>
      </c>
      <c r="P164" s="44">
        <v>2.82</v>
      </c>
      <c r="Q164" s="44">
        <v>0</v>
      </c>
    </row>
    <row r="165" spans="1:17" x14ac:dyDescent="0.25">
      <c r="A165" t="s">
        <v>59</v>
      </c>
      <c r="D165" s="39" t="s">
        <v>112</v>
      </c>
      <c r="E165" s="39" t="s">
        <v>113</v>
      </c>
      <c r="F165" s="44">
        <v>147995</v>
      </c>
      <c r="G165" s="39" t="s">
        <v>439</v>
      </c>
      <c r="H165" s="39" t="s">
        <v>440</v>
      </c>
      <c r="I165" s="34">
        <v>43469</v>
      </c>
      <c r="J165" s="39" t="s">
        <v>71</v>
      </c>
      <c r="K165" s="39" t="s">
        <v>447</v>
      </c>
      <c r="L165" s="44">
        <v>-1</v>
      </c>
      <c r="M165" s="34">
        <v>43469</v>
      </c>
      <c r="N165" s="44">
        <v>-1</v>
      </c>
      <c r="O165" s="44">
        <v>0</v>
      </c>
      <c r="P165" s="44">
        <v>0.22</v>
      </c>
      <c r="Q165" s="44">
        <v>0</v>
      </c>
    </row>
    <row r="166" spans="1:17" x14ac:dyDescent="0.25">
      <c r="A166" t="s">
        <v>59</v>
      </c>
      <c r="D166" s="39" t="s">
        <v>129</v>
      </c>
      <c r="E166" s="39" t="s">
        <v>130</v>
      </c>
      <c r="F166" s="44">
        <v>147996</v>
      </c>
      <c r="G166" s="39" t="s">
        <v>439</v>
      </c>
      <c r="H166" s="39" t="s">
        <v>440</v>
      </c>
      <c r="I166" s="34">
        <v>43469</v>
      </c>
      <c r="J166" s="39" t="s">
        <v>71</v>
      </c>
      <c r="K166" s="39" t="s">
        <v>447</v>
      </c>
      <c r="L166" s="44">
        <v>-2</v>
      </c>
      <c r="M166" s="34">
        <v>43469</v>
      </c>
      <c r="N166" s="44">
        <v>-2</v>
      </c>
      <c r="O166" s="44">
        <v>0</v>
      </c>
      <c r="P166" s="44">
        <v>0.17</v>
      </c>
      <c r="Q166" s="44">
        <v>0</v>
      </c>
    </row>
    <row r="167" spans="1:17" x14ac:dyDescent="0.25">
      <c r="A167" t="s">
        <v>59</v>
      </c>
      <c r="D167" s="39" t="s">
        <v>222</v>
      </c>
      <c r="E167" s="39" t="s">
        <v>223</v>
      </c>
      <c r="F167" s="44">
        <v>153188</v>
      </c>
      <c r="G167" s="39" t="s">
        <v>110</v>
      </c>
      <c r="H167" s="39" t="s">
        <v>111</v>
      </c>
      <c r="I167" s="34">
        <v>43469</v>
      </c>
      <c r="J167" s="39" t="s">
        <v>71</v>
      </c>
      <c r="K167" s="39" t="s">
        <v>449</v>
      </c>
      <c r="L167" s="44">
        <v>-144</v>
      </c>
      <c r="M167" s="34">
        <v>43469</v>
      </c>
      <c r="N167" s="44">
        <v>-144</v>
      </c>
      <c r="O167" s="44">
        <v>0</v>
      </c>
      <c r="P167" s="44">
        <v>1764</v>
      </c>
      <c r="Q167" s="44">
        <v>0</v>
      </c>
    </row>
    <row r="168" spans="1:17" x14ac:dyDescent="0.25">
      <c r="A168" t="s">
        <v>59</v>
      </c>
      <c r="D168" s="39" t="s">
        <v>298</v>
      </c>
      <c r="E168" s="39" t="s">
        <v>299</v>
      </c>
      <c r="F168" s="44">
        <v>153189</v>
      </c>
      <c r="G168" s="39" t="s">
        <v>110</v>
      </c>
      <c r="H168" s="39" t="s">
        <v>111</v>
      </c>
      <c r="I168" s="34">
        <v>43469</v>
      </c>
      <c r="J168" s="39" t="s">
        <v>71</v>
      </c>
      <c r="K168" s="39" t="s">
        <v>449</v>
      </c>
      <c r="L168" s="44">
        <v>-144</v>
      </c>
      <c r="M168" s="34">
        <v>43469</v>
      </c>
      <c r="N168" s="44">
        <v>-144</v>
      </c>
      <c r="O168" s="44">
        <v>0</v>
      </c>
      <c r="P168" s="44">
        <v>1764</v>
      </c>
      <c r="Q168" s="44">
        <v>0</v>
      </c>
    </row>
    <row r="169" spans="1:17" x14ac:dyDescent="0.25">
      <c r="A169" t="s">
        <v>59</v>
      </c>
      <c r="D169" s="39" t="s">
        <v>150</v>
      </c>
      <c r="E169" s="39" t="s">
        <v>274</v>
      </c>
      <c r="F169" s="44">
        <v>153190</v>
      </c>
      <c r="G169" s="39" t="s">
        <v>110</v>
      </c>
      <c r="H169" s="39" t="s">
        <v>111</v>
      </c>
      <c r="I169" s="34">
        <v>43469</v>
      </c>
      <c r="J169" s="39" t="s">
        <v>71</v>
      </c>
      <c r="K169" s="39" t="s">
        <v>449</v>
      </c>
      <c r="L169" s="44">
        <v>-192</v>
      </c>
      <c r="M169" s="34">
        <v>43469</v>
      </c>
      <c r="N169" s="44">
        <v>-192</v>
      </c>
      <c r="O169" s="44">
        <v>0</v>
      </c>
      <c r="P169" s="44">
        <v>1021.71</v>
      </c>
      <c r="Q169" s="44">
        <v>0</v>
      </c>
    </row>
    <row r="170" spans="1:17" x14ac:dyDescent="0.25">
      <c r="A170" t="s">
        <v>59</v>
      </c>
      <c r="D170" s="39" t="s">
        <v>305</v>
      </c>
      <c r="E170" s="39" t="s">
        <v>306</v>
      </c>
      <c r="F170" s="44">
        <v>153191</v>
      </c>
      <c r="G170" s="39" t="s">
        <v>110</v>
      </c>
      <c r="H170" s="39" t="s">
        <v>111</v>
      </c>
      <c r="I170" s="34">
        <v>43469</v>
      </c>
      <c r="J170" s="39" t="s">
        <v>71</v>
      </c>
      <c r="K170" s="39" t="s">
        <v>449</v>
      </c>
      <c r="L170" s="44">
        <v>-48</v>
      </c>
      <c r="M170" s="34">
        <v>43469</v>
      </c>
      <c r="N170" s="44">
        <v>-48</v>
      </c>
      <c r="O170" s="44">
        <v>0</v>
      </c>
      <c r="P170" s="44">
        <v>705.6</v>
      </c>
      <c r="Q170" s="44">
        <v>0</v>
      </c>
    </row>
    <row r="171" spans="1:17" x14ac:dyDescent="0.25">
      <c r="A171" t="s">
        <v>59</v>
      </c>
      <c r="D171" s="39" t="s">
        <v>181</v>
      </c>
      <c r="E171" s="39" t="s">
        <v>182</v>
      </c>
      <c r="F171" s="44">
        <v>153192</v>
      </c>
      <c r="G171" s="39" t="s">
        <v>110</v>
      </c>
      <c r="H171" s="39" t="s">
        <v>111</v>
      </c>
      <c r="I171" s="34">
        <v>43469</v>
      </c>
      <c r="J171" s="39" t="s">
        <v>71</v>
      </c>
      <c r="K171" s="39" t="s">
        <v>449</v>
      </c>
      <c r="L171" s="44">
        <v>-144</v>
      </c>
      <c r="M171" s="34">
        <v>43469</v>
      </c>
      <c r="N171" s="44">
        <v>-144</v>
      </c>
      <c r="O171" s="44">
        <v>0</v>
      </c>
      <c r="P171" s="44">
        <v>341.51</v>
      </c>
      <c r="Q171" s="44">
        <v>0</v>
      </c>
    </row>
    <row r="172" spans="1:17" x14ac:dyDescent="0.25">
      <c r="A172" t="s">
        <v>59</v>
      </c>
      <c r="D172" s="39" t="s">
        <v>204</v>
      </c>
      <c r="E172" s="39" t="s">
        <v>205</v>
      </c>
      <c r="F172" s="44">
        <v>153193</v>
      </c>
      <c r="G172" s="39" t="s">
        <v>110</v>
      </c>
      <c r="H172" s="39" t="s">
        <v>111</v>
      </c>
      <c r="I172" s="34">
        <v>43469</v>
      </c>
      <c r="J172" s="39" t="s">
        <v>71</v>
      </c>
      <c r="K172" s="39" t="s">
        <v>449</v>
      </c>
      <c r="L172" s="44">
        <v>-144</v>
      </c>
      <c r="M172" s="34">
        <v>43469</v>
      </c>
      <c r="N172" s="44">
        <v>-144</v>
      </c>
      <c r="O172" s="44">
        <v>0</v>
      </c>
      <c r="P172" s="44">
        <v>255.43</v>
      </c>
      <c r="Q172" s="44">
        <v>0</v>
      </c>
    </row>
    <row r="173" spans="1:17" x14ac:dyDescent="0.25">
      <c r="A173" t="s">
        <v>59</v>
      </c>
      <c r="D173" s="39" t="s">
        <v>151</v>
      </c>
      <c r="E173" s="39" t="s">
        <v>152</v>
      </c>
      <c r="F173" s="44">
        <v>153194</v>
      </c>
      <c r="G173" s="39" t="s">
        <v>110</v>
      </c>
      <c r="H173" s="39" t="s">
        <v>111</v>
      </c>
      <c r="I173" s="34">
        <v>43469</v>
      </c>
      <c r="J173" s="39" t="s">
        <v>71</v>
      </c>
      <c r="K173" s="39" t="s">
        <v>449</v>
      </c>
      <c r="L173" s="44">
        <v>-144</v>
      </c>
      <c r="M173" s="34">
        <v>43469</v>
      </c>
      <c r="N173" s="44">
        <v>-144</v>
      </c>
      <c r="O173" s="44">
        <v>0</v>
      </c>
      <c r="P173" s="44">
        <v>254.02</v>
      </c>
      <c r="Q173" s="44">
        <v>0</v>
      </c>
    </row>
    <row r="174" spans="1:17" x14ac:dyDescent="0.25">
      <c r="A174" t="s">
        <v>59</v>
      </c>
      <c r="D174" s="39" t="s">
        <v>266</v>
      </c>
      <c r="E174" s="39" t="s">
        <v>267</v>
      </c>
      <c r="F174" s="44">
        <v>153195</v>
      </c>
      <c r="G174" s="39" t="s">
        <v>110</v>
      </c>
      <c r="H174" s="39" t="s">
        <v>111</v>
      </c>
      <c r="I174" s="34">
        <v>43469</v>
      </c>
      <c r="J174" s="39" t="s">
        <v>71</v>
      </c>
      <c r="K174" s="39" t="s">
        <v>449</v>
      </c>
      <c r="L174" s="44">
        <v>-48</v>
      </c>
      <c r="M174" s="34">
        <v>43469</v>
      </c>
      <c r="N174" s="44">
        <v>-48</v>
      </c>
      <c r="O174" s="44">
        <v>0</v>
      </c>
      <c r="P174" s="44">
        <v>154.29000000000002</v>
      </c>
      <c r="Q174" s="44">
        <v>0</v>
      </c>
    </row>
    <row r="175" spans="1:17" x14ac:dyDescent="0.25">
      <c r="A175" t="s">
        <v>59</v>
      </c>
      <c r="D175" s="39" t="s">
        <v>226</v>
      </c>
      <c r="E175" s="39" t="s">
        <v>227</v>
      </c>
      <c r="F175" s="44">
        <v>153196</v>
      </c>
      <c r="G175" s="39" t="s">
        <v>110</v>
      </c>
      <c r="H175" s="39" t="s">
        <v>111</v>
      </c>
      <c r="I175" s="34">
        <v>43469</v>
      </c>
      <c r="J175" s="39" t="s">
        <v>71</v>
      </c>
      <c r="K175" s="39" t="s">
        <v>449</v>
      </c>
      <c r="L175" s="44">
        <v>-12</v>
      </c>
      <c r="M175" s="34">
        <v>43469</v>
      </c>
      <c r="N175" s="44">
        <v>-12</v>
      </c>
      <c r="O175" s="44">
        <v>0</v>
      </c>
      <c r="P175" s="44">
        <v>25.87</v>
      </c>
      <c r="Q175" s="44">
        <v>0</v>
      </c>
    </row>
    <row r="176" spans="1:17" x14ac:dyDescent="0.25">
      <c r="A176" t="s">
        <v>59</v>
      </c>
      <c r="D176" s="39" t="s">
        <v>155</v>
      </c>
      <c r="E176" s="39" t="s">
        <v>156</v>
      </c>
      <c r="F176" s="44">
        <v>153197</v>
      </c>
      <c r="G176" s="39" t="s">
        <v>110</v>
      </c>
      <c r="H176" s="39" t="s">
        <v>111</v>
      </c>
      <c r="I176" s="34">
        <v>43469</v>
      </c>
      <c r="J176" s="39" t="s">
        <v>71</v>
      </c>
      <c r="K176" s="39" t="s">
        <v>449</v>
      </c>
      <c r="L176" s="44">
        <v>-6</v>
      </c>
      <c r="M176" s="34">
        <v>43469</v>
      </c>
      <c r="N176" s="44">
        <v>-6</v>
      </c>
      <c r="O176" s="44">
        <v>0</v>
      </c>
      <c r="P176" s="44">
        <v>17.29</v>
      </c>
      <c r="Q176" s="44">
        <v>0</v>
      </c>
    </row>
    <row r="177" spans="1:17" x14ac:dyDescent="0.25">
      <c r="A177" t="s">
        <v>59</v>
      </c>
      <c r="D177" s="39" t="s">
        <v>144</v>
      </c>
      <c r="E177" s="39" t="s">
        <v>145</v>
      </c>
      <c r="F177" s="44">
        <v>153198</v>
      </c>
      <c r="G177" s="39" t="s">
        <v>110</v>
      </c>
      <c r="H177" s="39" t="s">
        <v>111</v>
      </c>
      <c r="I177" s="34">
        <v>43469</v>
      </c>
      <c r="J177" s="39" t="s">
        <v>71</v>
      </c>
      <c r="K177" s="39" t="s">
        <v>449</v>
      </c>
      <c r="L177" s="44">
        <v>-1</v>
      </c>
      <c r="M177" s="34">
        <v>43469</v>
      </c>
      <c r="N177" s="44">
        <v>-1</v>
      </c>
      <c r="O177" s="44">
        <v>0</v>
      </c>
      <c r="P177" s="44">
        <v>2.5299999999999998</v>
      </c>
      <c r="Q177" s="44">
        <v>0</v>
      </c>
    </row>
    <row r="178" spans="1:17" x14ac:dyDescent="0.25">
      <c r="A178" t="s">
        <v>59</v>
      </c>
      <c r="D178" s="39" t="s">
        <v>138</v>
      </c>
      <c r="E178" s="39" t="s">
        <v>139</v>
      </c>
      <c r="F178" s="44">
        <v>153199</v>
      </c>
      <c r="G178" s="39" t="s">
        <v>110</v>
      </c>
      <c r="H178" s="39" t="s">
        <v>111</v>
      </c>
      <c r="I178" s="34">
        <v>43469</v>
      </c>
      <c r="J178" s="39" t="s">
        <v>71</v>
      </c>
      <c r="K178" s="39" t="s">
        <v>449</v>
      </c>
      <c r="L178" s="44">
        <v>-1</v>
      </c>
      <c r="M178" s="34">
        <v>43469</v>
      </c>
      <c r="N178" s="44">
        <v>-1</v>
      </c>
      <c r="O178" s="44">
        <v>0</v>
      </c>
      <c r="P178" s="44">
        <v>1.61</v>
      </c>
      <c r="Q178" s="44">
        <v>0</v>
      </c>
    </row>
    <row r="179" spans="1:17" x14ac:dyDescent="0.25">
      <c r="A179" t="s">
        <v>59</v>
      </c>
      <c r="D179" s="39" t="s">
        <v>129</v>
      </c>
      <c r="E179" s="39" t="s">
        <v>130</v>
      </c>
      <c r="F179" s="44">
        <v>153200</v>
      </c>
      <c r="G179" s="39" t="s">
        <v>110</v>
      </c>
      <c r="H179" s="39" t="s">
        <v>111</v>
      </c>
      <c r="I179" s="34">
        <v>43469</v>
      </c>
      <c r="J179" s="39" t="s">
        <v>71</v>
      </c>
      <c r="K179" s="39" t="s">
        <v>449</v>
      </c>
      <c r="L179" s="44">
        <v>-1</v>
      </c>
      <c r="M179" s="34">
        <v>43469</v>
      </c>
      <c r="N179" s="44">
        <v>-1</v>
      </c>
      <c r="O179" s="44">
        <v>0</v>
      </c>
      <c r="P179" s="44">
        <v>0.09</v>
      </c>
      <c r="Q179" s="44">
        <v>0</v>
      </c>
    </row>
    <row r="180" spans="1:17" x14ac:dyDescent="0.25">
      <c r="A180" t="s">
        <v>59</v>
      </c>
      <c r="D180" s="39" t="s">
        <v>249</v>
      </c>
      <c r="E180" s="39" t="s">
        <v>273</v>
      </c>
      <c r="F180" s="44">
        <v>111287</v>
      </c>
      <c r="G180" s="39" t="s">
        <v>123</v>
      </c>
      <c r="H180" s="39" t="s">
        <v>124</v>
      </c>
      <c r="I180" s="34">
        <v>43470</v>
      </c>
      <c r="J180" s="39" t="s">
        <v>71</v>
      </c>
      <c r="K180" s="39" t="s">
        <v>442</v>
      </c>
      <c r="L180" s="44">
        <v>-144</v>
      </c>
      <c r="M180" s="34">
        <v>43470</v>
      </c>
      <c r="N180" s="44">
        <v>-144</v>
      </c>
      <c r="O180" s="44">
        <v>0</v>
      </c>
      <c r="P180" s="44">
        <v>5860.97</v>
      </c>
      <c r="Q180" s="44">
        <v>0</v>
      </c>
    </row>
    <row r="181" spans="1:17" x14ac:dyDescent="0.25">
      <c r="A181" t="s">
        <v>59</v>
      </c>
      <c r="D181" s="39" t="s">
        <v>254</v>
      </c>
      <c r="E181" s="39" t="s">
        <v>255</v>
      </c>
      <c r="F181" s="44">
        <v>111288</v>
      </c>
      <c r="G181" s="39" t="s">
        <v>123</v>
      </c>
      <c r="H181" s="39" t="s">
        <v>124</v>
      </c>
      <c r="I181" s="34">
        <v>43470</v>
      </c>
      <c r="J181" s="39" t="s">
        <v>71</v>
      </c>
      <c r="K181" s="39" t="s">
        <v>442</v>
      </c>
      <c r="L181" s="44">
        <v>-144</v>
      </c>
      <c r="M181" s="34">
        <v>43470</v>
      </c>
      <c r="N181" s="44">
        <v>-144</v>
      </c>
      <c r="O181" s="44">
        <v>0</v>
      </c>
      <c r="P181" s="44">
        <v>5638.88</v>
      </c>
      <c r="Q181" s="44">
        <v>0</v>
      </c>
    </row>
    <row r="182" spans="1:17" x14ac:dyDescent="0.25">
      <c r="A182" t="s">
        <v>59</v>
      </c>
      <c r="D182" s="39" t="s">
        <v>206</v>
      </c>
      <c r="E182" s="39" t="s">
        <v>207</v>
      </c>
      <c r="F182" s="44">
        <v>111289</v>
      </c>
      <c r="G182" s="39" t="s">
        <v>123</v>
      </c>
      <c r="H182" s="39" t="s">
        <v>124</v>
      </c>
      <c r="I182" s="34">
        <v>43470</v>
      </c>
      <c r="J182" s="39" t="s">
        <v>71</v>
      </c>
      <c r="K182" s="39" t="s">
        <v>442</v>
      </c>
      <c r="L182" s="44">
        <v>-144</v>
      </c>
      <c r="M182" s="34">
        <v>43470</v>
      </c>
      <c r="N182" s="44">
        <v>-144</v>
      </c>
      <c r="O182" s="44">
        <v>0</v>
      </c>
      <c r="P182" s="44">
        <v>2219.52</v>
      </c>
      <c r="Q182" s="44">
        <v>0</v>
      </c>
    </row>
    <row r="183" spans="1:17" x14ac:dyDescent="0.25">
      <c r="A183" t="s">
        <v>59</v>
      </c>
      <c r="D183" s="39" t="s">
        <v>132</v>
      </c>
      <c r="E183" s="39" t="s">
        <v>133</v>
      </c>
      <c r="F183" s="44">
        <v>111290</v>
      </c>
      <c r="G183" s="39" t="s">
        <v>123</v>
      </c>
      <c r="H183" s="39" t="s">
        <v>124</v>
      </c>
      <c r="I183" s="34">
        <v>43470</v>
      </c>
      <c r="J183" s="39" t="s">
        <v>71</v>
      </c>
      <c r="K183" s="39" t="s">
        <v>442</v>
      </c>
      <c r="L183" s="44">
        <v>-48</v>
      </c>
      <c r="M183" s="34">
        <v>43470</v>
      </c>
      <c r="N183" s="44">
        <v>-48</v>
      </c>
      <c r="O183" s="44">
        <v>0</v>
      </c>
      <c r="P183" s="44">
        <v>692.35</v>
      </c>
      <c r="Q183" s="44">
        <v>0</v>
      </c>
    </row>
    <row r="184" spans="1:17" x14ac:dyDescent="0.25">
      <c r="A184" t="s">
        <v>59</v>
      </c>
      <c r="D184" s="39" t="s">
        <v>168</v>
      </c>
      <c r="E184" s="39" t="s">
        <v>169</v>
      </c>
      <c r="F184" s="44">
        <v>111291</v>
      </c>
      <c r="G184" s="39" t="s">
        <v>123</v>
      </c>
      <c r="H184" s="39" t="s">
        <v>124</v>
      </c>
      <c r="I184" s="34">
        <v>43470</v>
      </c>
      <c r="J184" s="39" t="s">
        <v>71</v>
      </c>
      <c r="K184" s="39" t="s">
        <v>442</v>
      </c>
      <c r="L184" s="44">
        <v>-12</v>
      </c>
      <c r="M184" s="34">
        <v>43470</v>
      </c>
      <c r="N184" s="44">
        <v>-12</v>
      </c>
      <c r="O184" s="44">
        <v>0</v>
      </c>
      <c r="P184" s="44">
        <v>380.63</v>
      </c>
      <c r="Q184" s="44">
        <v>0</v>
      </c>
    </row>
    <row r="185" spans="1:17" x14ac:dyDescent="0.25">
      <c r="A185" t="s">
        <v>59</v>
      </c>
      <c r="D185" s="39" t="s">
        <v>90</v>
      </c>
      <c r="E185" s="39" t="s">
        <v>91</v>
      </c>
      <c r="F185" s="44">
        <v>111292</v>
      </c>
      <c r="G185" s="39" t="s">
        <v>123</v>
      </c>
      <c r="H185" s="39" t="s">
        <v>124</v>
      </c>
      <c r="I185" s="34">
        <v>43470</v>
      </c>
      <c r="J185" s="39" t="s">
        <v>71</v>
      </c>
      <c r="K185" s="39" t="s">
        <v>442</v>
      </c>
      <c r="L185" s="44">
        <v>-168</v>
      </c>
      <c r="M185" s="34">
        <v>43470</v>
      </c>
      <c r="N185" s="44">
        <v>-168</v>
      </c>
      <c r="O185" s="44">
        <v>0</v>
      </c>
      <c r="P185" s="44">
        <v>314.51</v>
      </c>
      <c r="Q185" s="44">
        <v>0</v>
      </c>
    </row>
    <row r="186" spans="1:17" x14ac:dyDescent="0.25">
      <c r="A186" t="s">
        <v>59</v>
      </c>
      <c r="D186" s="39" t="s">
        <v>261</v>
      </c>
      <c r="E186" s="39" t="s">
        <v>262</v>
      </c>
      <c r="F186" s="44">
        <v>111293</v>
      </c>
      <c r="G186" s="39" t="s">
        <v>123</v>
      </c>
      <c r="H186" s="39" t="s">
        <v>124</v>
      </c>
      <c r="I186" s="34">
        <v>43470</v>
      </c>
      <c r="J186" s="39" t="s">
        <v>71</v>
      </c>
      <c r="K186" s="39" t="s">
        <v>442</v>
      </c>
      <c r="L186" s="44">
        <v>-144</v>
      </c>
      <c r="M186" s="34">
        <v>43470</v>
      </c>
      <c r="N186" s="44">
        <v>-144</v>
      </c>
      <c r="O186" s="44">
        <v>0</v>
      </c>
      <c r="P186" s="44">
        <v>237.46</v>
      </c>
      <c r="Q186" s="44">
        <v>0</v>
      </c>
    </row>
    <row r="187" spans="1:17" x14ac:dyDescent="0.25">
      <c r="A187" t="s">
        <v>59</v>
      </c>
      <c r="D187" s="39" t="s">
        <v>142</v>
      </c>
      <c r="E187" s="39" t="s">
        <v>143</v>
      </c>
      <c r="F187" s="44">
        <v>111294</v>
      </c>
      <c r="G187" s="39" t="s">
        <v>123</v>
      </c>
      <c r="H187" s="39" t="s">
        <v>124</v>
      </c>
      <c r="I187" s="34">
        <v>43470</v>
      </c>
      <c r="J187" s="39" t="s">
        <v>71</v>
      </c>
      <c r="K187" s="39" t="s">
        <v>442</v>
      </c>
      <c r="L187" s="44">
        <v>-144</v>
      </c>
      <c r="M187" s="34">
        <v>43470</v>
      </c>
      <c r="N187" s="44">
        <v>-144</v>
      </c>
      <c r="O187" s="44">
        <v>0</v>
      </c>
      <c r="P187" s="44">
        <v>157.84</v>
      </c>
      <c r="Q187" s="44">
        <v>0</v>
      </c>
    </row>
    <row r="188" spans="1:17" x14ac:dyDescent="0.25">
      <c r="A188" t="s">
        <v>59</v>
      </c>
      <c r="D188" s="39" t="s">
        <v>216</v>
      </c>
      <c r="E188" s="39" t="s">
        <v>217</v>
      </c>
      <c r="F188" s="44">
        <v>111295</v>
      </c>
      <c r="G188" s="39" t="s">
        <v>123</v>
      </c>
      <c r="H188" s="39" t="s">
        <v>124</v>
      </c>
      <c r="I188" s="34">
        <v>43470</v>
      </c>
      <c r="J188" s="39" t="s">
        <v>71</v>
      </c>
      <c r="K188" s="39" t="s">
        <v>442</v>
      </c>
      <c r="L188" s="44">
        <v>-1</v>
      </c>
      <c r="M188" s="34">
        <v>43470</v>
      </c>
      <c r="N188" s="44">
        <v>-1</v>
      </c>
      <c r="O188" s="44">
        <v>0</v>
      </c>
      <c r="P188" s="44">
        <v>12.25</v>
      </c>
      <c r="Q188" s="44">
        <v>0</v>
      </c>
    </row>
    <row r="189" spans="1:17" x14ac:dyDescent="0.25">
      <c r="A189" t="s">
        <v>59</v>
      </c>
      <c r="D189" s="39" t="s">
        <v>195</v>
      </c>
      <c r="E189" s="39" t="s">
        <v>196</v>
      </c>
      <c r="F189" s="44">
        <v>111296</v>
      </c>
      <c r="G189" s="39" t="s">
        <v>123</v>
      </c>
      <c r="H189" s="39" t="s">
        <v>124</v>
      </c>
      <c r="I189" s="34">
        <v>43470</v>
      </c>
      <c r="J189" s="39" t="s">
        <v>71</v>
      </c>
      <c r="K189" s="39" t="s">
        <v>442</v>
      </c>
      <c r="L189" s="44">
        <v>-1</v>
      </c>
      <c r="M189" s="34">
        <v>43470</v>
      </c>
      <c r="N189" s="44">
        <v>-1</v>
      </c>
      <c r="O189" s="44">
        <v>0</v>
      </c>
      <c r="P189" s="44">
        <v>7.99</v>
      </c>
      <c r="Q189" s="44">
        <v>0</v>
      </c>
    </row>
    <row r="190" spans="1:17" x14ac:dyDescent="0.25">
      <c r="A190" t="s">
        <v>59</v>
      </c>
      <c r="D190" s="39" t="s">
        <v>163</v>
      </c>
      <c r="E190" s="39" t="s">
        <v>263</v>
      </c>
      <c r="F190" s="44">
        <v>111297</v>
      </c>
      <c r="G190" s="39" t="s">
        <v>123</v>
      </c>
      <c r="H190" s="39" t="s">
        <v>124</v>
      </c>
      <c r="I190" s="34">
        <v>43470</v>
      </c>
      <c r="J190" s="39" t="s">
        <v>71</v>
      </c>
      <c r="K190" s="39" t="s">
        <v>442</v>
      </c>
      <c r="L190" s="44">
        <v>-1</v>
      </c>
      <c r="M190" s="34">
        <v>43470</v>
      </c>
      <c r="N190" s="44">
        <v>-1</v>
      </c>
      <c r="O190" s="44">
        <v>0</v>
      </c>
      <c r="P190" s="44">
        <v>4.68</v>
      </c>
      <c r="Q190" s="44">
        <v>0</v>
      </c>
    </row>
    <row r="191" spans="1:17" x14ac:dyDescent="0.25">
      <c r="A191" t="s">
        <v>59</v>
      </c>
      <c r="D191" s="39" t="s">
        <v>233</v>
      </c>
      <c r="E191" s="39" t="s">
        <v>234</v>
      </c>
      <c r="F191" s="44">
        <v>111298</v>
      </c>
      <c r="G191" s="39" t="s">
        <v>123</v>
      </c>
      <c r="H191" s="39" t="s">
        <v>124</v>
      </c>
      <c r="I191" s="34">
        <v>43470</v>
      </c>
      <c r="J191" s="39" t="s">
        <v>71</v>
      </c>
      <c r="K191" s="39" t="s">
        <v>442</v>
      </c>
      <c r="L191" s="44">
        <v>-1</v>
      </c>
      <c r="M191" s="34">
        <v>43470</v>
      </c>
      <c r="N191" s="44">
        <v>-1</v>
      </c>
      <c r="O191" s="44">
        <v>0</v>
      </c>
      <c r="P191" s="44">
        <v>3.29</v>
      </c>
      <c r="Q191" s="44">
        <v>0</v>
      </c>
    </row>
    <row r="192" spans="1:17" x14ac:dyDescent="0.25">
      <c r="A192" t="s">
        <v>59</v>
      </c>
      <c r="D192" s="39" t="s">
        <v>155</v>
      </c>
      <c r="E192" s="39" t="s">
        <v>156</v>
      </c>
      <c r="F192" s="44">
        <v>111299</v>
      </c>
      <c r="G192" s="39" t="s">
        <v>123</v>
      </c>
      <c r="H192" s="39" t="s">
        <v>124</v>
      </c>
      <c r="I192" s="34">
        <v>43470</v>
      </c>
      <c r="J192" s="39" t="s">
        <v>71</v>
      </c>
      <c r="K192" s="39" t="s">
        <v>442</v>
      </c>
      <c r="L192" s="44">
        <v>-1</v>
      </c>
      <c r="M192" s="34">
        <v>43470</v>
      </c>
      <c r="N192" s="44">
        <v>-1</v>
      </c>
      <c r="O192" s="44">
        <v>0</v>
      </c>
      <c r="P192" s="44">
        <v>2.85</v>
      </c>
      <c r="Q192" s="44">
        <v>0</v>
      </c>
    </row>
    <row r="193" spans="1:17" x14ac:dyDescent="0.25">
      <c r="A193" t="s">
        <v>59</v>
      </c>
      <c r="D193" s="39" t="s">
        <v>226</v>
      </c>
      <c r="E193" s="39" t="s">
        <v>227</v>
      </c>
      <c r="F193" s="44">
        <v>111300</v>
      </c>
      <c r="G193" s="39" t="s">
        <v>123</v>
      </c>
      <c r="H193" s="39" t="s">
        <v>124</v>
      </c>
      <c r="I193" s="34">
        <v>43470</v>
      </c>
      <c r="J193" s="39" t="s">
        <v>71</v>
      </c>
      <c r="K193" s="39" t="s">
        <v>442</v>
      </c>
      <c r="L193" s="44">
        <v>-1</v>
      </c>
      <c r="M193" s="34">
        <v>43470</v>
      </c>
      <c r="N193" s="44">
        <v>-1</v>
      </c>
      <c r="O193" s="44">
        <v>0</v>
      </c>
      <c r="P193" s="44">
        <v>2.13</v>
      </c>
      <c r="Q193" s="44">
        <v>0</v>
      </c>
    </row>
    <row r="194" spans="1:17" x14ac:dyDescent="0.25">
      <c r="A194" t="s">
        <v>59</v>
      </c>
      <c r="D194" s="39" t="s">
        <v>164</v>
      </c>
      <c r="E194" s="39" t="s">
        <v>165</v>
      </c>
      <c r="F194" s="44">
        <v>114265</v>
      </c>
      <c r="G194" s="39" t="s">
        <v>212</v>
      </c>
      <c r="H194" s="39" t="s">
        <v>213</v>
      </c>
      <c r="I194" s="34">
        <v>43470</v>
      </c>
      <c r="J194" s="39" t="s">
        <v>71</v>
      </c>
      <c r="K194" s="39" t="s">
        <v>443</v>
      </c>
      <c r="L194" s="44">
        <v>-144</v>
      </c>
      <c r="M194" s="34">
        <v>43470</v>
      </c>
      <c r="N194" s="44">
        <v>-144</v>
      </c>
      <c r="O194" s="44">
        <v>0</v>
      </c>
      <c r="P194" s="44">
        <v>7103.9800000000005</v>
      </c>
      <c r="Q194" s="44">
        <v>0</v>
      </c>
    </row>
    <row r="195" spans="1:17" x14ac:dyDescent="0.25">
      <c r="A195" t="s">
        <v>59</v>
      </c>
      <c r="D195" s="39" t="s">
        <v>289</v>
      </c>
      <c r="E195" s="39" t="s">
        <v>300</v>
      </c>
      <c r="F195" s="44">
        <v>114266</v>
      </c>
      <c r="G195" s="39" t="s">
        <v>212</v>
      </c>
      <c r="H195" s="39" t="s">
        <v>213</v>
      </c>
      <c r="I195" s="34">
        <v>43470</v>
      </c>
      <c r="J195" s="39" t="s">
        <v>71</v>
      </c>
      <c r="K195" s="39" t="s">
        <v>443</v>
      </c>
      <c r="L195" s="44">
        <v>-288</v>
      </c>
      <c r="M195" s="34">
        <v>43470</v>
      </c>
      <c r="N195" s="44">
        <v>-288</v>
      </c>
      <c r="O195" s="44">
        <v>0</v>
      </c>
      <c r="P195" s="44">
        <v>2554.27</v>
      </c>
      <c r="Q195" s="44">
        <v>0</v>
      </c>
    </row>
    <row r="196" spans="1:17" x14ac:dyDescent="0.25">
      <c r="A196" t="s">
        <v>59</v>
      </c>
      <c r="D196" s="39" t="s">
        <v>201</v>
      </c>
      <c r="E196" s="39" t="s">
        <v>291</v>
      </c>
      <c r="F196" s="44">
        <v>114267</v>
      </c>
      <c r="G196" s="39" t="s">
        <v>212</v>
      </c>
      <c r="H196" s="39" t="s">
        <v>213</v>
      </c>
      <c r="I196" s="34">
        <v>43470</v>
      </c>
      <c r="J196" s="39" t="s">
        <v>71</v>
      </c>
      <c r="K196" s="39" t="s">
        <v>443</v>
      </c>
      <c r="L196" s="44">
        <v>-54</v>
      </c>
      <c r="M196" s="34">
        <v>43470</v>
      </c>
      <c r="N196" s="44">
        <v>-54</v>
      </c>
      <c r="O196" s="44">
        <v>0</v>
      </c>
      <c r="P196" s="44">
        <v>1116.6100000000001</v>
      </c>
      <c r="Q196" s="44">
        <v>0</v>
      </c>
    </row>
    <row r="197" spans="1:17" x14ac:dyDescent="0.25">
      <c r="A197" t="s">
        <v>59</v>
      </c>
      <c r="D197" s="39" t="s">
        <v>249</v>
      </c>
      <c r="E197" s="39" t="s">
        <v>273</v>
      </c>
      <c r="F197" s="44">
        <v>114268</v>
      </c>
      <c r="G197" s="39" t="s">
        <v>212</v>
      </c>
      <c r="H197" s="39" t="s">
        <v>213</v>
      </c>
      <c r="I197" s="34">
        <v>43470</v>
      </c>
      <c r="J197" s="39" t="s">
        <v>71</v>
      </c>
      <c r="K197" s="39" t="s">
        <v>443</v>
      </c>
      <c r="L197" s="44">
        <v>-24</v>
      </c>
      <c r="M197" s="34">
        <v>43470</v>
      </c>
      <c r="N197" s="44">
        <v>-24</v>
      </c>
      <c r="O197" s="44">
        <v>0</v>
      </c>
      <c r="P197" s="44">
        <v>986.90000000000009</v>
      </c>
      <c r="Q197" s="44">
        <v>0</v>
      </c>
    </row>
    <row r="198" spans="1:17" x14ac:dyDescent="0.25">
      <c r="A198" t="s">
        <v>59</v>
      </c>
      <c r="D198" s="39" t="s">
        <v>233</v>
      </c>
      <c r="E198" s="39" t="s">
        <v>234</v>
      </c>
      <c r="F198" s="44">
        <v>114269</v>
      </c>
      <c r="G198" s="39" t="s">
        <v>212</v>
      </c>
      <c r="H198" s="39" t="s">
        <v>213</v>
      </c>
      <c r="I198" s="34">
        <v>43470</v>
      </c>
      <c r="J198" s="39" t="s">
        <v>71</v>
      </c>
      <c r="K198" s="39" t="s">
        <v>443</v>
      </c>
      <c r="L198" s="44">
        <v>-144</v>
      </c>
      <c r="M198" s="34">
        <v>43470</v>
      </c>
      <c r="N198" s="44">
        <v>-144</v>
      </c>
      <c r="O198" s="44">
        <v>0</v>
      </c>
      <c r="P198" s="44">
        <v>478.4</v>
      </c>
      <c r="Q198" s="44">
        <v>0</v>
      </c>
    </row>
    <row r="199" spans="1:17" x14ac:dyDescent="0.25">
      <c r="A199" t="s">
        <v>59</v>
      </c>
      <c r="D199" s="39" t="s">
        <v>197</v>
      </c>
      <c r="E199" s="39" t="s">
        <v>198</v>
      </c>
      <c r="F199" s="44">
        <v>114270</v>
      </c>
      <c r="G199" s="39" t="s">
        <v>212</v>
      </c>
      <c r="H199" s="39" t="s">
        <v>213</v>
      </c>
      <c r="I199" s="34">
        <v>43470</v>
      </c>
      <c r="J199" s="39" t="s">
        <v>71</v>
      </c>
      <c r="K199" s="39" t="s">
        <v>443</v>
      </c>
      <c r="L199" s="44">
        <v>-48</v>
      </c>
      <c r="M199" s="34">
        <v>43470</v>
      </c>
      <c r="N199" s="44">
        <v>-48</v>
      </c>
      <c r="O199" s="44">
        <v>0</v>
      </c>
      <c r="P199" s="44">
        <v>135.48000000000002</v>
      </c>
      <c r="Q199" s="44">
        <v>0</v>
      </c>
    </row>
    <row r="200" spans="1:17" x14ac:dyDescent="0.25">
      <c r="A200" t="s">
        <v>59</v>
      </c>
      <c r="D200" s="39" t="s">
        <v>243</v>
      </c>
      <c r="E200" s="39" t="s">
        <v>244</v>
      </c>
      <c r="F200" s="44">
        <v>114271</v>
      </c>
      <c r="G200" s="39" t="s">
        <v>212</v>
      </c>
      <c r="H200" s="39" t="s">
        <v>213</v>
      </c>
      <c r="I200" s="34">
        <v>43470</v>
      </c>
      <c r="J200" s="39" t="s">
        <v>71</v>
      </c>
      <c r="K200" s="39" t="s">
        <v>443</v>
      </c>
      <c r="L200" s="44">
        <v>-1</v>
      </c>
      <c r="M200" s="34">
        <v>43470</v>
      </c>
      <c r="N200" s="44">
        <v>-1</v>
      </c>
      <c r="O200" s="44">
        <v>0</v>
      </c>
      <c r="P200" s="44">
        <v>58.169999999999995</v>
      </c>
      <c r="Q200" s="44">
        <v>0</v>
      </c>
    </row>
    <row r="201" spans="1:17" x14ac:dyDescent="0.25">
      <c r="A201" t="s">
        <v>59</v>
      </c>
      <c r="D201" s="39" t="s">
        <v>163</v>
      </c>
      <c r="E201" s="39" t="s">
        <v>263</v>
      </c>
      <c r="F201" s="44">
        <v>114272</v>
      </c>
      <c r="G201" s="39" t="s">
        <v>212</v>
      </c>
      <c r="H201" s="39" t="s">
        <v>213</v>
      </c>
      <c r="I201" s="34">
        <v>43470</v>
      </c>
      <c r="J201" s="39" t="s">
        <v>71</v>
      </c>
      <c r="K201" s="39" t="s">
        <v>443</v>
      </c>
      <c r="L201" s="44">
        <v>-12</v>
      </c>
      <c r="M201" s="34">
        <v>43470</v>
      </c>
      <c r="N201" s="44">
        <v>-12</v>
      </c>
      <c r="O201" s="44">
        <v>0</v>
      </c>
      <c r="P201" s="44">
        <v>56.68</v>
      </c>
      <c r="Q201" s="44">
        <v>0</v>
      </c>
    </row>
    <row r="202" spans="1:17" x14ac:dyDescent="0.25">
      <c r="A202" t="s">
        <v>59</v>
      </c>
      <c r="D202" s="39" t="s">
        <v>132</v>
      </c>
      <c r="E202" s="39" t="s">
        <v>133</v>
      </c>
      <c r="F202" s="44">
        <v>114273</v>
      </c>
      <c r="G202" s="39" t="s">
        <v>212</v>
      </c>
      <c r="H202" s="39" t="s">
        <v>213</v>
      </c>
      <c r="I202" s="34">
        <v>43470</v>
      </c>
      <c r="J202" s="39" t="s">
        <v>71</v>
      </c>
      <c r="K202" s="39" t="s">
        <v>443</v>
      </c>
      <c r="L202" s="44">
        <v>-1</v>
      </c>
      <c r="M202" s="34">
        <v>43470</v>
      </c>
      <c r="N202" s="44">
        <v>-1</v>
      </c>
      <c r="O202" s="44">
        <v>0</v>
      </c>
      <c r="P202" s="44">
        <v>14.57</v>
      </c>
      <c r="Q202" s="44">
        <v>0</v>
      </c>
    </row>
    <row r="203" spans="1:17" x14ac:dyDescent="0.25">
      <c r="A203" t="s">
        <v>59</v>
      </c>
      <c r="D203" s="39" t="s">
        <v>124</v>
      </c>
      <c r="E203" s="39" t="s">
        <v>228</v>
      </c>
      <c r="F203" s="44">
        <v>114274</v>
      </c>
      <c r="G203" s="39" t="s">
        <v>212</v>
      </c>
      <c r="H203" s="39" t="s">
        <v>213</v>
      </c>
      <c r="I203" s="34">
        <v>43470</v>
      </c>
      <c r="J203" s="39" t="s">
        <v>71</v>
      </c>
      <c r="K203" s="39" t="s">
        <v>443</v>
      </c>
      <c r="L203" s="44">
        <v>-1</v>
      </c>
      <c r="M203" s="34">
        <v>43470</v>
      </c>
      <c r="N203" s="44">
        <v>-1</v>
      </c>
      <c r="O203" s="44">
        <v>0</v>
      </c>
      <c r="P203" s="44">
        <v>8.84</v>
      </c>
      <c r="Q203" s="44">
        <v>0</v>
      </c>
    </row>
    <row r="204" spans="1:17" x14ac:dyDescent="0.25">
      <c r="A204" t="s">
        <v>59</v>
      </c>
      <c r="D204" s="39" t="s">
        <v>245</v>
      </c>
      <c r="E204" s="39" t="s">
        <v>246</v>
      </c>
      <c r="F204" s="44">
        <v>124508</v>
      </c>
      <c r="G204" s="39" t="s">
        <v>229</v>
      </c>
      <c r="H204" s="39" t="s">
        <v>98</v>
      </c>
      <c r="I204" s="34">
        <v>43470</v>
      </c>
      <c r="J204" s="39" t="s">
        <v>71</v>
      </c>
      <c r="K204" s="39" t="s">
        <v>444</v>
      </c>
      <c r="L204" s="44">
        <v>-48</v>
      </c>
      <c r="M204" s="34">
        <v>43470</v>
      </c>
      <c r="N204" s="44">
        <v>-48</v>
      </c>
      <c r="O204" s="44">
        <v>0</v>
      </c>
      <c r="P204" s="44">
        <v>6072.3899999999994</v>
      </c>
      <c r="Q204" s="44">
        <v>0</v>
      </c>
    </row>
    <row r="205" spans="1:17" x14ac:dyDescent="0.25">
      <c r="A205" t="s">
        <v>59</v>
      </c>
      <c r="D205" s="39" t="s">
        <v>104</v>
      </c>
      <c r="E205" s="39" t="s">
        <v>105</v>
      </c>
      <c r="F205" s="44">
        <v>124509</v>
      </c>
      <c r="G205" s="39" t="s">
        <v>229</v>
      </c>
      <c r="H205" s="39" t="s">
        <v>98</v>
      </c>
      <c r="I205" s="34">
        <v>43470</v>
      </c>
      <c r="J205" s="39" t="s">
        <v>71</v>
      </c>
      <c r="K205" s="39" t="s">
        <v>444</v>
      </c>
      <c r="L205" s="44">
        <v>-288</v>
      </c>
      <c r="M205" s="34">
        <v>43470</v>
      </c>
      <c r="N205" s="44">
        <v>-288</v>
      </c>
      <c r="O205" s="44">
        <v>0</v>
      </c>
      <c r="P205" s="44">
        <v>5016.21</v>
      </c>
      <c r="Q205" s="44">
        <v>0</v>
      </c>
    </row>
    <row r="206" spans="1:17" x14ac:dyDescent="0.25">
      <c r="A206" t="s">
        <v>59</v>
      </c>
      <c r="D206" s="39" t="s">
        <v>161</v>
      </c>
      <c r="E206" s="39" t="s">
        <v>162</v>
      </c>
      <c r="F206" s="44">
        <v>124510</v>
      </c>
      <c r="G206" s="39" t="s">
        <v>229</v>
      </c>
      <c r="H206" s="39" t="s">
        <v>98</v>
      </c>
      <c r="I206" s="34">
        <v>43470</v>
      </c>
      <c r="J206" s="39" t="s">
        <v>71</v>
      </c>
      <c r="K206" s="39" t="s">
        <v>444</v>
      </c>
      <c r="L206" s="44">
        <v>-288</v>
      </c>
      <c r="M206" s="34">
        <v>43470</v>
      </c>
      <c r="N206" s="44">
        <v>-288</v>
      </c>
      <c r="O206" s="44">
        <v>0</v>
      </c>
      <c r="P206" s="44">
        <v>2987.71</v>
      </c>
      <c r="Q206" s="44">
        <v>0</v>
      </c>
    </row>
    <row r="207" spans="1:17" x14ac:dyDescent="0.25">
      <c r="A207" t="s">
        <v>59</v>
      </c>
      <c r="D207" s="39" t="s">
        <v>116</v>
      </c>
      <c r="E207" s="39" t="s">
        <v>117</v>
      </c>
      <c r="F207" s="44">
        <v>124511</v>
      </c>
      <c r="G207" s="39" t="s">
        <v>229</v>
      </c>
      <c r="H207" s="39" t="s">
        <v>98</v>
      </c>
      <c r="I207" s="34">
        <v>43470</v>
      </c>
      <c r="J207" s="39" t="s">
        <v>71</v>
      </c>
      <c r="K207" s="39" t="s">
        <v>444</v>
      </c>
      <c r="L207" s="44">
        <v>-288</v>
      </c>
      <c r="M207" s="34">
        <v>43470</v>
      </c>
      <c r="N207" s="44">
        <v>-288</v>
      </c>
      <c r="O207" s="44">
        <v>0</v>
      </c>
      <c r="P207" s="44">
        <v>2272.23</v>
      </c>
      <c r="Q207" s="44">
        <v>0</v>
      </c>
    </row>
    <row r="208" spans="1:17" x14ac:dyDescent="0.25">
      <c r="A208" t="s">
        <v>59</v>
      </c>
      <c r="D208" s="39" t="s">
        <v>166</v>
      </c>
      <c r="E208" s="39" t="s">
        <v>167</v>
      </c>
      <c r="F208" s="44">
        <v>124512</v>
      </c>
      <c r="G208" s="39" t="s">
        <v>229</v>
      </c>
      <c r="H208" s="39" t="s">
        <v>98</v>
      </c>
      <c r="I208" s="34">
        <v>43470</v>
      </c>
      <c r="J208" s="39" t="s">
        <v>71</v>
      </c>
      <c r="K208" s="39" t="s">
        <v>444</v>
      </c>
      <c r="L208" s="44">
        <v>-144</v>
      </c>
      <c r="M208" s="34">
        <v>43470</v>
      </c>
      <c r="N208" s="44">
        <v>-144</v>
      </c>
      <c r="O208" s="44">
        <v>0</v>
      </c>
      <c r="P208" s="44">
        <v>775.76</v>
      </c>
      <c r="Q208" s="44">
        <v>0</v>
      </c>
    </row>
    <row r="209" spans="1:17" x14ac:dyDescent="0.25">
      <c r="A209" t="s">
        <v>59</v>
      </c>
      <c r="D209" s="39" t="s">
        <v>214</v>
      </c>
      <c r="E209" s="39" t="s">
        <v>215</v>
      </c>
      <c r="F209" s="44">
        <v>124513</v>
      </c>
      <c r="G209" s="39" t="s">
        <v>229</v>
      </c>
      <c r="H209" s="39" t="s">
        <v>98</v>
      </c>
      <c r="I209" s="34">
        <v>43470</v>
      </c>
      <c r="J209" s="39" t="s">
        <v>71</v>
      </c>
      <c r="K209" s="39" t="s">
        <v>444</v>
      </c>
      <c r="L209" s="44">
        <v>-48</v>
      </c>
      <c r="M209" s="34">
        <v>43470</v>
      </c>
      <c r="N209" s="44">
        <v>-48</v>
      </c>
      <c r="O209" s="44">
        <v>0</v>
      </c>
      <c r="P209" s="44">
        <v>604.97</v>
      </c>
      <c r="Q209" s="44">
        <v>0</v>
      </c>
    </row>
    <row r="210" spans="1:17" x14ac:dyDescent="0.25">
      <c r="A210" t="s">
        <v>59</v>
      </c>
      <c r="D210" s="39" t="s">
        <v>218</v>
      </c>
      <c r="E210" s="39" t="s">
        <v>219</v>
      </c>
      <c r="F210" s="44">
        <v>124514</v>
      </c>
      <c r="G210" s="39" t="s">
        <v>229</v>
      </c>
      <c r="H210" s="39" t="s">
        <v>98</v>
      </c>
      <c r="I210" s="34">
        <v>43470</v>
      </c>
      <c r="J210" s="39" t="s">
        <v>71</v>
      </c>
      <c r="K210" s="39" t="s">
        <v>444</v>
      </c>
      <c r="L210" s="44">
        <v>-144</v>
      </c>
      <c r="M210" s="34">
        <v>43470</v>
      </c>
      <c r="N210" s="44">
        <v>-144</v>
      </c>
      <c r="O210" s="44">
        <v>0</v>
      </c>
      <c r="P210" s="44">
        <v>543.82000000000005</v>
      </c>
      <c r="Q210" s="44">
        <v>0</v>
      </c>
    </row>
    <row r="211" spans="1:17" x14ac:dyDescent="0.25">
      <c r="A211" t="s">
        <v>59</v>
      </c>
      <c r="D211" s="39" t="s">
        <v>136</v>
      </c>
      <c r="E211" s="39" t="s">
        <v>137</v>
      </c>
      <c r="F211" s="44">
        <v>124515</v>
      </c>
      <c r="G211" s="39" t="s">
        <v>229</v>
      </c>
      <c r="H211" s="39" t="s">
        <v>98</v>
      </c>
      <c r="I211" s="34">
        <v>43470</v>
      </c>
      <c r="J211" s="39" t="s">
        <v>71</v>
      </c>
      <c r="K211" s="39" t="s">
        <v>444</v>
      </c>
      <c r="L211" s="44">
        <v>-144</v>
      </c>
      <c r="M211" s="34">
        <v>43470</v>
      </c>
      <c r="N211" s="44">
        <v>-144</v>
      </c>
      <c r="O211" s="44">
        <v>0</v>
      </c>
      <c r="P211" s="44">
        <v>419.33</v>
      </c>
      <c r="Q211" s="44">
        <v>0</v>
      </c>
    </row>
    <row r="212" spans="1:17" x14ac:dyDescent="0.25">
      <c r="A212" t="s">
        <v>59</v>
      </c>
      <c r="D212" s="39" t="s">
        <v>264</v>
      </c>
      <c r="E212" s="39" t="s">
        <v>265</v>
      </c>
      <c r="F212" s="44">
        <v>124516</v>
      </c>
      <c r="G212" s="39" t="s">
        <v>229</v>
      </c>
      <c r="H212" s="39" t="s">
        <v>98</v>
      </c>
      <c r="I212" s="34">
        <v>43470</v>
      </c>
      <c r="J212" s="39" t="s">
        <v>71</v>
      </c>
      <c r="K212" s="39" t="s">
        <v>444</v>
      </c>
      <c r="L212" s="44">
        <v>-144</v>
      </c>
      <c r="M212" s="34">
        <v>43470</v>
      </c>
      <c r="N212" s="44">
        <v>-144</v>
      </c>
      <c r="O212" s="44">
        <v>0</v>
      </c>
      <c r="P212" s="44">
        <v>285.67</v>
      </c>
      <c r="Q212" s="44">
        <v>0</v>
      </c>
    </row>
    <row r="213" spans="1:17" x14ac:dyDescent="0.25">
      <c r="A213" t="s">
        <v>59</v>
      </c>
      <c r="D213" s="39" t="s">
        <v>301</v>
      </c>
      <c r="E213" s="39" t="s">
        <v>302</v>
      </c>
      <c r="F213" s="44">
        <v>124517</v>
      </c>
      <c r="G213" s="39" t="s">
        <v>229</v>
      </c>
      <c r="H213" s="39" t="s">
        <v>98</v>
      </c>
      <c r="I213" s="34">
        <v>43470</v>
      </c>
      <c r="J213" s="39" t="s">
        <v>71</v>
      </c>
      <c r="K213" s="39" t="s">
        <v>444</v>
      </c>
      <c r="L213" s="44">
        <v>-24</v>
      </c>
      <c r="M213" s="34">
        <v>43470</v>
      </c>
      <c r="N213" s="44">
        <v>-24</v>
      </c>
      <c r="O213" s="44">
        <v>0</v>
      </c>
      <c r="P213" s="44">
        <v>225.39</v>
      </c>
      <c r="Q213" s="44">
        <v>0</v>
      </c>
    </row>
    <row r="214" spans="1:17" x14ac:dyDescent="0.25">
      <c r="A214" t="s">
        <v>59</v>
      </c>
      <c r="D214" s="39" t="s">
        <v>92</v>
      </c>
      <c r="E214" s="39" t="s">
        <v>93</v>
      </c>
      <c r="F214" s="44">
        <v>124518</v>
      </c>
      <c r="G214" s="39" t="s">
        <v>229</v>
      </c>
      <c r="H214" s="39" t="s">
        <v>98</v>
      </c>
      <c r="I214" s="34">
        <v>43470</v>
      </c>
      <c r="J214" s="39" t="s">
        <v>71</v>
      </c>
      <c r="K214" s="39" t="s">
        <v>444</v>
      </c>
      <c r="L214" s="44">
        <v>-144</v>
      </c>
      <c r="M214" s="34">
        <v>43470</v>
      </c>
      <c r="N214" s="44">
        <v>-144</v>
      </c>
      <c r="O214" s="44">
        <v>0</v>
      </c>
      <c r="P214" s="44">
        <v>106.14</v>
      </c>
      <c r="Q214" s="44">
        <v>0</v>
      </c>
    </row>
    <row r="215" spans="1:17" x14ac:dyDescent="0.25">
      <c r="A215" t="s">
        <v>59</v>
      </c>
      <c r="D215" s="39" t="s">
        <v>94</v>
      </c>
      <c r="E215" s="39" t="s">
        <v>95</v>
      </c>
      <c r="F215" s="44">
        <v>124519</v>
      </c>
      <c r="G215" s="39" t="s">
        <v>229</v>
      </c>
      <c r="H215" s="39" t="s">
        <v>98</v>
      </c>
      <c r="I215" s="34">
        <v>43470</v>
      </c>
      <c r="J215" s="39" t="s">
        <v>71</v>
      </c>
      <c r="K215" s="39" t="s">
        <v>444</v>
      </c>
      <c r="L215" s="44">
        <v>-6</v>
      </c>
      <c r="M215" s="34">
        <v>43470</v>
      </c>
      <c r="N215" s="44">
        <v>-6</v>
      </c>
      <c r="O215" s="44">
        <v>0</v>
      </c>
      <c r="P215" s="44">
        <v>17.04</v>
      </c>
      <c r="Q215" s="44">
        <v>0</v>
      </c>
    </row>
    <row r="216" spans="1:17" x14ac:dyDescent="0.25">
      <c r="A216" t="s">
        <v>59</v>
      </c>
      <c r="D216" s="39" t="s">
        <v>237</v>
      </c>
      <c r="E216" s="39" t="s">
        <v>238</v>
      </c>
      <c r="F216" s="44">
        <v>124520</v>
      </c>
      <c r="G216" s="39" t="s">
        <v>229</v>
      </c>
      <c r="H216" s="39" t="s">
        <v>98</v>
      </c>
      <c r="I216" s="34">
        <v>43470</v>
      </c>
      <c r="J216" s="39" t="s">
        <v>71</v>
      </c>
      <c r="K216" s="39" t="s">
        <v>444</v>
      </c>
      <c r="L216" s="44">
        <v>-1</v>
      </c>
      <c r="M216" s="34">
        <v>43470</v>
      </c>
      <c r="N216" s="44">
        <v>-1</v>
      </c>
      <c r="O216" s="44">
        <v>0</v>
      </c>
      <c r="P216" s="44">
        <v>6.72</v>
      </c>
      <c r="Q216" s="44">
        <v>0</v>
      </c>
    </row>
    <row r="217" spans="1:17" x14ac:dyDescent="0.25">
      <c r="A217" t="s">
        <v>59</v>
      </c>
      <c r="D217" s="39" t="s">
        <v>307</v>
      </c>
      <c r="E217" s="39" t="s">
        <v>308</v>
      </c>
      <c r="F217" s="44">
        <v>153161</v>
      </c>
      <c r="G217" s="39" t="s">
        <v>110</v>
      </c>
      <c r="H217" s="39" t="s">
        <v>111</v>
      </c>
      <c r="I217" s="34">
        <v>43470</v>
      </c>
      <c r="J217" s="39" t="s">
        <v>71</v>
      </c>
      <c r="K217" s="39" t="s">
        <v>448</v>
      </c>
      <c r="L217" s="44">
        <v>-144</v>
      </c>
      <c r="M217" s="34">
        <v>43470</v>
      </c>
      <c r="N217" s="44">
        <v>-144</v>
      </c>
      <c r="O217" s="44">
        <v>0</v>
      </c>
      <c r="P217" s="44">
        <v>1764</v>
      </c>
      <c r="Q217" s="44">
        <v>0</v>
      </c>
    </row>
    <row r="218" spans="1:17" x14ac:dyDescent="0.25">
      <c r="A218" t="s">
        <v>59</v>
      </c>
      <c r="D218" s="39" t="s">
        <v>287</v>
      </c>
      <c r="E218" s="39" t="s">
        <v>288</v>
      </c>
      <c r="F218" s="44">
        <v>153162</v>
      </c>
      <c r="G218" s="39" t="s">
        <v>110</v>
      </c>
      <c r="H218" s="39" t="s">
        <v>111</v>
      </c>
      <c r="I218" s="34">
        <v>43470</v>
      </c>
      <c r="J218" s="39" t="s">
        <v>71</v>
      </c>
      <c r="K218" s="39" t="s">
        <v>448</v>
      </c>
      <c r="L218" s="44">
        <v>-144</v>
      </c>
      <c r="M218" s="34">
        <v>43470</v>
      </c>
      <c r="N218" s="44">
        <v>-144</v>
      </c>
      <c r="O218" s="44">
        <v>0</v>
      </c>
      <c r="P218" s="44">
        <v>1058.4000000000001</v>
      </c>
      <c r="Q218" s="44">
        <v>0</v>
      </c>
    </row>
    <row r="219" spans="1:17" x14ac:dyDescent="0.25">
      <c r="A219" t="s">
        <v>59</v>
      </c>
      <c r="D219" s="39" t="s">
        <v>296</v>
      </c>
      <c r="E219" s="39" t="s">
        <v>297</v>
      </c>
      <c r="F219" s="44">
        <v>153163</v>
      </c>
      <c r="G219" s="39" t="s">
        <v>110</v>
      </c>
      <c r="H219" s="39" t="s">
        <v>111</v>
      </c>
      <c r="I219" s="34">
        <v>43470</v>
      </c>
      <c r="J219" s="39" t="s">
        <v>71</v>
      </c>
      <c r="K219" s="39" t="s">
        <v>448</v>
      </c>
      <c r="L219" s="44">
        <v>-48</v>
      </c>
      <c r="M219" s="34">
        <v>43470</v>
      </c>
      <c r="N219" s="44">
        <v>-48</v>
      </c>
      <c r="O219" s="44">
        <v>0</v>
      </c>
      <c r="P219" s="44">
        <v>588</v>
      </c>
      <c r="Q219" s="44">
        <v>0</v>
      </c>
    </row>
    <row r="220" spans="1:17" x14ac:dyDescent="0.25">
      <c r="A220" t="s">
        <v>59</v>
      </c>
      <c r="D220" s="39" t="s">
        <v>183</v>
      </c>
      <c r="E220" s="39" t="s">
        <v>184</v>
      </c>
      <c r="F220" s="44">
        <v>153164</v>
      </c>
      <c r="G220" s="39" t="s">
        <v>110</v>
      </c>
      <c r="H220" s="39" t="s">
        <v>111</v>
      </c>
      <c r="I220" s="34">
        <v>43470</v>
      </c>
      <c r="J220" s="39" t="s">
        <v>71</v>
      </c>
      <c r="K220" s="39" t="s">
        <v>448</v>
      </c>
      <c r="L220" s="44">
        <v>-144</v>
      </c>
      <c r="M220" s="34">
        <v>43470</v>
      </c>
      <c r="N220" s="44">
        <v>-144</v>
      </c>
      <c r="O220" s="44">
        <v>0</v>
      </c>
      <c r="P220" s="44">
        <v>571.54000000000008</v>
      </c>
      <c r="Q220" s="44">
        <v>0</v>
      </c>
    </row>
    <row r="221" spans="1:17" x14ac:dyDescent="0.25">
      <c r="A221" t="s">
        <v>59</v>
      </c>
      <c r="D221" s="39" t="s">
        <v>266</v>
      </c>
      <c r="E221" s="39" t="s">
        <v>267</v>
      </c>
      <c r="F221" s="44">
        <v>153165</v>
      </c>
      <c r="G221" s="39" t="s">
        <v>110</v>
      </c>
      <c r="H221" s="39" t="s">
        <v>111</v>
      </c>
      <c r="I221" s="34">
        <v>43470</v>
      </c>
      <c r="J221" s="39" t="s">
        <v>71</v>
      </c>
      <c r="K221" s="39" t="s">
        <v>448</v>
      </c>
      <c r="L221" s="44">
        <v>-144</v>
      </c>
      <c r="M221" s="34">
        <v>43470</v>
      </c>
      <c r="N221" s="44">
        <v>-144</v>
      </c>
      <c r="O221" s="44">
        <v>0</v>
      </c>
      <c r="P221" s="44">
        <v>462.87</v>
      </c>
      <c r="Q221" s="44">
        <v>0</v>
      </c>
    </row>
    <row r="222" spans="1:17" x14ac:dyDescent="0.25">
      <c r="A222" t="s">
        <v>59</v>
      </c>
      <c r="D222" s="39" t="s">
        <v>155</v>
      </c>
      <c r="E222" s="39" t="s">
        <v>156</v>
      </c>
      <c r="F222" s="44">
        <v>153166</v>
      </c>
      <c r="G222" s="39" t="s">
        <v>110</v>
      </c>
      <c r="H222" s="39" t="s">
        <v>111</v>
      </c>
      <c r="I222" s="34">
        <v>43470</v>
      </c>
      <c r="J222" s="39" t="s">
        <v>71</v>
      </c>
      <c r="K222" s="39" t="s">
        <v>448</v>
      </c>
      <c r="L222" s="44">
        <v>-144</v>
      </c>
      <c r="M222" s="34">
        <v>43470</v>
      </c>
      <c r="N222" s="44">
        <v>-144</v>
      </c>
      <c r="O222" s="44">
        <v>0</v>
      </c>
      <c r="P222" s="44">
        <v>414.89</v>
      </c>
      <c r="Q222" s="44">
        <v>0</v>
      </c>
    </row>
    <row r="223" spans="1:17" x14ac:dyDescent="0.25">
      <c r="A223" t="s">
        <v>59</v>
      </c>
      <c r="D223" s="39" t="s">
        <v>197</v>
      </c>
      <c r="E223" s="39" t="s">
        <v>198</v>
      </c>
      <c r="F223" s="44">
        <v>153167</v>
      </c>
      <c r="G223" s="39" t="s">
        <v>110</v>
      </c>
      <c r="H223" s="39" t="s">
        <v>111</v>
      </c>
      <c r="I223" s="34">
        <v>43470</v>
      </c>
      <c r="J223" s="39" t="s">
        <v>71</v>
      </c>
      <c r="K223" s="39" t="s">
        <v>448</v>
      </c>
      <c r="L223" s="44">
        <v>-144</v>
      </c>
      <c r="M223" s="34">
        <v>43470</v>
      </c>
      <c r="N223" s="44">
        <v>-144</v>
      </c>
      <c r="O223" s="44">
        <v>0</v>
      </c>
      <c r="P223" s="44">
        <v>406.42999999999995</v>
      </c>
      <c r="Q223" s="44">
        <v>0</v>
      </c>
    </row>
    <row r="224" spans="1:17" x14ac:dyDescent="0.25">
      <c r="A224" t="s">
        <v>59</v>
      </c>
      <c r="D224" s="39" t="s">
        <v>144</v>
      </c>
      <c r="E224" s="39" t="s">
        <v>145</v>
      </c>
      <c r="F224" s="44">
        <v>153168</v>
      </c>
      <c r="G224" s="39" t="s">
        <v>110</v>
      </c>
      <c r="H224" s="39" t="s">
        <v>111</v>
      </c>
      <c r="I224" s="34">
        <v>43470</v>
      </c>
      <c r="J224" s="39" t="s">
        <v>71</v>
      </c>
      <c r="K224" s="39" t="s">
        <v>448</v>
      </c>
      <c r="L224" s="44">
        <v>-144</v>
      </c>
      <c r="M224" s="34">
        <v>43470</v>
      </c>
      <c r="N224" s="44">
        <v>-144</v>
      </c>
      <c r="O224" s="44">
        <v>0</v>
      </c>
      <c r="P224" s="44">
        <v>364.09</v>
      </c>
      <c r="Q224" s="44">
        <v>0</v>
      </c>
    </row>
    <row r="225" spans="1:17" x14ac:dyDescent="0.25">
      <c r="A225" t="s">
        <v>59</v>
      </c>
      <c r="D225" s="39" t="s">
        <v>250</v>
      </c>
      <c r="E225" s="39" t="s">
        <v>251</v>
      </c>
      <c r="F225" s="44">
        <v>153169</v>
      </c>
      <c r="G225" s="39" t="s">
        <v>110</v>
      </c>
      <c r="H225" s="39" t="s">
        <v>111</v>
      </c>
      <c r="I225" s="34">
        <v>43470</v>
      </c>
      <c r="J225" s="39" t="s">
        <v>71</v>
      </c>
      <c r="K225" s="39" t="s">
        <v>448</v>
      </c>
      <c r="L225" s="44">
        <v>-144</v>
      </c>
      <c r="M225" s="34">
        <v>43470</v>
      </c>
      <c r="N225" s="44">
        <v>-144</v>
      </c>
      <c r="O225" s="44">
        <v>0</v>
      </c>
      <c r="P225" s="44">
        <v>220.14999999999998</v>
      </c>
      <c r="Q225" s="44">
        <v>0</v>
      </c>
    </row>
    <row r="226" spans="1:17" x14ac:dyDescent="0.25">
      <c r="A226" t="s">
        <v>59</v>
      </c>
      <c r="D226" s="39" t="s">
        <v>140</v>
      </c>
      <c r="E226" s="39" t="s">
        <v>141</v>
      </c>
      <c r="F226" s="44">
        <v>153170</v>
      </c>
      <c r="G226" s="39" t="s">
        <v>110</v>
      </c>
      <c r="H226" s="39" t="s">
        <v>111</v>
      </c>
      <c r="I226" s="34">
        <v>43470</v>
      </c>
      <c r="J226" s="39" t="s">
        <v>71</v>
      </c>
      <c r="K226" s="39" t="s">
        <v>448</v>
      </c>
      <c r="L226" s="44">
        <v>-48</v>
      </c>
      <c r="M226" s="34">
        <v>43470</v>
      </c>
      <c r="N226" s="44">
        <v>-48</v>
      </c>
      <c r="O226" s="44">
        <v>0</v>
      </c>
      <c r="P226" s="44">
        <v>215.91</v>
      </c>
      <c r="Q226" s="44">
        <v>0</v>
      </c>
    </row>
    <row r="227" spans="1:17" x14ac:dyDescent="0.25">
      <c r="A227" t="s">
        <v>59</v>
      </c>
      <c r="D227" s="39" t="s">
        <v>239</v>
      </c>
      <c r="E227" s="39" t="s">
        <v>240</v>
      </c>
      <c r="F227" s="44">
        <v>153171</v>
      </c>
      <c r="G227" s="39" t="s">
        <v>110</v>
      </c>
      <c r="H227" s="39" t="s">
        <v>111</v>
      </c>
      <c r="I227" s="34">
        <v>43470</v>
      </c>
      <c r="J227" s="39" t="s">
        <v>71</v>
      </c>
      <c r="K227" s="39" t="s">
        <v>448</v>
      </c>
      <c r="L227" s="44">
        <v>-24</v>
      </c>
      <c r="M227" s="34">
        <v>43470</v>
      </c>
      <c r="N227" s="44">
        <v>-24</v>
      </c>
      <c r="O227" s="44">
        <v>0</v>
      </c>
      <c r="P227" s="44">
        <v>113.84</v>
      </c>
      <c r="Q227" s="44">
        <v>0</v>
      </c>
    </row>
    <row r="228" spans="1:17" x14ac:dyDescent="0.25">
      <c r="A228" t="s">
        <v>59</v>
      </c>
      <c r="D228" s="39" t="s">
        <v>138</v>
      </c>
      <c r="E228" s="39" t="s">
        <v>139</v>
      </c>
      <c r="F228" s="44">
        <v>153172</v>
      </c>
      <c r="G228" s="39" t="s">
        <v>110</v>
      </c>
      <c r="H228" s="39" t="s">
        <v>111</v>
      </c>
      <c r="I228" s="34">
        <v>43470</v>
      </c>
      <c r="J228" s="39" t="s">
        <v>71</v>
      </c>
      <c r="K228" s="39" t="s">
        <v>448</v>
      </c>
      <c r="L228" s="44">
        <v>-48</v>
      </c>
      <c r="M228" s="34">
        <v>43470</v>
      </c>
      <c r="N228" s="44">
        <v>-48</v>
      </c>
      <c r="O228" s="44">
        <v>0</v>
      </c>
      <c r="P228" s="44">
        <v>77.150000000000006</v>
      </c>
      <c r="Q228" s="44">
        <v>0</v>
      </c>
    </row>
    <row r="229" spans="1:17" x14ac:dyDescent="0.25">
      <c r="A229" t="s">
        <v>59</v>
      </c>
      <c r="D229" s="39" t="s">
        <v>112</v>
      </c>
      <c r="E229" s="39" t="s">
        <v>113</v>
      </c>
      <c r="F229" s="44">
        <v>153173</v>
      </c>
      <c r="G229" s="39" t="s">
        <v>110</v>
      </c>
      <c r="H229" s="39" t="s">
        <v>111</v>
      </c>
      <c r="I229" s="34">
        <v>43470</v>
      </c>
      <c r="J229" s="39" t="s">
        <v>71</v>
      </c>
      <c r="K229" s="39" t="s">
        <v>448</v>
      </c>
      <c r="L229" s="44">
        <v>-144</v>
      </c>
      <c r="M229" s="34">
        <v>43470</v>
      </c>
      <c r="N229" s="44">
        <v>-144</v>
      </c>
      <c r="O229" s="44">
        <v>0</v>
      </c>
      <c r="P229" s="44">
        <v>32.46</v>
      </c>
      <c r="Q229" s="44">
        <v>0</v>
      </c>
    </row>
    <row r="230" spans="1:17" x14ac:dyDescent="0.25">
      <c r="A230" t="s">
        <v>59</v>
      </c>
      <c r="D230" s="39" t="s">
        <v>275</v>
      </c>
      <c r="E230" s="39" t="s">
        <v>276</v>
      </c>
      <c r="F230" s="44">
        <v>153174</v>
      </c>
      <c r="G230" s="39" t="s">
        <v>110</v>
      </c>
      <c r="H230" s="39" t="s">
        <v>111</v>
      </c>
      <c r="I230" s="34">
        <v>43470</v>
      </c>
      <c r="J230" s="39" t="s">
        <v>71</v>
      </c>
      <c r="K230" s="39" t="s">
        <v>448</v>
      </c>
      <c r="L230" s="44">
        <v>-1</v>
      </c>
      <c r="M230" s="34">
        <v>43470</v>
      </c>
      <c r="N230" s="44">
        <v>-1</v>
      </c>
      <c r="O230" s="44">
        <v>0</v>
      </c>
      <c r="P230" s="44">
        <v>14.7</v>
      </c>
      <c r="Q230" s="44">
        <v>0</v>
      </c>
    </row>
    <row r="231" spans="1:17" x14ac:dyDescent="0.25">
      <c r="A231" t="s">
        <v>59</v>
      </c>
      <c r="D231" s="39" t="s">
        <v>118</v>
      </c>
      <c r="E231" s="39" t="s">
        <v>119</v>
      </c>
      <c r="F231" s="44">
        <v>153175</v>
      </c>
      <c r="G231" s="39" t="s">
        <v>110</v>
      </c>
      <c r="H231" s="39" t="s">
        <v>111</v>
      </c>
      <c r="I231" s="34">
        <v>43470</v>
      </c>
      <c r="J231" s="39" t="s">
        <v>71</v>
      </c>
      <c r="K231" s="39" t="s">
        <v>448</v>
      </c>
      <c r="L231" s="44">
        <v>-1</v>
      </c>
      <c r="M231" s="34">
        <v>43470</v>
      </c>
      <c r="N231" s="44">
        <v>-1</v>
      </c>
      <c r="O231" s="44">
        <v>0</v>
      </c>
      <c r="P231" s="44">
        <v>3.46</v>
      </c>
      <c r="Q231" s="44">
        <v>0</v>
      </c>
    </row>
    <row r="232" spans="1:17" x14ac:dyDescent="0.25">
      <c r="A232" t="s">
        <v>59</v>
      </c>
      <c r="D232" s="39" t="s">
        <v>129</v>
      </c>
      <c r="E232" s="39" t="s">
        <v>130</v>
      </c>
      <c r="F232" s="44">
        <v>153176</v>
      </c>
      <c r="G232" s="39" t="s">
        <v>110</v>
      </c>
      <c r="H232" s="39" t="s">
        <v>111</v>
      </c>
      <c r="I232" s="34">
        <v>43470</v>
      </c>
      <c r="J232" s="39" t="s">
        <v>71</v>
      </c>
      <c r="K232" s="39" t="s">
        <v>448</v>
      </c>
      <c r="L232" s="44">
        <v>-1</v>
      </c>
      <c r="M232" s="34">
        <v>43470</v>
      </c>
      <c r="N232" s="44">
        <v>-1</v>
      </c>
      <c r="O232" s="44">
        <v>0</v>
      </c>
      <c r="P232" s="44">
        <v>0.09</v>
      </c>
      <c r="Q232" s="44">
        <v>0</v>
      </c>
    </row>
    <row r="233" spans="1:17" x14ac:dyDescent="0.25">
      <c r="A233" t="s">
        <v>59</v>
      </c>
      <c r="D233" t="s">
        <v>62</v>
      </c>
      <c r="F233">
        <f>SUBTOTAL(109,ItemLedgerEntry[Entry No.])</f>
        <v>19460383</v>
      </c>
      <c r="L233">
        <f>SUBTOTAL(109,ItemLedgerEntry[Quantity])</f>
        <v>-22247</v>
      </c>
      <c r="N233">
        <f>SUBTOTAL(109,ItemLedgerEntry[Sales Qty])</f>
        <v>-21323</v>
      </c>
      <c r="O233">
        <f>SUBTOTAL(109,ItemLedgerEntry[Return Qty])</f>
        <v>0</v>
      </c>
      <c r="P233">
        <f>SUBTOTAL(109,ItemLedgerEntry[Sales Amount])</f>
        <v>190789.42000000004</v>
      </c>
      <c r="Q233">
        <f>SUBTOTAL(109,ItemLedgerEntry[Return Amount])</f>
        <v>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workbookViewId="0"/>
  </sheetViews>
  <sheetFormatPr defaultRowHeight="15" x14ac:dyDescent="0.25"/>
  <sheetData>
    <row r="1" spans="1:5" x14ac:dyDescent="0.25">
      <c r="A1" s="33" t="s">
        <v>425</v>
      </c>
      <c r="C1" s="33" t="s">
        <v>0</v>
      </c>
      <c r="D1" s="33" t="s">
        <v>1</v>
      </c>
      <c r="E1" s="33" t="s">
        <v>83</v>
      </c>
    </row>
    <row r="3" spans="1:5" x14ac:dyDescent="0.25">
      <c r="C3" s="33" t="s">
        <v>2</v>
      </c>
      <c r="D3" s="33" t="s">
        <v>3</v>
      </c>
    </row>
    <row r="4" spans="1:5" x14ac:dyDescent="0.25">
      <c r="C4" s="33" t="s">
        <v>4</v>
      </c>
    </row>
    <row r="5" spans="1:5" x14ac:dyDescent="0.25">
      <c r="A5" s="33" t="s">
        <v>5</v>
      </c>
      <c r="C5" s="33" t="s">
        <v>6</v>
      </c>
      <c r="D5" s="33" t="s">
        <v>7</v>
      </c>
    </row>
    <row r="6" spans="1:5" x14ac:dyDescent="0.25">
      <c r="A6" s="33" t="s">
        <v>8</v>
      </c>
      <c r="C6" s="33" t="s">
        <v>69</v>
      </c>
      <c r="D6" s="33" t="s">
        <v>769</v>
      </c>
      <c r="E6" s="33" t="s">
        <v>82</v>
      </c>
    </row>
    <row r="7" spans="1:5" x14ac:dyDescent="0.25">
      <c r="A7" s="33" t="s">
        <v>5</v>
      </c>
      <c r="C7" s="33" t="s">
        <v>10</v>
      </c>
    </row>
    <row r="8" spans="1:5" x14ac:dyDescent="0.25">
      <c r="A8" s="33" t="s">
        <v>5</v>
      </c>
      <c r="C8" s="33" t="s">
        <v>11</v>
      </c>
    </row>
    <row r="9" spans="1:5" x14ac:dyDescent="0.25">
      <c r="A9" s="33" t="s">
        <v>5</v>
      </c>
      <c r="C9" s="33" t="s">
        <v>12</v>
      </c>
      <c r="D9" s="33" t="s">
        <v>13</v>
      </c>
    </row>
    <row r="10" spans="1:5" x14ac:dyDescent="0.25">
      <c r="A10" s="33" t="s">
        <v>5</v>
      </c>
      <c r="C10" s="33" t="s">
        <v>14</v>
      </c>
    </row>
    <row r="11" spans="1:5" x14ac:dyDescent="0.25">
      <c r="A11" s="33" t="s">
        <v>5</v>
      </c>
      <c r="C11" s="33" t="s">
        <v>12</v>
      </c>
      <c r="D11" s="33" t="s">
        <v>15</v>
      </c>
    </row>
    <row r="12" spans="1:5" x14ac:dyDescent="0.25">
      <c r="A12" s="33" t="s">
        <v>5</v>
      </c>
      <c r="C12" s="33" t="s">
        <v>16</v>
      </c>
    </row>
    <row r="13" spans="1:5" x14ac:dyDescent="0.25">
      <c r="A13" s="33" t="s">
        <v>5</v>
      </c>
      <c r="C13" s="33" t="s">
        <v>12</v>
      </c>
      <c r="D13" s="33" t="s">
        <v>13</v>
      </c>
    </row>
    <row r="14" spans="1:5" x14ac:dyDescent="0.25">
      <c r="A14" s="33" t="s">
        <v>5</v>
      </c>
      <c r="C14" s="33" t="s">
        <v>17</v>
      </c>
    </row>
    <row r="15" spans="1:5" x14ac:dyDescent="0.25">
      <c r="A15" s="33" t="s">
        <v>5</v>
      </c>
      <c r="C15" s="33" t="s">
        <v>12</v>
      </c>
      <c r="D15" s="33" t="s">
        <v>15</v>
      </c>
    </row>
    <row r="17" spans="1:18" x14ac:dyDescent="0.25">
      <c r="A17" s="33" t="s">
        <v>5</v>
      </c>
      <c r="D17" s="33" t="s">
        <v>18</v>
      </c>
      <c r="E17" s="33" t="s">
        <v>49</v>
      </c>
      <c r="F17" s="33" t="s">
        <v>50</v>
      </c>
      <c r="H17" s="33" t="s">
        <v>51</v>
      </c>
    </row>
    <row r="18" spans="1:18" x14ac:dyDescent="0.25">
      <c r="A18" s="33" t="s">
        <v>5</v>
      </c>
      <c r="D18" s="33" t="s">
        <v>19</v>
      </c>
      <c r="E18" s="33" t="s">
        <v>21</v>
      </c>
      <c r="F18" s="33" t="s">
        <v>23</v>
      </c>
      <c r="G18" s="33" t="s">
        <v>77</v>
      </c>
      <c r="H18" s="33" t="s">
        <v>24</v>
      </c>
      <c r="I18" s="33" t="s">
        <v>25</v>
      </c>
      <c r="J18" s="33" t="s">
        <v>27</v>
      </c>
      <c r="K18" s="33" t="s">
        <v>28</v>
      </c>
      <c r="L18" s="33" t="s">
        <v>29</v>
      </c>
      <c r="M18" s="33" t="s">
        <v>31</v>
      </c>
      <c r="N18" s="33" t="s">
        <v>33</v>
      </c>
      <c r="O18" s="33" t="s">
        <v>11</v>
      </c>
      <c r="P18" s="33" t="s">
        <v>14</v>
      </c>
      <c r="Q18" s="33" t="s">
        <v>16</v>
      </c>
      <c r="R18" s="33" t="s">
        <v>17</v>
      </c>
    </row>
    <row r="19" spans="1:18" x14ac:dyDescent="0.25">
      <c r="A19" s="33" t="s">
        <v>5</v>
      </c>
      <c r="D19" s="33" t="s">
        <v>20</v>
      </c>
      <c r="E19" s="33" t="s">
        <v>22</v>
      </c>
      <c r="F19" s="33" t="s">
        <v>52</v>
      </c>
      <c r="G19" s="33" t="s">
        <v>77</v>
      </c>
      <c r="H19" s="33" t="s">
        <v>53</v>
      </c>
      <c r="I19" s="33" t="s">
        <v>26</v>
      </c>
      <c r="J19" s="33" t="s">
        <v>9</v>
      </c>
      <c r="K19" s="33" t="s">
        <v>12</v>
      </c>
      <c r="L19" s="33" t="s">
        <v>30</v>
      </c>
      <c r="M19" s="33" t="s">
        <v>32</v>
      </c>
      <c r="N19" s="33" t="s">
        <v>54</v>
      </c>
      <c r="O19" s="33" t="s">
        <v>55</v>
      </c>
      <c r="P19" s="33" t="s">
        <v>56</v>
      </c>
      <c r="Q19" s="33" t="s">
        <v>57</v>
      </c>
      <c r="R19" s="33" t="s">
        <v>58</v>
      </c>
    </row>
    <row r="20" spans="1:18" x14ac:dyDescent="0.25">
      <c r="D20" s="33" t="s">
        <v>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"/>
  <sheetViews>
    <sheetView workbookViewId="0"/>
  </sheetViews>
  <sheetFormatPr defaultRowHeight="15" x14ac:dyDescent="0.25"/>
  <sheetData>
    <row r="1" spans="1:5" x14ac:dyDescent="0.25">
      <c r="A1" s="33" t="s">
        <v>425</v>
      </c>
      <c r="C1" s="33" t="s">
        <v>0</v>
      </c>
      <c r="D1" s="33" t="s">
        <v>1</v>
      </c>
      <c r="E1" s="33" t="s">
        <v>83</v>
      </c>
    </row>
    <row r="3" spans="1:5" x14ac:dyDescent="0.25">
      <c r="C3" s="33" t="s">
        <v>2</v>
      </c>
      <c r="D3" s="33" t="s">
        <v>3</v>
      </c>
    </row>
    <row r="4" spans="1:5" x14ac:dyDescent="0.25">
      <c r="C4" s="33" t="s">
        <v>4</v>
      </c>
    </row>
    <row r="5" spans="1:5" x14ac:dyDescent="0.25">
      <c r="A5" s="33" t="s">
        <v>5</v>
      </c>
      <c r="C5" s="33" t="s">
        <v>6</v>
      </c>
      <c r="D5" s="33" t="s">
        <v>7</v>
      </c>
    </row>
    <row r="6" spans="1:5" x14ac:dyDescent="0.25">
      <c r="A6" s="33" t="s">
        <v>8</v>
      </c>
      <c r="C6" s="33" t="s">
        <v>69</v>
      </c>
      <c r="D6" s="33" t="s">
        <v>769</v>
      </c>
      <c r="E6" s="33" t="s">
        <v>82</v>
      </c>
    </row>
    <row r="7" spans="1:5" x14ac:dyDescent="0.25">
      <c r="A7" s="33" t="s">
        <v>5</v>
      </c>
      <c r="C7" s="33" t="s">
        <v>10</v>
      </c>
    </row>
    <row r="8" spans="1:5" x14ac:dyDescent="0.25">
      <c r="A8" s="33" t="s">
        <v>5</v>
      </c>
      <c r="C8" s="33" t="s">
        <v>11</v>
      </c>
    </row>
    <row r="9" spans="1:5" x14ac:dyDescent="0.25">
      <c r="A9" s="33" t="s">
        <v>5</v>
      </c>
      <c r="C9" s="33" t="s">
        <v>12</v>
      </c>
      <c r="D9" s="33" t="s">
        <v>13</v>
      </c>
    </row>
    <row r="10" spans="1:5" x14ac:dyDescent="0.25">
      <c r="A10" s="33" t="s">
        <v>5</v>
      </c>
      <c r="C10" s="33" t="s">
        <v>14</v>
      </c>
    </row>
    <row r="11" spans="1:5" x14ac:dyDescent="0.25">
      <c r="A11" s="33" t="s">
        <v>5</v>
      </c>
      <c r="C11" s="33" t="s">
        <v>12</v>
      </c>
      <c r="D11" s="33" t="s">
        <v>15</v>
      </c>
    </row>
    <row r="12" spans="1:5" x14ac:dyDescent="0.25">
      <c r="A12" s="33" t="s">
        <v>5</v>
      </c>
      <c r="C12" s="33" t="s">
        <v>16</v>
      </c>
    </row>
    <row r="13" spans="1:5" x14ac:dyDescent="0.25">
      <c r="A13" s="33" t="s">
        <v>5</v>
      </c>
      <c r="C13" s="33" t="s">
        <v>12</v>
      </c>
      <c r="D13" s="33" t="s">
        <v>13</v>
      </c>
    </row>
    <row r="14" spans="1:5" x14ac:dyDescent="0.25">
      <c r="A14" s="33" t="s">
        <v>5</v>
      </c>
      <c r="C14" s="33" t="s">
        <v>17</v>
      </c>
    </row>
    <row r="15" spans="1:5" x14ac:dyDescent="0.25">
      <c r="A15" s="33" t="s">
        <v>5</v>
      </c>
      <c r="C15" s="33" t="s">
        <v>12</v>
      </c>
      <c r="D15" s="33" t="s">
        <v>15</v>
      </c>
    </row>
    <row r="17" spans="1:18" x14ac:dyDescent="0.25">
      <c r="A17" s="33" t="s">
        <v>5</v>
      </c>
      <c r="D17" s="33" t="s">
        <v>18</v>
      </c>
      <c r="E17" s="33" t="s">
        <v>49</v>
      </c>
      <c r="F17" s="33" t="s">
        <v>50</v>
      </c>
      <c r="H17" s="33" t="s">
        <v>51</v>
      </c>
    </row>
    <row r="18" spans="1:18" x14ac:dyDescent="0.25">
      <c r="A18" s="33" t="s">
        <v>5</v>
      </c>
      <c r="D18" s="33" t="s">
        <v>19</v>
      </c>
      <c r="E18" s="33" t="s">
        <v>21</v>
      </c>
      <c r="F18" s="33" t="s">
        <v>23</v>
      </c>
      <c r="G18" s="33" t="s">
        <v>77</v>
      </c>
      <c r="H18" s="33" t="s">
        <v>24</v>
      </c>
      <c r="I18" s="33" t="s">
        <v>25</v>
      </c>
      <c r="J18" s="33" t="s">
        <v>27</v>
      </c>
      <c r="K18" s="33" t="s">
        <v>28</v>
      </c>
      <c r="L18" s="33" t="s">
        <v>29</v>
      </c>
      <c r="M18" s="33" t="s">
        <v>31</v>
      </c>
      <c r="N18" s="33" t="s">
        <v>33</v>
      </c>
      <c r="O18" s="33" t="s">
        <v>11</v>
      </c>
      <c r="P18" s="33" t="s">
        <v>14</v>
      </c>
      <c r="Q18" s="33" t="s">
        <v>16</v>
      </c>
      <c r="R18" s="33" t="s">
        <v>17</v>
      </c>
    </row>
    <row r="19" spans="1:18" x14ac:dyDescent="0.25">
      <c r="A19" s="33" t="s">
        <v>5</v>
      </c>
      <c r="D19" s="33" t="s">
        <v>20</v>
      </c>
      <c r="E19" s="33" t="s">
        <v>22</v>
      </c>
      <c r="F19" s="33" t="s">
        <v>52</v>
      </c>
      <c r="G19" s="33" t="s">
        <v>77</v>
      </c>
      <c r="H19" s="33" t="s">
        <v>53</v>
      </c>
      <c r="I19" s="33" t="s">
        <v>26</v>
      </c>
      <c r="J19" s="33" t="s">
        <v>9</v>
      </c>
      <c r="K19" s="33" t="s">
        <v>12</v>
      </c>
      <c r="L19" s="33" t="s">
        <v>30</v>
      </c>
      <c r="M19" s="33" t="s">
        <v>32</v>
      </c>
      <c r="N19" s="33" t="s">
        <v>54</v>
      </c>
      <c r="O19" s="33" t="s">
        <v>55</v>
      </c>
      <c r="P19" s="33" t="s">
        <v>56</v>
      </c>
      <c r="Q19" s="33" t="s">
        <v>57</v>
      </c>
      <c r="R19" s="33" t="s">
        <v>58</v>
      </c>
    </row>
    <row r="20" spans="1:18" x14ac:dyDescent="0.25">
      <c r="D20" s="33" t="s">
        <v>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5949-8CB8-463E-B73D-849B5B435037}">
  <dimension ref="A1:AE233"/>
  <sheetViews>
    <sheetView workbookViewId="0"/>
  </sheetViews>
  <sheetFormatPr defaultRowHeight="15" x14ac:dyDescent="0.25"/>
  <sheetData>
    <row r="1" spans="1:18" x14ac:dyDescent="0.25">
      <c r="A1" s="33" t="s">
        <v>427</v>
      </c>
      <c r="C1" s="33" t="s">
        <v>0</v>
      </c>
      <c r="D1" s="33" t="s">
        <v>60</v>
      </c>
      <c r="E1" s="33" t="s">
        <v>61</v>
      </c>
      <c r="F1" s="33" t="s">
        <v>61</v>
      </c>
      <c r="G1" s="33" t="s">
        <v>61</v>
      </c>
      <c r="H1" s="33" t="s">
        <v>61</v>
      </c>
      <c r="I1" s="33" t="s">
        <v>61</v>
      </c>
      <c r="J1" s="33" t="s">
        <v>61</v>
      </c>
      <c r="K1" s="33" t="s">
        <v>61</v>
      </c>
      <c r="L1" s="33" t="s">
        <v>61</v>
      </c>
      <c r="M1" s="33" t="s">
        <v>61</v>
      </c>
      <c r="N1" s="33" t="s">
        <v>61</v>
      </c>
      <c r="O1" s="33" t="s">
        <v>61</v>
      </c>
      <c r="P1" s="33" t="s">
        <v>61</v>
      </c>
      <c r="Q1" s="33" t="s">
        <v>61</v>
      </c>
      <c r="R1" s="33" t="s">
        <v>83</v>
      </c>
    </row>
    <row r="3" spans="1:18" x14ac:dyDescent="0.25">
      <c r="C3" s="33" t="s">
        <v>2</v>
      </c>
      <c r="D3" s="33" t="s">
        <v>3</v>
      </c>
    </row>
    <row r="4" spans="1:18" x14ac:dyDescent="0.25">
      <c r="C4" s="33" t="s">
        <v>4</v>
      </c>
    </row>
    <row r="5" spans="1:18" x14ac:dyDescent="0.25">
      <c r="A5" s="33" t="s">
        <v>5</v>
      </c>
      <c r="C5" s="33" t="s">
        <v>6</v>
      </c>
      <c r="D5" s="33" t="s">
        <v>7</v>
      </c>
    </row>
    <row r="6" spans="1:18" x14ac:dyDescent="0.25">
      <c r="A6" s="33" t="s">
        <v>8</v>
      </c>
      <c r="C6" s="33" t="s">
        <v>69</v>
      </c>
      <c r="D6" s="33" t="s">
        <v>769</v>
      </c>
      <c r="R6" s="33" t="s">
        <v>82</v>
      </c>
    </row>
    <row r="7" spans="1:18" x14ac:dyDescent="0.25">
      <c r="A7" s="33" t="s">
        <v>5</v>
      </c>
      <c r="C7" s="33" t="s">
        <v>10</v>
      </c>
    </row>
    <row r="8" spans="1:18" x14ac:dyDescent="0.25">
      <c r="A8" s="33" t="s">
        <v>5</v>
      </c>
      <c r="C8" s="33" t="s">
        <v>11</v>
      </c>
    </row>
    <row r="9" spans="1:18" x14ac:dyDescent="0.25">
      <c r="A9" s="33" t="s">
        <v>5</v>
      </c>
      <c r="C9" s="33" t="s">
        <v>12</v>
      </c>
      <c r="D9" s="33" t="s">
        <v>13</v>
      </c>
    </row>
    <row r="10" spans="1:18" x14ac:dyDescent="0.25">
      <c r="A10" s="33" t="s">
        <v>5</v>
      </c>
      <c r="C10" s="33" t="s">
        <v>14</v>
      </c>
    </row>
    <row r="11" spans="1:18" x14ac:dyDescent="0.25">
      <c r="A11" s="33" t="s">
        <v>5</v>
      </c>
      <c r="C11" s="33" t="s">
        <v>12</v>
      </c>
      <c r="D11" s="33" t="s">
        <v>15</v>
      </c>
    </row>
    <row r="12" spans="1:18" x14ac:dyDescent="0.25">
      <c r="A12" s="33" t="s">
        <v>5</v>
      </c>
      <c r="C12" s="33" t="s">
        <v>16</v>
      </c>
    </row>
    <row r="13" spans="1:18" x14ac:dyDescent="0.25">
      <c r="A13" s="33" t="s">
        <v>5</v>
      </c>
      <c r="C13" s="33" t="s">
        <v>12</v>
      </c>
      <c r="D13" s="33" t="s">
        <v>13</v>
      </c>
    </row>
    <row r="14" spans="1:18" x14ac:dyDescent="0.25">
      <c r="A14" s="33" t="s">
        <v>5</v>
      </c>
      <c r="C14" s="33" t="s">
        <v>17</v>
      </c>
    </row>
    <row r="15" spans="1:18" x14ac:dyDescent="0.25">
      <c r="A15" s="33" t="s">
        <v>5</v>
      </c>
      <c r="C15" s="33" t="s">
        <v>12</v>
      </c>
      <c r="D15" s="33" t="s">
        <v>15</v>
      </c>
    </row>
    <row r="17" spans="1:31" x14ac:dyDescent="0.25">
      <c r="A17" s="33" t="s">
        <v>5</v>
      </c>
      <c r="D17" s="33" t="s">
        <v>18</v>
      </c>
      <c r="R17" s="33" t="s">
        <v>49</v>
      </c>
      <c r="S17" s="33" t="s">
        <v>50</v>
      </c>
      <c r="U17" s="33" t="s">
        <v>51</v>
      </c>
    </row>
    <row r="18" spans="1:31" x14ac:dyDescent="0.25">
      <c r="A18" s="33" t="s">
        <v>5</v>
      </c>
      <c r="D18" s="33" t="s">
        <v>19</v>
      </c>
      <c r="R18" s="33" t="s">
        <v>21</v>
      </c>
      <c r="S18" s="33" t="s">
        <v>23</v>
      </c>
      <c r="T18" s="33" t="s">
        <v>77</v>
      </c>
      <c r="U18" s="33" t="s">
        <v>24</v>
      </c>
      <c r="V18" s="33" t="s">
        <v>25</v>
      </c>
      <c r="W18" s="33" t="s">
        <v>27</v>
      </c>
      <c r="X18" s="33" t="s">
        <v>28</v>
      </c>
      <c r="Y18" s="33" t="s">
        <v>29</v>
      </c>
      <c r="Z18" s="33" t="s">
        <v>31</v>
      </c>
      <c r="AA18" s="33" t="s">
        <v>33</v>
      </c>
      <c r="AB18" s="33" t="s">
        <v>11</v>
      </c>
      <c r="AC18" s="33" t="s">
        <v>14</v>
      </c>
      <c r="AD18" s="33" t="s">
        <v>16</v>
      </c>
      <c r="AE18" s="33" t="s">
        <v>17</v>
      </c>
    </row>
    <row r="19" spans="1:31" x14ac:dyDescent="0.25">
      <c r="A19" s="33" t="s">
        <v>5</v>
      </c>
      <c r="D19" s="33" t="s">
        <v>20</v>
      </c>
      <c r="R19" s="33" t="s">
        <v>22</v>
      </c>
      <c r="S19" s="33" t="s">
        <v>52</v>
      </c>
      <c r="T19" s="33" t="s">
        <v>77</v>
      </c>
      <c r="U19" s="33" t="s">
        <v>53</v>
      </c>
      <c r="V19" s="33" t="s">
        <v>26</v>
      </c>
      <c r="W19" s="33" t="s">
        <v>9</v>
      </c>
      <c r="X19" s="33" t="s">
        <v>12</v>
      </c>
      <c r="Y19" s="33" t="s">
        <v>30</v>
      </c>
      <c r="Z19" s="33" t="s">
        <v>32</v>
      </c>
      <c r="AA19" s="33" t="s">
        <v>54</v>
      </c>
      <c r="AB19" s="33" t="s">
        <v>55</v>
      </c>
      <c r="AC19" s="33" t="s">
        <v>56</v>
      </c>
      <c r="AD19" s="33" t="s">
        <v>57</v>
      </c>
      <c r="AE19" s="33" t="s">
        <v>58</v>
      </c>
    </row>
    <row r="20" spans="1:31" x14ac:dyDescent="0.25">
      <c r="D20" s="33" t="s">
        <v>21</v>
      </c>
      <c r="E20" s="33" t="s">
        <v>23</v>
      </c>
      <c r="F20" s="33" t="s">
        <v>77</v>
      </c>
      <c r="G20" s="33" t="s">
        <v>24</v>
      </c>
      <c r="H20" s="33" t="s">
        <v>25</v>
      </c>
      <c r="I20" s="33" t="s">
        <v>27</v>
      </c>
      <c r="J20" s="33" t="s">
        <v>28</v>
      </c>
      <c r="K20" s="33" t="s">
        <v>29</v>
      </c>
      <c r="L20" s="33" t="s">
        <v>31</v>
      </c>
      <c r="M20" s="33" t="s">
        <v>33</v>
      </c>
      <c r="N20" s="33" t="s">
        <v>11</v>
      </c>
      <c r="O20" s="33" t="s">
        <v>14</v>
      </c>
      <c r="P20" s="33" t="s">
        <v>16</v>
      </c>
      <c r="Q20" s="33" t="s">
        <v>17</v>
      </c>
    </row>
    <row r="21" spans="1:31" x14ac:dyDescent="0.25">
      <c r="A21" s="33" t="s">
        <v>59</v>
      </c>
      <c r="D21" s="33" t="s">
        <v>164</v>
      </c>
      <c r="E21" s="33" t="s">
        <v>165</v>
      </c>
      <c r="F21" s="33" t="s">
        <v>450</v>
      </c>
      <c r="G21" s="33" t="s">
        <v>283</v>
      </c>
      <c r="H21" s="33" t="s">
        <v>284</v>
      </c>
      <c r="I21" s="33" t="s">
        <v>451</v>
      </c>
      <c r="J21" s="33" t="s">
        <v>71</v>
      </c>
      <c r="K21" s="33" t="s">
        <v>428</v>
      </c>
      <c r="L21" s="33" t="s">
        <v>309</v>
      </c>
      <c r="N21" s="33" t="s">
        <v>64</v>
      </c>
      <c r="O21" s="33" t="s">
        <v>64</v>
      </c>
      <c r="P21" s="33" t="s">
        <v>64</v>
      </c>
      <c r="Q21" s="33" t="s">
        <v>64</v>
      </c>
    </row>
    <row r="22" spans="1:31" x14ac:dyDescent="0.25">
      <c r="A22" s="33" t="s">
        <v>59</v>
      </c>
      <c r="D22" s="33" t="s">
        <v>254</v>
      </c>
      <c r="E22" s="33" t="s">
        <v>255</v>
      </c>
      <c r="F22" s="33" t="s">
        <v>452</v>
      </c>
      <c r="G22" s="33" t="s">
        <v>283</v>
      </c>
      <c r="H22" s="33" t="s">
        <v>284</v>
      </c>
      <c r="I22" s="33" t="s">
        <v>451</v>
      </c>
      <c r="J22" s="33" t="s">
        <v>71</v>
      </c>
      <c r="K22" s="33" t="s">
        <v>428</v>
      </c>
      <c r="L22" s="33" t="s">
        <v>309</v>
      </c>
      <c r="N22" s="33" t="s">
        <v>64</v>
      </c>
      <c r="O22" s="33" t="s">
        <v>64</v>
      </c>
      <c r="P22" s="33" t="s">
        <v>64</v>
      </c>
      <c r="Q22" s="33" t="s">
        <v>64</v>
      </c>
    </row>
    <row r="23" spans="1:31" x14ac:dyDescent="0.25">
      <c r="A23" s="33" t="s">
        <v>59</v>
      </c>
      <c r="D23" s="33" t="s">
        <v>90</v>
      </c>
      <c r="E23" s="33" t="s">
        <v>91</v>
      </c>
      <c r="F23" s="33" t="s">
        <v>453</v>
      </c>
      <c r="G23" s="33" t="s">
        <v>283</v>
      </c>
      <c r="H23" s="33" t="s">
        <v>284</v>
      </c>
      <c r="I23" s="33" t="s">
        <v>451</v>
      </c>
      <c r="J23" s="33" t="s">
        <v>71</v>
      </c>
      <c r="K23" s="33" t="s">
        <v>428</v>
      </c>
      <c r="L23" s="33" t="s">
        <v>316</v>
      </c>
      <c r="N23" s="33" t="s">
        <v>64</v>
      </c>
      <c r="O23" s="33" t="s">
        <v>64</v>
      </c>
      <c r="P23" s="33" t="s">
        <v>64</v>
      </c>
      <c r="Q23" s="33" t="s">
        <v>64</v>
      </c>
    </row>
    <row r="24" spans="1:31" x14ac:dyDescent="0.25">
      <c r="A24" s="33" t="s">
        <v>59</v>
      </c>
      <c r="D24" s="33" t="s">
        <v>195</v>
      </c>
      <c r="E24" s="33" t="s">
        <v>196</v>
      </c>
      <c r="F24" s="33" t="s">
        <v>454</v>
      </c>
      <c r="G24" s="33" t="s">
        <v>283</v>
      </c>
      <c r="H24" s="33" t="s">
        <v>284</v>
      </c>
      <c r="I24" s="33" t="s">
        <v>451</v>
      </c>
      <c r="J24" s="33" t="s">
        <v>71</v>
      </c>
      <c r="K24" s="33" t="s">
        <v>428</v>
      </c>
      <c r="L24" s="33" t="s">
        <v>314</v>
      </c>
      <c r="N24" s="33" t="s">
        <v>64</v>
      </c>
      <c r="O24" s="33" t="s">
        <v>64</v>
      </c>
      <c r="P24" s="33" t="s">
        <v>64</v>
      </c>
      <c r="Q24" s="33" t="s">
        <v>64</v>
      </c>
    </row>
    <row r="25" spans="1:31" x14ac:dyDescent="0.25">
      <c r="A25" s="33" t="s">
        <v>59</v>
      </c>
      <c r="D25" s="33" t="s">
        <v>261</v>
      </c>
      <c r="E25" s="33" t="s">
        <v>262</v>
      </c>
      <c r="F25" s="33" t="s">
        <v>455</v>
      </c>
      <c r="G25" s="33" t="s">
        <v>283</v>
      </c>
      <c r="H25" s="33" t="s">
        <v>284</v>
      </c>
      <c r="I25" s="33" t="s">
        <v>451</v>
      </c>
      <c r="J25" s="33" t="s">
        <v>71</v>
      </c>
      <c r="K25" s="33" t="s">
        <v>428</v>
      </c>
      <c r="L25" s="33" t="s">
        <v>309</v>
      </c>
      <c r="N25" s="33" t="s">
        <v>64</v>
      </c>
      <c r="O25" s="33" t="s">
        <v>64</v>
      </c>
      <c r="P25" s="33" t="s">
        <v>64</v>
      </c>
      <c r="Q25" s="33" t="s">
        <v>64</v>
      </c>
    </row>
    <row r="26" spans="1:31" x14ac:dyDescent="0.25">
      <c r="A26" s="33" t="s">
        <v>59</v>
      </c>
      <c r="D26" s="33" t="s">
        <v>168</v>
      </c>
      <c r="E26" s="33" t="s">
        <v>169</v>
      </c>
      <c r="F26" s="33" t="s">
        <v>456</v>
      </c>
      <c r="G26" s="33" t="s">
        <v>283</v>
      </c>
      <c r="H26" s="33" t="s">
        <v>284</v>
      </c>
      <c r="I26" s="33" t="s">
        <v>451</v>
      </c>
      <c r="J26" s="33" t="s">
        <v>71</v>
      </c>
      <c r="K26" s="33" t="s">
        <v>428</v>
      </c>
      <c r="L26" s="33" t="s">
        <v>65</v>
      </c>
      <c r="N26" s="33" t="s">
        <v>64</v>
      </c>
      <c r="O26" s="33" t="s">
        <v>64</v>
      </c>
      <c r="P26" s="33" t="s">
        <v>64</v>
      </c>
      <c r="Q26" s="33" t="s">
        <v>64</v>
      </c>
    </row>
    <row r="27" spans="1:31" x14ac:dyDescent="0.25">
      <c r="A27" s="33" t="s">
        <v>59</v>
      </c>
      <c r="D27" s="33" t="s">
        <v>109</v>
      </c>
      <c r="E27" s="33" t="s">
        <v>230</v>
      </c>
      <c r="F27" s="33" t="s">
        <v>457</v>
      </c>
      <c r="G27" s="33" t="s">
        <v>283</v>
      </c>
      <c r="H27" s="33" t="s">
        <v>284</v>
      </c>
      <c r="I27" s="33" t="s">
        <v>451</v>
      </c>
      <c r="J27" s="33" t="s">
        <v>71</v>
      </c>
      <c r="K27" s="33" t="s">
        <v>428</v>
      </c>
      <c r="L27" s="33" t="s">
        <v>65</v>
      </c>
      <c r="N27" s="33" t="s">
        <v>64</v>
      </c>
      <c r="O27" s="33" t="s">
        <v>64</v>
      </c>
      <c r="P27" s="33" t="s">
        <v>64</v>
      </c>
      <c r="Q27" s="33" t="s">
        <v>64</v>
      </c>
    </row>
    <row r="28" spans="1:31" x14ac:dyDescent="0.25">
      <c r="A28" s="33" t="s">
        <v>59</v>
      </c>
      <c r="D28" s="33" t="s">
        <v>232</v>
      </c>
      <c r="E28" s="33" t="s">
        <v>272</v>
      </c>
      <c r="F28" s="33" t="s">
        <v>476</v>
      </c>
      <c r="G28" s="33" t="s">
        <v>231</v>
      </c>
      <c r="H28" s="33" t="s">
        <v>148</v>
      </c>
      <c r="I28" s="33" t="s">
        <v>451</v>
      </c>
      <c r="J28" s="33" t="s">
        <v>71</v>
      </c>
      <c r="K28" s="33" t="s">
        <v>432</v>
      </c>
      <c r="L28" s="33" t="s">
        <v>368</v>
      </c>
      <c r="M28" s="33" t="s">
        <v>451</v>
      </c>
      <c r="N28" s="33" t="s">
        <v>368</v>
      </c>
      <c r="O28" s="33" t="s">
        <v>64</v>
      </c>
      <c r="P28" s="33" t="s">
        <v>477</v>
      </c>
      <c r="Q28" s="33" t="s">
        <v>64</v>
      </c>
    </row>
    <row r="29" spans="1:31" x14ac:dyDescent="0.25">
      <c r="A29" s="33" t="s">
        <v>59</v>
      </c>
      <c r="D29" s="33" t="s">
        <v>191</v>
      </c>
      <c r="E29" s="33" t="s">
        <v>192</v>
      </c>
      <c r="F29" s="33" t="s">
        <v>478</v>
      </c>
      <c r="G29" s="33" t="s">
        <v>231</v>
      </c>
      <c r="H29" s="33" t="s">
        <v>148</v>
      </c>
      <c r="I29" s="33" t="s">
        <v>451</v>
      </c>
      <c r="J29" s="33" t="s">
        <v>71</v>
      </c>
      <c r="K29" s="33" t="s">
        <v>432</v>
      </c>
      <c r="L29" s="33" t="s">
        <v>309</v>
      </c>
      <c r="M29" s="33" t="s">
        <v>451</v>
      </c>
      <c r="N29" s="33" t="s">
        <v>309</v>
      </c>
      <c r="O29" s="33" t="s">
        <v>64</v>
      </c>
      <c r="P29" s="33" t="s">
        <v>479</v>
      </c>
      <c r="Q29" s="33" t="s">
        <v>64</v>
      </c>
    </row>
    <row r="30" spans="1:31" x14ac:dyDescent="0.25">
      <c r="A30" s="33" t="s">
        <v>59</v>
      </c>
      <c r="D30" s="33" t="s">
        <v>216</v>
      </c>
      <c r="E30" s="33" t="s">
        <v>217</v>
      </c>
      <c r="F30" s="33" t="s">
        <v>480</v>
      </c>
      <c r="G30" s="33" t="s">
        <v>231</v>
      </c>
      <c r="H30" s="33" t="s">
        <v>148</v>
      </c>
      <c r="I30" s="33" t="s">
        <v>451</v>
      </c>
      <c r="J30" s="33" t="s">
        <v>71</v>
      </c>
      <c r="K30" s="33" t="s">
        <v>432</v>
      </c>
      <c r="L30" s="33" t="s">
        <v>309</v>
      </c>
      <c r="M30" s="33" t="s">
        <v>451</v>
      </c>
      <c r="N30" s="33" t="s">
        <v>309</v>
      </c>
      <c r="O30" s="33" t="s">
        <v>64</v>
      </c>
      <c r="P30" s="33" t="s">
        <v>481</v>
      </c>
      <c r="Q30" s="33" t="s">
        <v>64</v>
      </c>
    </row>
    <row r="31" spans="1:31" x14ac:dyDescent="0.25">
      <c r="A31" s="33" t="s">
        <v>59</v>
      </c>
      <c r="D31" s="33" t="s">
        <v>124</v>
      </c>
      <c r="E31" s="33" t="s">
        <v>228</v>
      </c>
      <c r="F31" s="33" t="s">
        <v>482</v>
      </c>
      <c r="G31" s="33" t="s">
        <v>231</v>
      </c>
      <c r="H31" s="33" t="s">
        <v>148</v>
      </c>
      <c r="I31" s="33" t="s">
        <v>451</v>
      </c>
      <c r="J31" s="33" t="s">
        <v>71</v>
      </c>
      <c r="K31" s="33" t="s">
        <v>432</v>
      </c>
      <c r="L31" s="33" t="s">
        <v>309</v>
      </c>
      <c r="M31" s="33" t="s">
        <v>451</v>
      </c>
      <c r="N31" s="33" t="s">
        <v>309</v>
      </c>
      <c r="O31" s="33" t="s">
        <v>64</v>
      </c>
      <c r="P31" s="33" t="s">
        <v>483</v>
      </c>
      <c r="Q31" s="33" t="s">
        <v>64</v>
      </c>
    </row>
    <row r="32" spans="1:31" x14ac:dyDescent="0.25">
      <c r="A32" s="33" t="s">
        <v>59</v>
      </c>
      <c r="D32" s="33" t="s">
        <v>195</v>
      </c>
      <c r="E32" s="33" t="s">
        <v>196</v>
      </c>
      <c r="F32" s="33" t="s">
        <v>484</v>
      </c>
      <c r="G32" s="33" t="s">
        <v>231</v>
      </c>
      <c r="H32" s="33" t="s">
        <v>148</v>
      </c>
      <c r="I32" s="33" t="s">
        <v>451</v>
      </c>
      <c r="J32" s="33" t="s">
        <v>71</v>
      </c>
      <c r="K32" s="33" t="s">
        <v>432</v>
      </c>
      <c r="L32" s="33" t="s">
        <v>309</v>
      </c>
      <c r="M32" s="33" t="s">
        <v>451</v>
      </c>
      <c r="N32" s="33" t="s">
        <v>309</v>
      </c>
      <c r="O32" s="33" t="s">
        <v>64</v>
      </c>
      <c r="P32" s="33" t="s">
        <v>485</v>
      </c>
      <c r="Q32" s="33" t="s">
        <v>64</v>
      </c>
    </row>
    <row r="33" spans="1:17" x14ac:dyDescent="0.25">
      <c r="A33" s="33" t="s">
        <v>59</v>
      </c>
      <c r="D33" s="33" t="s">
        <v>132</v>
      </c>
      <c r="E33" s="33" t="s">
        <v>133</v>
      </c>
      <c r="F33" s="33" t="s">
        <v>486</v>
      </c>
      <c r="G33" s="33" t="s">
        <v>231</v>
      </c>
      <c r="H33" s="33" t="s">
        <v>148</v>
      </c>
      <c r="I33" s="33" t="s">
        <v>451</v>
      </c>
      <c r="J33" s="33" t="s">
        <v>71</v>
      </c>
      <c r="K33" s="33" t="s">
        <v>432</v>
      </c>
      <c r="L33" s="33" t="s">
        <v>65</v>
      </c>
      <c r="M33" s="33" t="s">
        <v>451</v>
      </c>
      <c r="N33" s="33" t="s">
        <v>65</v>
      </c>
      <c r="O33" s="33" t="s">
        <v>64</v>
      </c>
      <c r="P33" s="33" t="s">
        <v>487</v>
      </c>
      <c r="Q33" s="33" t="s">
        <v>64</v>
      </c>
    </row>
    <row r="34" spans="1:17" x14ac:dyDescent="0.25">
      <c r="A34" s="33" t="s">
        <v>59</v>
      </c>
      <c r="D34" s="33" t="s">
        <v>210</v>
      </c>
      <c r="E34" s="33" t="s">
        <v>211</v>
      </c>
      <c r="F34" s="33" t="s">
        <v>488</v>
      </c>
      <c r="G34" s="33" t="s">
        <v>231</v>
      </c>
      <c r="H34" s="33" t="s">
        <v>148</v>
      </c>
      <c r="I34" s="33" t="s">
        <v>451</v>
      </c>
      <c r="J34" s="33" t="s">
        <v>71</v>
      </c>
      <c r="K34" s="33" t="s">
        <v>432</v>
      </c>
      <c r="L34" s="33" t="s">
        <v>63</v>
      </c>
      <c r="M34" s="33" t="s">
        <v>451</v>
      </c>
      <c r="N34" s="33" t="s">
        <v>63</v>
      </c>
      <c r="O34" s="33" t="s">
        <v>64</v>
      </c>
      <c r="P34" s="33" t="s">
        <v>402</v>
      </c>
      <c r="Q34" s="33" t="s">
        <v>64</v>
      </c>
    </row>
    <row r="35" spans="1:17" x14ac:dyDescent="0.25">
      <c r="A35" s="33" t="s">
        <v>59</v>
      </c>
      <c r="D35" s="33" t="s">
        <v>289</v>
      </c>
      <c r="E35" s="33" t="s">
        <v>300</v>
      </c>
      <c r="F35" s="33" t="s">
        <v>489</v>
      </c>
      <c r="G35" s="33" t="s">
        <v>231</v>
      </c>
      <c r="H35" s="33" t="s">
        <v>148</v>
      </c>
      <c r="I35" s="33" t="s">
        <v>451</v>
      </c>
      <c r="J35" s="33" t="s">
        <v>71</v>
      </c>
      <c r="K35" s="33" t="s">
        <v>432</v>
      </c>
      <c r="L35" s="33" t="s">
        <v>63</v>
      </c>
      <c r="M35" s="33" t="s">
        <v>451</v>
      </c>
      <c r="N35" s="33" t="s">
        <v>63</v>
      </c>
      <c r="O35" s="33" t="s">
        <v>64</v>
      </c>
      <c r="P35" s="33" t="s">
        <v>490</v>
      </c>
      <c r="Q35" s="33" t="s">
        <v>64</v>
      </c>
    </row>
    <row r="36" spans="1:17" x14ac:dyDescent="0.25">
      <c r="A36" s="33" t="s">
        <v>59</v>
      </c>
      <c r="D36" s="33" t="s">
        <v>197</v>
      </c>
      <c r="E36" s="33" t="s">
        <v>198</v>
      </c>
      <c r="F36" s="33" t="s">
        <v>491</v>
      </c>
      <c r="G36" s="33" t="s">
        <v>231</v>
      </c>
      <c r="H36" s="33" t="s">
        <v>148</v>
      </c>
      <c r="I36" s="33" t="s">
        <v>451</v>
      </c>
      <c r="J36" s="33" t="s">
        <v>71</v>
      </c>
      <c r="K36" s="33" t="s">
        <v>432</v>
      </c>
      <c r="L36" s="33" t="s">
        <v>63</v>
      </c>
      <c r="M36" s="33" t="s">
        <v>451</v>
      </c>
      <c r="N36" s="33" t="s">
        <v>63</v>
      </c>
      <c r="O36" s="33" t="s">
        <v>64</v>
      </c>
      <c r="P36" s="33" t="s">
        <v>358</v>
      </c>
      <c r="Q36" s="33" t="s">
        <v>64</v>
      </c>
    </row>
    <row r="37" spans="1:17" x14ac:dyDescent="0.25">
      <c r="A37" s="33" t="s">
        <v>59</v>
      </c>
      <c r="D37" s="33" t="s">
        <v>243</v>
      </c>
      <c r="E37" s="33" t="s">
        <v>244</v>
      </c>
      <c r="F37" s="33" t="s">
        <v>510</v>
      </c>
      <c r="G37" s="33" t="s">
        <v>153</v>
      </c>
      <c r="H37" s="33" t="s">
        <v>154</v>
      </c>
      <c r="I37" s="33" t="s">
        <v>494</v>
      </c>
      <c r="J37" s="33" t="s">
        <v>71</v>
      </c>
      <c r="K37" s="33" t="s">
        <v>434</v>
      </c>
      <c r="L37" s="33" t="s">
        <v>311</v>
      </c>
      <c r="M37" s="33" t="s">
        <v>494</v>
      </c>
      <c r="N37" s="33" t="s">
        <v>311</v>
      </c>
      <c r="O37" s="33" t="s">
        <v>64</v>
      </c>
      <c r="P37" s="33" t="s">
        <v>511</v>
      </c>
      <c r="Q37" s="33" t="s">
        <v>64</v>
      </c>
    </row>
    <row r="38" spans="1:17" x14ac:dyDescent="0.25">
      <c r="A38" s="33" t="s">
        <v>59</v>
      </c>
      <c r="D38" s="33" t="s">
        <v>195</v>
      </c>
      <c r="E38" s="33" t="s">
        <v>196</v>
      </c>
      <c r="F38" s="33" t="s">
        <v>512</v>
      </c>
      <c r="G38" s="33" t="s">
        <v>153</v>
      </c>
      <c r="H38" s="33" t="s">
        <v>154</v>
      </c>
      <c r="I38" s="33" t="s">
        <v>494</v>
      </c>
      <c r="J38" s="33" t="s">
        <v>71</v>
      </c>
      <c r="K38" s="33" t="s">
        <v>434</v>
      </c>
      <c r="L38" s="33" t="s">
        <v>309</v>
      </c>
      <c r="M38" s="33" t="s">
        <v>494</v>
      </c>
      <c r="N38" s="33" t="s">
        <v>309</v>
      </c>
      <c r="O38" s="33" t="s">
        <v>64</v>
      </c>
      <c r="P38" s="33" t="s">
        <v>324</v>
      </c>
      <c r="Q38" s="33" t="s">
        <v>64</v>
      </c>
    </row>
    <row r="39" spans="1:17" x14ac:dyDescent="0.25">
      <c r="A39" s="33" t="s">
        <v>59</v>
      </c>
      <c r="D39" s="33" t="s">
        <v>136</v>
      </c>
      <c r="E39" s="33" t="s">
        <v>137</v>
      </c>
      <c r="F39" s="33" t="s">
        <v>513</v>
      </c>
      <c r="G39" s="33" t="s">
        <v>153</v>
      </c>
      <c r="H39" s="33" t="s">
        <v>154</v>
      </c>
      <c r="I39" s="33" t="s">
        <v>494</v>
      </c>
      <c r="J39" s="33" t="s">
        <v>71</v>
      </c>
      <c r="K39" s="33" t="s">
        <v>434</v>
      </c>
      <c r="L39" s="33" t="s">
        <v>309</v>
      </c>
      <c r="M39" s="33" t="s">
        <v>494</v>
      </c>
      <c r="N39" s="33" t="s">
        <v>309</v>
      </c>
      <c r="O39" s="33" t="s">
        <v>64</v>
      </c>
      <c r="P39" s="33" t="s">
        <v>514</v>
      </c>
      <c r="Q39" s="33" t="s">
        <v>64</v>
      </c>
    </row>
    <row r="40" spans="1:17" x14ac:dyDescent="0.25">
      <c r="A40" s="33" t="s">
        <v>59</v>
      </c>
      <c r="D40" s="33" t="s">
        <v>94</v>
      </c>
      <c r="E40" s="33" t="s">
        <v>95</v>
      </c>
      <c r="F40" s="33" t="s">
        <v>515</v>
      </c>
      <c r="G40" s="33" t="s">
        <v>153</v>
      </c>
      <c r="H40" s="33" t="s">
        <v>154</v>
      </c>
      <c r="I40" s="33" t="s">
        <v>494</v>
      </c>
      <c r="J40" s="33" t="s">
        <v>71</v>
      </c>
      <c r="K40" s="33" t="s">
        <v>434</v>
      </c>
      <c r="L40" s="33" t="s">
        <v>309</v>
      </c>
      <c r="M40" s="33" t="s">
        <v>494</v>
      </c>
      <c r="N40" s="33" t="s">
        <v>309</v>
      </c>
      <c r="O40" s="33" t="s">
        <v>64</v>
      </c>
      <c r="P40" s="33" t="s">
        <v>406</v>
      </c>
      <c r="Q40" s="33" t="s">
        <v>64</v>
      </c>
    </row>
    <row r="41" spans="1:17" x14ac:dyDescent="0.25">
      <c r="A41" s="33" t="s">
        <v>59</v>
      </c>
      <c r="D41" s="33" t="s">
        <v>98</v>
      </c>
      <c r="E41" s="33" t="s">
        <v>99</v>
      </c>
      <c r="F41" s="33" t="s">
        <v>516</v>
      </c>
      <c r="G41" s="33" t="s">
        <v>153</v>
      </c>
      <c r="H41" s="33" t="s">
        <v>154</v>
      </c>
      <c r="I41" s="33" t="s">
        <v>494</v>
      </c>
      <c r="J41" s="33" t="s">
        <v>71</v>
      </c>
      <c r="K41" s="33" t="s">
        <v>434</v>
      </c>
      <c r="L41" s="33" t="s">
        <v>309</v>
      </c>
      <c r="M41" s="33" t="s">
        <v>494</v>
      </c>
      <c r="N41" s="33" t="s">
        <v>309</v>
      </c>
      <c r="O41" s="33" t="s">
        <v>64</v>
      </c>
      <c r="P41" s="33" t="s">
        <v>346</v>
      </c>
      <c r="Q41" s="33" t="s">
        <v>64</v>
      </c>
    </row>
    <row r="42" spans="1:17" x14ac:dyDescent="0.25">
      <c r="A42" s="33" t="s">
        <v>59</v>
      </c>
      <c r="D42" s="33" t="s">
        <v>189</v>
      </c>
      <c r="E42" s="33" t="s">
        <v>190</v>
      </c>
      <c r="F42" s="33" t="s">
        <v>517</v>
      </c>
      <c r="G42" s="33" t="s">
        <v>153</v>
      </c>
      <c r="H42" s="33" t="s">
        <v>154</v>
      </c>
      <c r="I42" s="33" t="s">
        <v>494</v>
      </c>
      <c r="J42" s="33" t="s">
        <v>71</v>
      </c>
      <c r="K42" s="33" t="s">
        <v>434</v>
      </c>
      <c r="L42" s="33" t="s">
        <v>309</v>
      </c>
      <c r="M42" s="33" t="s">
        <v>494</v>
      </c>
      <c r="N42" s="33" t="s">
        <v>309</v>
      </c>
      <c r="O42" s="33" t="s">
        <v>64</v>
      </c>
      <c r="P42" s="33" t="s">
        <v>354</v>
      </c>
      <c r="Q42" s="33" t="s">
        <v>64</v>
      </c>
    </row>
    <row r="43" spans="1:17" x14ac:dyDescent="0.25">
      <c r="A43" s="33" t="s">
        <v>59</v>
      </c>
      <c r="D43" s="33" t="s">
        <v>264</v>
      </c>
      <c r="E43" s="33" t="s">
        <v>265</v>
      </c>
      <c r="F43" s="33" t="s">
        <v>518</v>
      </c>
      <c r="G43" s="33" t="s">
        <v>153</v>
      </c>
      <c r="H43" s="33" t="s">
        <v>154</v>
      </c>
      <c r="I43" s="33" t="s">
        <v>494</v>
      </c>
      <c r="J43" s="33" t="s">
        <v>71</v>
      </c>
      <c r="K43" s="33" t="s">
        <v>434</v>
      </c>
      <c r="L43" s="33" t="s">
        <v>315</v>
      </c>
      <c r="M43" s="33" t="s">
        <v>494</v>
      </c>
      <c r="N43" s="33" t="s">
        <v>315</v>
      </c>
      <c r="O43" s="33" t="s">
        <v>64</v>
      </c>
      <c r="P43" s="33" t="s">
        <v>519</v>
      </c>
      <c r="Q43" s="33" t="s">
        <v>64</v>
      </c>
    </row>
    <row r="44" spans="1:17" x14ac:dyDescent="0.25">
      <c r="A44" s="33" t="s">
        <v>59</v>
      </c>
      <c r="D44" s="33" t="s">
        <v>172</v>
      </c>
      <c r="E44" s="33" t="s">
        <v>173</v>
      </c>
      <c r="F44" s="33" t="s">
        <v>520</v>
      </c>
      <c r="G44" s="33" t="s">
        <v>153</v>
      </c>
      <c r="H44" s="33" t="s">
        <v>154</v>
      </c>
      <c r="I44" s="33" t="s">
        <v>494</v>
      </c>
      <c r="J44" s="33" t="s">
        <v>71</v>
      </c>
      <c r="K44" s="33" t="s">
        <v>434</v>
      </c>
      <c r="L44" s="33" t="s">
        <v>80</v>
      </c>
      <c r="M44" s="33" t="s">
        <v>494</v>
      </c>
      <c r="N44" s="33" t="s">
        <v>80</v>
      </c>
      <c r="O44" s="33" t="s">
        <v>64</v>
      </c>
      <c r="P44" s="33" t="s">
        <v>373</v>
      </c>
      <c r="Q44" s="33" t="s">
        <v>64</v>
      </c>
    </row>
    <row r="45" spans="1:17" x14ac:dyDescent="0.25">
      <c r="A45" s="33" t="s">
        <v>59</v>
      </c>
      <c r="D45" s="33" t="s">
        <v>250</v>
      </c>
      <c r="E45" s="33" t="s">
        <v>251</v>
      </c>
      <c r="F45" s="33" t="s">
        <v>521</v>
      </c>
      <c r="G45" s="33" t="s">
        <v>153</v>
      </c>
      <c r="H45" s="33" t="s">
        <v>154</v>
      </c>
      <c r="I45" s="33" t="s">
        <v>494</v>
      </c>
      <c r="J45" s="33" t="s">
        <v>71</v>
      </c>
      <c r="K45" s="33" t="s">
        <v>434</v>
      </c>
      <c r="L45" s="33" t="s">
        <v>65</v>
      </c>
      <c r="M45" s="33" t="s">
        <v>494</v>
      </c>
      <c r="N45" s="33" t="s">
        <v>65</v>
      </c>
      <c r="O45" s="33" t="s">
        <v>64</v>
      </c>
      <c r="P45" s="33" t="s">
        <v>522</v>
      </c>
      <c r="Q45" s="33" t="s">
        <v>64</v>
      </c>
    </row>
    <row r="46" spans="1:17" x14ac:dyDescent="0.25">
      <c r="A46" s="33" t="s">
        <v>59</v>
      </c>
      <c r="D46" s="33" t="s">
        <v>166</v>
      </c>
      <c r="E46" s="33" t="s">
        <v>167</v>
      </c>
      <c r="F46" s="33" t="s">
        <v>523</v>
      </c>
      <c r="G46" s="33" t="s">
        <v>153</v>
      </c>
      <c r="H46" s="33" t="s">
        <v>154</v>
      </c>
      <c r="I46" s="33" t="s">
        <v>494</v>
      </c>
      <c r="J46" s="33" t="s">
        <v>71</v>
      </c>
      <c r="K46" s="33" t="s">
        <v>434</v>
      </c>
      <c r="L46" s="33" t="s">
        <v>63</v>
      </c>
      <c r="M46" s="33" t="s">
        <v>494</v>
      </c>
      <c r="N46" s="33" t="s">
        <v>63</v>
      </c>
      <c r="O46" s="33" t="s">
        <v>64</v>
      </c>
      <c r="P46" s="33" t="s">
        <v>400</v>
      </c>
      <c r="Q46" s="33" t="s">
        <v>64</v>
      </c>
    </row>
    <row r="47" spans="1:17" x14ac:dyDescent="0.25">
      <c r="A47" s="33" t="s">
        <v>59</v>
      </c>
      <c r="D47" s="33" t="s">
        <v>245</v>
      </c>
      <c r="E47" s="33" t="s">
        <v>246</v>
      </c>
      <c r="F47" s="33" t="s">
        <v>493</v>
      </c>
      <c r="G47" s="33" t="s">
        <v>108</v>
      </c>
      <c r="H47" s="33" t="s">
        <v>109</v>
      </c>
      <c r="I47" s="33" t="s">
        <v>494</v>
      </c>
      <c r="J47" s="33" t="s">
        <v>71</v>
      </c>
      <c r="K47" s="33" t="s">
        <v>433</v>
      </c>
      <c r="L47" s="33" t="s">
        <v>314</v>
      </c>
      <c r="M47" s="33" t="s">
        <v>494</v>
      </c>
      <c r="N47" s="33" t="s">
        <v>314</v>
      </c>
      <c r="O47" s="33" t="s">
        <v>64</v>
      </c>
      <c r="P47" s="33" t="s">
        <v>495</v>
      </c>
      <c r="Q47" s="33" t="s">
        <v>64</v>
      </c>
    </row>
    <row r="48" spans="1:17" x14ac:dyDescent="0.25">
      <c r="A48" s="33" t="s">
        <v>59</v>
      </c>
      <c r="D48" s="33" t="s">
        <v>235</v>
      </c>
      <c r="E48" s="33" t="s">
        <v>236</v>
      </c>
      <c r="F48" s="33" t="s">
        <v>496</v>
      </c>
      <c r="G48" s="33" t="s">
        <v>108</v>
      </c>
      <c r="H48" s="33" t="s">
        <v>109</v>
      </c>
      <c r="I48" s="33" t="s">
        <v>494</v>
      </c>
      <c r="J48" s="33" t="s">
        <v>71</v>
      </c>
      <c r="K48" s="33" t="s">
        <v>433</v>
      </c>
      <c r="L48" s="33" t="s">
        <v>333</v>
      </c>
      <c r="M48" s="33" t="s">
        <v>494</v>
      </c>
      <c r="N48" s="33" t="s">
        <v>333</v>
      </c>
      <c r="O48" s="33" t="s">
        <v>64</v>
      </c>
      <c r="P48" s="33" t="s">
        <v>497</v>
      </c>
      <c r="Q48" s="33" t="s">
        <v>64</v>
      </c>
    </row>
    <row r="49" spans="1:17" x14ac:dyDescent="0.25">
      <c r="A49" s="33" t="s">
        <v>59</v>
      </c>
      <c r="D49" s="33" t="s">
        <v>172</v>
      </c>
      <c r="E49" s="33" t="s">
        <v>173</v>
      </c>
      <c r="F49" s="33" t="s">
        <v>498</v>
      </c>
      <c r="G49" s="33" t="s">
        <v>108</v>
      </c>
      <c r="H49" s="33" t="s">
        <v>109</v>
      </c>
      <c r="I49" s="33" t="s">
        <v>494</v>
      </c>
      <c r="J49" s="33" t="s">
        <v>71</v>
      </c>
      <c r="K49" s="33" t="s">
        <v>433</v>
      </c>
      <c r="L49" s="33" t="s">
        <v>309</v>
      </c>
      <c r="M49" s="33" t="s">
        <v>494</v>
      </c>
      <c r="N49" s="33" t="s">
        <v>309</v>
      </c>
      <c r="O49" s="33" t="s">
        <v>64</v>
      </c>
      <c r="P49" s="33" t="s">
        <v>408</v>
      </c>
      <c r="Q49" s="33" t="s">
        <v>64</v>
      </c>
    </row>
    <row r="50" spans="1:17" x14ac:dyDescent="0.25">
      <c r="A50" s="33" t="s">
        <v>59</v>
      </c>
      <c r="D50" s="33" t="s">
        <v>257</v>
      </c>
      <c r="E50" s="33" t="s">
        <v>258</v>
      </c>
      <c r="F50" s="33" t="s">
        <v>499</v>
      </c>
      <c r="G50" s="33" t="s">
        <v>108</v>
      </c>
      <c r="H50" s="33" t="s">
        <v>109</v>
      </c>
      <c r="I50" s="33" t="s">
        <v>494</v>
      </c>
      <c r="J50" s="33" t="s">
        <v>71</v>
      </c>
      <c r="K50" s="33" t="s">
        <v>433</v>
      </c>
      <c r="L50" s="33" t="s">
        <v>311</v>
      </c>
      <c r="M50" s="33" t="s">
        <v>494</v>
      </c>
      <c r="N50" s="33" t="s">
        <v>311</v>
      </c>
      <c r="O50" s="33" t="s">
        <v>64</v>
      </c>
      <c r="P50" s="33" t="s">
        <v>500</v>
      </c>
      <c r="Q50" s="33" t="s">
        <v>64</v>
      </c>
    </row>
    <row r="51" spans="1:17" x14ac:dyDescent="0.25">
      <c r="A51" s="33" t="s">
        <v>59</v>
      </c>
      <c r="D51" s="33" t="s">
        <v>279</v>
      </c>
      <c r="E51" s="33" t="s">
        <v>280</v>
      </c>
      <c r="F51" s="33" t="s">
        <v>501</v>
      </c>
      <c r="G51" s="33" t="s">
        <v>108</v>
      </c>
      <c r="H51" s="33" t="s">
        <v>109</v>
      </c>
      <c r="I51" s="33" t="s">
        <v>494</v>
      </c>
      <c r="J51" s="33" t="s">
        <v>71</v>
      </c>
      <c r="K51" s="33" t="s">
        <v>433</v>
      </c>
      <c r="L51" s="33" t="s">
        <v>309</v>
      </c>
      <c r="M51" s="33" t="s">
        <v>494</v>
      </c>
      <c r="N51" s="33" t="s">
        <v>309</v>
      </c>
      <c r="O51" s="33" t="s">
        <v>64</v>
      </c>
      <c r="P51" s="33" t="s">
        <v>502</v>
      </c>
      <c r="Q51" s="33" t="s">
        <v>64</v>
      </c>
    </row>
    <row r="52" spans="1:17" x14ac:dyDescent="0.25">
      <c r="A52" s="33" t="s">
        <v>59</v>
      </c>
      <c r="D52" s="33" t="s">
        <v>202</v>
      </c>
      <c r="E52" s="33" t="s">
        <v>203</v>
      </c>
      <c r="F52" s="33" t="s">
        <v>503</v>
      </c>
      <c r="G52" s="33" t="s">
        <v>108</v>
      </c>
      <c r="H52" s="33" t="s">
        <v>109</v>
      </c>
      <c r="I52" s="33" t="s">
        <v>494</v>
      </c>
      <c r="J52" s="33" t="s">
        <v>71</v>
      </c>
      <c r="K52" s="33" t="s">
        <v>433</v>
      </c>
      <c r="L52" s="33" t="s">
        <v>311</v>
      </c>
      <c r="M52" s="33" t="s">
        <v>494</v>
      </c>
      <c r="N52" s="33" t="s">
        <v>311</v>
      </c>
      <c r="O52" s="33" t="s">
        <v>64</v>
      </c>
      <c r="P52" s="33" t="s">
        <v>504</v>
      </c>
      <c r="Q52" s="33" t="s">
        <v>64</v>
      </c>
    </row>
    <row r="53" spans="1:17" x14ac:dyDescent="0.25">
      <c r="A53" s="33" t="s">
        <v>59</v>
      </c>
      <c r="D53" s="33" t="s">
        <v>179</v>
      </c>
      <c r="E53" s="33" t="s">
        <v>180</v>
      </c>
      <c r="F53" s="33" t="s">
        <v>505</v>
      </c>
      <c r="G53" s="33" t="s">
        <v>108</v>
      </c>
      <c r="H53" s="33" t="s">
        <v>109</v>
      </c>
      <c r="I53" s="33" t="s">
        <v>494</v>
      </c>
      <c r="J53" s="33" t="s">
        <v>71</v>
      </c>
      <c r="K53" s="33" t="s">
        <v>433</v>
      </c>
      <c r="L53" s="33" t="s">
        <v>313</v>
      </c>
      <c r="M53" s="33" t="s">
        <v>494</v>
      </c>
      <c r="N53" s="33" t="s">
        <v>313</v>
      </c>
      <c r="O53" s="33" t="s">
        <v>64</v>
      </c>
      <c r="P53" s="33" t="s">
        <v>506</v>
      </c>
      <c r="Q53" s="33" t="s">
        <v>64</v>
      </c>
    </row>
    <row r="54" spans="1:17" x14ac:dyDescent="0.25">
      <c r="A54" s="33" t="s">
        <v>59</v>
      </c>
      <c r="D54" s="33" t="s">
        <v>98</v>
      </c>
      <c r="E54" s="33" t="s">
        <v>99</v>
      </c>
      <c r="F54" s="33" t="s">
        <v>507</v>
      </c>
      <c r="G54" s="33" t="s">
        <v>108</v>
      </c>
      <c r="H54" s="33" t="s">
        <v>109</v>
      </c>
      <c r="I54" s="33" t="s">
        <v>494</v>
      </c>
      <c r="J54" s="33" t="s">
        <v>71</v>
      </c>
      <c r="K54" s="33" t="s">
        <v>433</v>
      </c>
      <c r="L54" s="33" t="s">
        <v>66</v>
      </c>
      <c r="M54" s="33" t="s">
        <v>494</v>
      </c>
      <c r="N54" s="33" t="s">
        <v>66</v>
      </c>
      <c r="O54" s="33" t="s">
        <v>64</v>
      </c>
      <c r="P54" s="33" t="s">
        <v>508</v>
      </c>
      <c r="Q54" s="33" t="s">
        <v>64</v>
      </c>
    </row>
    <row r="55" spans="1:17" x14ac:dyDescent="0.25">
      <c r="A55" s="33" t="s">
        <v>59</v>
      </c>
      <c r="D55" s="33" t="s">
        <v>127</v>
      </c>
      <c r="E55" s="33" t="s">
        <v>128</v>
      </c>
      <c r="F55" s="33" t="s">
        <v>509</v>
      </c>
      <c r="G55" s="33" t="s">
        <v>108</v>
      </c>
      <c r="H55" s="33" t="s">
        <v>109</v>
      </c>
      <c r="I55" s="33" t="s">
        <v>494</v>
      </c>
      <c r="J55" s="33" t="s">
        <v>71</v>
      </c>
      <c r="K55" s="33" t="s">
        <v>433</v>
      </c>
      <c r="L55" s="33" t="s">
        <v>66</v>
      </c>
      <c r="M55" s="33" t="s">
        <v>494</v>
      </c>
      <c r="N55" s="33" t="s">
        <v>66</v>
      </c>
      <c r="O55" s="33" t="s">
        <v>64</v>
      </c>
      <c r="P55" s="33" t="s">
        <v>390</v>
      </c>
      <c r="Q55" s="33" t="s">
        <v>64</v>
      </c>
    </row>
    <row r="56" spans="1:17" x14ac:dyDescent="0.25">
      <c r="A56" s="33" t="s">
        <v>59</v>
      </c>
      <c r="D56" s="33" t="s">
        <v>120</v>
      </c>
      <c r="E56" s="33" t="s">
        <v>121</v>
      </c>
      <c r="F56" s="33" t="s">
        <v>525</v>
      </c>
      <c r="G56" s="33" t="s">
        <v>199</v>
      </c>
      <c r="H56" s="33" t="s">
        <v>200</v>
      </c>
      <c r="I56" s="33" t="s">
        <v>526</v>
      </c>
      <c r="J56" s="33" t="s">
        <v>71</v>
      </c>
      <c r="K56" s="33" t="s">
        <v>435</v>
      </c>
      <c r="L56" s="33" t="s">
        <v>309</v>
      </c>
      <c r="M56" s="33" t="s">
        <v>526</v>
      </c>
      <c r="N56" s="33" t="s">
        <v>309</v>
      </c>
      <c r="O56" s="33" t="s">
        <v>64</v>
      </c>
      <c r="P56" s="33" t="s">
        <v>527</v>
      </c>
      <c r="Q56" s="33" t="s">
        <v>64</v>
      </c>
    </row>
    <row r="57" spans="1:17" x14ac:dyDescent="0.25">
      <c r="A57" s="33" t="s">
        <v>59</v>
      </c>
      <c r="D57" s="33" t="s">
        <v>170</v>
      </c>
      <c r="E57" s="33" t="s">
        <v>171</v>
      </c>
      <c r="F57" s="33" t="s">
        <v>528</v>
      </c>
      <c r="G57" s="33" t="s">
        <v>199</v>
      </c>
      <c r="H57" s="33" t="s">
        <v>200</v>
      </c>
      <c r="I57" s="33" t="s">
        <v>526</v>
      </c>
      <c r="J57" s="33" t="s">
        <v>71</v>
      </c>
      <c r="K57" s="33" t="s">
        <v>435</v>
      </c>
      <c r="L57" s="33" t="s">
        <v>309</v>
      </c>
      <c r="M57" s="33" t="s">
        <v>526</v>
      </c>
      <c r="N57" s="33" t="s">
        <v>309</v>
      </c>
      <c r="O57" s="33" t="s">
        <v>64</v>
      </c>
      <c r="P57" s="33" t="s">
        <v>401</v>
      </c>
      <c r="Q57" s="33" t="s">
        <v>64</v>
      </c>
    </row>
    <row r="58" spans="1:17" x14ac:dyDescent="0.25">
      <c r="A58" s="33" t="s">
        <v>59</v>
      </c>
      <c r="D58" s="33" t="s">
        <v>292</v>
      </c>
      <c r="E58" s="33" t="s">
        <v>293</v>
      </c>
      <c r="F58" s="33" t="s">
        <v>529</v>
      </c>
      <c r="G58" s="33" t="s">
        <v>199</v>
      </c>
      <c r="H58" s="33" t="s">
        <v>200</v>
      </c>
      <c r="I58" s="33" t="s">
        <v>526</v>
      </c>
      <c r="J58" s="33" t="s">
        <v>71</v>
      </c>
      <c r="K58" s="33" t="s">
        <v>435</v>
      </c>
      <c r="L58" s="33" t="s">
        <v>309</v>
      </c>
      <c r="M58" s="33" t="s">
        <v>526</v>
      </c>
      <c r="N58" s="33" t="s">
        <v>309</v>
      </c>
      <c r="O58" s="33" t="s">
        <v>64</v>
      </c>
      <c r="P58" s="33" t="s">
        <v>393</v>
      </c>
      <c r="Q58" s="33" t="s">
        <v>64</v>
      </c>
    </row>
    <row r="59" spans="1:17" x14ac:dyDescent="0.25">
      <c r="A59" s="33" t="s">
        <v>59</v>
      </c>
      <c r="D59" s="33" t="s">
        <v>189</v>
      </c>
      <c r="E59" s="33" t="s">
        <v>190</v>
      </c>
      <c r="F59" s="33" t="s">
        <v>530</v>
      </c>
      <c r="G59" s="33" t="s">
        <v>199</v>
      </c>
      <c r="H59" s="33" t="s">
        <v>200</v>
      </c>
      <c r="I59" s="33" t="s">
        <v>526</v>
      </c>
      <c r="J59" s="33" t="s">
        <v>71</v>
      </c>
      <c r="K59" s="33" t="s">
        <v>435</v>
      </c>
      <c r="L59" s="33" t="s">
        <v>309</v>
      </c>
      <c r="M59" s="33" t="s">
        <v>526</v>
      </c>
      <c r="N59" s="33" t="s">
        <v>309</v>
      </c>
      <c r="O59" s="33" t="s">
        <v>64</v>
      </c>
      <c r="P59" s="33" t="s">
        <v>378</v>
      </c>
      <c r="Q59" s="33" t="s">
        <v>64</v>
      </c>
    </row>
    <row r="60" spans="1:17" x14ac:dyDescent="0.25">
      <c r="A60" s="33" t="s">
        <v>59</v>
      </c>
      <c r="D60" s="33" t="s">
        <v>181</v>
      </c>
      <c r="E60" s="33" t="s">
        <v>182</v>
      </c>
      <c r="F60" s="33" t="s">
        <v>531</v>
      </c>
      <c r="G60" s="33" t="s">
        <v>199</v>
      </c>
      <c r="H60" s="33" t="s">
        <v>200</v>
      </c>
      <c r="I60" s="33" t="s">
        <v>526</v>
      </c>
      <c r="J60" s="33" t="s">
        <v>71</v>
      </c>
      <c r="K60" s="33" t="s">
        <v>435</v>
      </c>
      <c r="L60" s="33" t="s">
        <v>309</v>
      </c>
      <c r="M60" s="33" t="s">
        <v>526</v>
      </c>
      <c r="N60" s="33" t="s">
        <v>309</v>
      </c>
      <c r="O60" s="33" t="s">
        <v>64</v>
      </c>
      <c r="P60" s="33" t="s">
        <v>532</v>
      </c>
      <c r="Q60" s="33" t="s">
        <v>64</v>
      </c>
    </row>
    <row r="61" spans="1:17" x14ac:dyDescent="0.25">
      <c r="A61" s="33" t="s">
        <v>59</v>
      </c>
      <c r="D61" s="33" t="s">
        <v>270</v>
      </c>
      <c r="E61" s="33" t="s">
        <v>271</v>
      </c>
      <c r="F61" s="33" t="s">
        <v>533</v>
      </c>
      <c r="G61" s="33" t="s">
        <v>199</v>
      </c>
      <c r="H61" s="33" t="s">
        <v>200</v>
      </c>
      <c r="I61" s="33" t="s">
        <v>526</v>
      </c>
      <c r="J61" s="33" t="s">
        <v>71</v>
      </c>
      <c r="K61" s="33" t="s">
        <v>435</v>
      </c>
      <c r="L61" s="33" t="s">
        <v>309</v>
      </c>
      <c r="M61" s="33" t="s">
        <v>526</v>
      </c>
      <c r="N61" s="33" t="s">
        <v>309</v>
      </c>
      <c r="O61" s="33" t="s">
        <v>64</v>
      </c>
      <c r="P61" s="33" t="s">
        <v>534</v>
      </c>
      <c r="Q61" s="33" t="s">
        <v>64</v>
      </c>
    </row>
    <row r="62" spans="1:17" x14ac:dyDescent="0.25">
      <c r="A62" s="33" t="s">
        <v>59</v>
      </c>
      <c r="D62" s="33" t="s">
        <v>96</v>
      </c>
      <c r="E62" s="33" t="s">
        <v>97</v>
      </c>
      <c r="F62" s="33" t="s">
        <v>535</v>
      </c>
      <c r="G62" s="33" t="s">
        <v>199</v>
      </c>
      <c r="H62" s="33" t="s">
        <v>200</v>
      </c>
      <c r="I62" s="33" t="s">
        <v>526</v>
      </c>
      <c r="J62" s="33" t="s">
        <v>71</v>
      </c>
      <c r="K62" s="33" t="s">
        <v>435</v>
      </c>
      <c r="L62" s="33" t="s">
        <v>314</v>
      </c>
      <c r="M62" s="33" t="s">
        <v>526</v>
      </c>
      <c r="N62" s="33" t="s">
        <v>314</v>
      </c>
      <c r="O62" s="33" t="s">
        <v>64</v>
      </c>
      <c r="P62" s="33" t="s">
        <v>536</v>
      </c>
      <c r="Q62" s="33" t="s">
        <v>64</v>
      </c>
    </row>
    <row r="63" spans="1:17" x14ac:dyDescent="0.25">
      <c r="A63" s="33" t="s">
        <v>59</v>
      </c>
      <c r="D63" s="33" t="s">
        <v>148</v>
      </c>
      <c r="E63" s="33" t="s">
        <v>149</v>
      </c>
      <c r="F63" s="33" t="s">
        <v>537</v>
      </c>
      <c r="G63" s="33" t="s">
        <v>199</v>
      </c>
      <c r="H63" s="33" t="s">
        <v>200</v>
      </c>
      <c r="I63" s="33" t="s">
        <v>526</v>
      </c>
      <c r="J63" s="33" t="s">
        <v>71</v>
      </c>
      <c r="K63" s="33" t="s">
        <v>435</v>
      </c>
      <c r="L63" s="33" t="s">
        <v>314</v>
      </c>
      <c r="M63" s="33" t="s">
        <v>526</v>
      </c>
      <c r="N63" s="33" t="s">
        <v>314</v>
      </c>
      <c r="O63" s="33" t="s">
        <v>64</v>
      </c>
      <c r="P63" s="33" t="s">
        <v>538</v>
      </c>
      <c r="Q63" s="33" t="s">
        <v>64</v>
      </c>
    </row>
    <row r="64" spans="1:17" x14ac:dyDescent="0.25">
      <c r="A64" s="33" t="s">
        <v>59</v>
      </c>
      <c r="D64" s="33" t="s">
        <v>118</v>
      </c>
      <c r="E64" s="33" t="s">
        <v>119</v>
      </c>
      <c r="F64" s="33" t="s">
        <v>539</v>
      </c>
      <c r="G64" s="33" t="s">
        <v>199</v>
      </c>
      <c r="H64" s="33" t="s">
        <v>200</v>
      </c>
      <c r="I64" s="33" t="s">
        <v>526</v>
      </c>
      <c r="J64" s="33" t="s">
        <v>71</v>
      </c>
      <c r="K64" s="33" t="s">
        <v>435</v>
      </c>
      <c r="L64" s="33" t="s">
        <v>80</v>
      </c>
      <c r="M64" s="33" t="s">
        <v>526</v>
      </c>
      <c r="N64" s="33" t="s">
        <v>80</v>
      </c>
      <c r="O64" s="33" t="s">
        <v>64</v>
      </c>
      <c r="P64" s="33" t="s">
        <v>540</v>
      </c>
      <c r="Q64" s="33" t="s">
        <v>64</v>
      </c>
    </row>
    <row r="65" spans="1:17" x14ac:dyDescent="0.25">
      <c r="A65" s="33" t="s">
        <v>59</v>
      </c>
      <c r="D65" s="33" t="s">
        <v>175</v>
      </c>
      <c r="E65" s="33" t="s">
        <v>176</v>
      </c>
      <c r="F65" s="33" t="s">
        <v>541</v>
      </c>
      <c r="G65" s="33" t="s">
        <v>199</v>
      </c>
      <c r="H65" s="33" t="s">
        <v>200</v>
      </c>
      <c r="I65" s="33" t="s">
        <v>526</v>
      </c>
      <c r="J65" s="33" t="s">
        <v>71</v>
      </c>
      <c r="K65" s="33" t="s">
        <v>435</v>
      </c>
      <c r="L65" s="33" t="s">
        <v>309</v>
      </c>
      <c r="M65" s="33" t="s">
        <v>526</v>
      </c>
      <c r="N65" s="33" t="s">
        <v>309</v>
      </c>
      <c r="O65" s="33" t="s">
        <v>64</v>
      </c>
      <c r="P65" s="33" t="s">
        <v>542</v>
      </c>
      <c r="Q65" s="33" t="s">
        <v>64</v>
      </c>
    </row>
    <row r="66" spans="1:17" x14ac:dyDescent="0.25">
      <c r="A66" s="33" t="s">
        <v>59</v>
      </c>
      <c r="D66" s="33" t="s">
        <v>266</v>
      </c>
      <c r="E66" s="33" t="s">
        <v>267</v>
      </c>
      <c r="F66" s="33" t="s">
        <v>543</v>
      </c>
      <c r="G66" s="33" t="s">
        <v>199</v>
      </c>
      <c r="H66" s="33" t="s">
        <v>200</v>
      </c>
      <c r="I66" s="33" t="s">
        <v>526</v>
      </c>
      <c r="J66" s="33" t="s">
        <v>71</v>
      </c>
      <c r="K66" s="33" t="s">
        <v>435</v>
      </c>
      <c r="L66" s="33" t="s">
        <v>79</v>
      </c>
      <c r="M66" s="33" t="s">
        <v>526</v>
      </c>
      <c r="N66" s="33" t="s">
        <v>79</v>
      </c>
      <c r="O66" s="33" t="s">
        <v>64</v>
      </c>
      <c r="P66" s="33" t="s">
        <v>544</v>
      </c>
      <c r="Q66" s="33" t="s">
        <v>64</v>
      </c>
    </row>
    <row r="67" spans="1:17" x14ac:dyDescent="0.25">
      <c r="A67" s="33" t="s">
        <v>59</v>
      </c>
      <c r="D67" s="33" t="s">
        <v>202</v>
      </c>
      <c r="E67" s="33" t="s">
        <v>203</v>
      </c>
      <c r="F67" s="33" t="s">
        <v>545</v>
      </c>
      <c r="G67" s="33" t="s">
        <v>199</v>
      </c>
      <c r="H67" s="33" t="s">
        <v>200</v>
      </c>
      <c r="I67" s="33" t="s">
        <v>526</v>
      </c>
      <c r="J67" s="33" t="s">
        <v>71</v>
      </c>
      <c r="K67" s="33" t="s">
        <v>435</v>
      </c>
      <c r="L67" s="33" t="s">
        <v>65</v>
      </c>
      <c r="M67" s="33" t="s">
        <v>526</v>
      </c>
      <c r="N67" s="33" t="s">
        <v>65</v>
      </c>
      <c r="O67" s="33" t="s">
        <v>64</v>
      </c>
      <c r="P67" s="33" t="s">
        <v>546</v>
      </c>
      <c r="Q67" s="33" t="s">
        <v>64</v>
      </c>
    </row>
    <row r="68" spans="1:17" x14ac:dyDescent="0.25">
      <c r="A68" s="33" t="s">
        <v>59</v>
      </c>
      <c r="D68" s="33" t="s">
        <v>233</v>
      </c>
      <c r="E68" s="33" t="s">
        <v>234</v>
      </c>
      <c r="F68" s="33" t="s">
        <v>547</v>
      </c>
      <c r="G68" s="33" t="s">
        <v>199</v>
      </c>
      <c r="H68" s="33" t="s">
        <v>200</v>
      </c>
      <c r="I68" s="33" t="s">
        <v>526</v>
      </c>
      <c r="J68" s="33" t="s">
        <v>71</v>
      </c>
      <c r="K68" s="33" t="s">
        <v>435</v>
      </c>
      <c r="L68" s="33" t="s">
        <v>63</v>
      </c>
      <c r="M68" s="33" t="s">
        <v>526</v>
      </c>
      <c r="N68" s="33" t="s">
        <v>63</v>
      </c>
      <c r="O68" s="33" t="s">
        <v>64</v>
      </c>
      <c r="P68" s="33" t="s">
        <v>329</v>
      </c>
      <c r="Q68" s="33" t="s">
        <v>64</v>
      </c>
    </row>
    <row r="69" spans="1:17" x14ac:dyDescent="0.25">
      <c r="A69" s="33" t="s">
        <v>59</v>
      </c>
      <c r="D69" s="33" t="s">
        <v>232</v>
      </c>
      <c r="E69" s="33" t="s">
        <v>272</v>
      </c>
      <c r="F69" s="33" t="s">
        <v>582</v>
      </c>
      <c r="G69" s="33" t="s">
        <v>429</v>
      </c>
      <c r="H69" s="33" t="s">
        <v>430</v>
      </c>
      <c r="I69" s="33" t="s">
        <v>451</v>
      </c>
      <c r="J69" s="33" t="s">
        <v>71</v>
      </c>
      <c r="K69" s="33" t="s">
        <v>438</v>
      </c>
      <c r="L69" s="33" t="s">
        <v>309</v>
      </c>
      <c r="M69" s="33" t="s">
        <v>451</v>
      </c>
      <c r="N69" s="33" t="s">
        <v>309</v>
      </c>
      <c r="O69" s="33" t="s">
        <v>64</v>
      </c>
      <c r="P69" s="33" t="s">
        <v>405</v>
      </c>
      <c r="Q69" s="33" t="s">
        <v>64</v>
      </c>
    </row>
    <row r="70" spans="1:17" x14ac:dyDescent="0.25">
      <c r="A70" s="33" t="s">
        <v>59</v>
      </c>
      <c r="D70" s="33" t="s">
        <v>249</v>
      </c>
      <c r="E70" s="33" t="s">
        <v>273</v>
      </c>
      <c r="F70" s="33" t="s">
        <v>583</v>
      </c>
      <c r="G70" s="33" t="s">
        <v>429</v>
      </c>
      <c r="H70" s="33" t="s">
        <v>430</v>
      </c>
      <c r="I70" s="33" t="s">
        <v>451</v>
      </c>
      <c r="J70" s="33" t="s">
        <v>71</v>
      </c>
      <c r="K70" s="33" t="s">
        <v>438</v>
      </c>
      <c r="L70" s="33" t="s">
        <v>314</v>
      </c>
      <c r="M70" s="33" t="s">
        <v>451</v>
      </c>
      <c r="N70" s="33" t="s">
        <v>314</v>
      </c>
      <c r="O70" s="33" t="s">
        <v>64</v>
      </c>
      <c r="P70" s="33" t="s">
        <v>584</v>
      </c>
      <c r="Q70" s="33" t="s">
        <v>64</v>
      </c>
    </row>
    <row r="71" spans="1:17" x14ac:dyDescent="0.25">
      <c r="A71" s="33" t="s">
        <v>59</v>
      </c>
      <c r="D71" s="33" t="s">
        <v>163</v>
      </c>
      <c r="E71" s="33" t="s">
        <v>263</v>
      </c>
      <c r="F71" s="33" t="s">
        <v>585</v>
      </c>
      <c r="G71" s="33" t="s">
        <v>429</v>
      </c>
      <c r="H71" s="33" t="s">
        <v>430</v>
      </c>
      <c r="I71" s="33" t="s">
        <v>451</v>
      </c>
      <c r="J71" s="33" t="s">
        <v>71</v>
      </c>
      <c r="K71" s="33" t="s">
        <v>438</v>
      </c>
      <c r="L71" s="33" t="s">
        <v>309</v>
      </c>
      <c r="M71" s="33" t="s">
        <v>451</v>
      </c>
      <c r="N71" s="33" t="s">
        <v>309</v>
      </c>
      <c r="O71" s="33" t="s">
        <v>64</v>
      </c>
      <c r="P71" s="33" t="s">
        <v>586</v>
      </c>
      <c r="Q71" s="33" t="s">
        <v>64</v>
      </c>
    </row>
    <row r="72" spans="1:17" x14ac:dyDescent="0.25">
      <c r="A72" s="33" t="s">
        <v>59</v>
      </c>
      <c r="D72" s="33" t="s">
        <v>191</v>
      </c>
      <c r="E72" s="33" t="s">
        <v>192</v>
      </c>
      <c r="F72" s="33" t="s">
        <v>587</v>
      </c>
      <c r="G72" s="33" t="s">
        <v>429</v>
      </c>
      <c r="H72" s="33" t="s">
        <v>430</v>
      </c>
      <c r="I72" s="33" t="s">
        <v>451</v>
      </c>
      <c r="J72" s="33" t="s">
        <v>71</v>
      </c>
      <c r="K72" s="33" t="s">
        <v>438</v>
      </c>
      <c r="L72" s="33" t="s">
        <v>79</v>
      </c>
      <c r="M72" s="33" t="s">
        <v>451</v>
      </c>
      <c r="N72" s="33" t="s">
        <v>79</v>
      </c>
      <c r="O72" s="33" t="s">
        <v>64</v>
      </c>
      <c r="P72" s="33" t="s">
        <v>588</v>
      </c>
      <c r="Q72" s="33" t="s">
        <v>64</v>
      </c>
    </row>
    <row r="73" spans="1:17" x14ac:dyDescent="0.25">
      <c r="A73" s="33" t="s">
        <v>59</v>
      </c>
      <c r="D73" s="33" t="s">
        <v>226</v>
      </c>
      <c r="E73" s="33" t="s">
        <v>227</v>
      </c>
      <c r="F73" s="33" t="s">
        <v>589</v>
      </c>
      <c r="G73" s="33" t="s">
        <v>429</v>
      </c>
      <c r="H73" s="33" t="s">
        <v>430</v>
      </c>
      <c r="I73" s="33" t="s">
        <v>451</v>
      </c>
      <c r="J73" s="33" t="s">
        <v>71</v>
      </c>
      <c r="K73" s="33" t="s">
        <v>438</v>
      </c>
      <c r="L73" s="33" t="s">
        <v>79</v>
      </c>
      <c r="M73" s="33" t="s">
        <v>451</v>
      </c>
      <c r="N73" s="33" t="s">
        <v>79</v>
      </c>
      <c r="O73" s="33" t="s">
        <v>64</v>
      </c>
      <c r="P73" s="33" t="s">
        <v>590</v>
      </c>
      <c r="Q73" s="33" t="s">
        <v>64</v>
      </c>
    </row>
    <row r="74" spans="1:17" x14ac:dyDescent="0.25">
      <c r="A74" s="33" t="s">
        <v>59</v>
      </c>
      <c r="D74" s="33" t="s">
        <v>90</v>
      </c>
      <c r="E74" s="33" t="s">
        <v>91</v>
      </c>
      <c r="F74" s="33" t="s">
        <v>591</v>
      </c>
      <c r="G74" s="33" t="s">
        <v>429</v>
      </c>
      <c r="H74" s="33" t="s">
        <v>430</v>
      </c>
      <c r="I74" s="33" t="s">
        <v>451</v>
      </c>
      <c r="J74" s="33" t="s">
        <v>71</v>
      </c>
      <c r="K74" s="33" t="s">
        <v>438</v>
      </c>
      <c r="L74" s="33" t="s">
        <v>381</v>
      </c>
      <c r="M74" s="33" t="s">
        <v>451</v>
      </c>
      <c r="N74" s="33" t="s">
        <v>381</v>
      </c>
      <c r="O74" s="33" t="s">
        <v>64</v>
      </c>
      <c r="P74" s="33" t="s">
        <v>592</v>
      </c>
      <c r="Q74" s="33" t="s">
        <v>64</v>
      </c>
    </row>
    <row r="75" spans="1:17" x14ac:dyDescent="0.25">
      <c r="A75" s="33" t="s">
        <v>59</v>
      </c>
      <c r="D75" s="33" t="s">
        <v>142</v>
      </c>
      <c r="E75" s="33" t="s">
        <v>143</v>
      </c>
      <c r="F75" s="33" t="s">
        <v>593</v>
      </c>
      <c r="G75" s="33" t="s">
        <v>429</v>
      </c>
      <c r="H75" s="33" t="s">
        <v>430</v>
      </c>
      <c r="I75" s="33" t="s">
        <v>451</v>
      </c>
      <c r="J75" s="33" t="s">
        <v>71</v>
      </c>
      <c r="K75" s="33" t="s">
        <v>438</v>
      </c>
      <c r="L75" s="33" t="s">
        <v>63</v>
      </c>
      <c r="M75" s="33" t="s">
        <v>451</v>
      </c>
      <c r="N75" s="33" t="s">
        <v>63</v>
      </c>
      <c r="O75" s="33" t="s">
        <v>64</v>
      </c>
      <c r="P75" s="33" t="s">
        <v>394</v>
      </c>
      <c r="Q75" s="33" t="s">
        <v>64</v>
      </c>
    </row>
    <row r="76" spans="1:17" x14ac:dyDescent="0.25">
      <c r="A76" s="33" t="s">
        <v>59</v>
      </c>
      <c r="D76" s="33" t="s">
        <v>150</v>
      </c>
      <c r="E76" s="33" t="s">
        <v>274</v>
      </c>
      <c r="F76" s="33" t="s">
        <v>548</v>
      </c>
      <c r="G76" s="33" t="s">
        <v>199</v>
      </c>
      <c r="H76" s="33" t="s">
        <v>200</v>
      </c>
      <c r="I76" s="33" t="s">
        <v>494</v>
      </c>
      <c r="J76" s="33" t="s">
        <v>71</v>
      </c>
      <c r="K76" s="33" t="s">
        <v>436</v>
      </c>
      <c r="L76" s="33" t="s">
        <v>309</v>
      </c>
      <c r="M76" s="33" t="s">
        <v>494</v>
      </c>
      <c r="N76" s="33" t="s">
        <v>309</v>
      </c>
      <c r="O76" s="33" t="s">
        <v>64</v>
      </c>
      <c r="P76" s="33" t="s">
        <v>549</v>
      </c>
      <c r="Q76" s="33" t="s">
        <v>64</v>
      </c>
    </row>
    <row r="77" spans="1:17" x14ac:dyDescent="0.25">
      <c r="A77" s="33" t="s">
        <v>59</v>
      </c>
      <c r="D77" s="33" t="s">
        <v>303</v>
      </c>
      <c r="E77" s="33" t="s">
        <v>304</v>
      </c>
      <c r="F77" s="33" t="s">
        <v>550</v>
      </c>
      <c r="G77" s="33" t="s">
        <v>199</v>
      </c>
      <c r="H77" s="33" t="s">
        <v>200</v>
      </c>
      <c r="I77" s="33" t="s">
        <v>494</v>
      </c>
      <c r="J77" s="33" t="s">
        <v>71</v>
      </c>
      <c r="K77" s="33" t="s">
        <v>436</v>
      </c>
      <c r="L77" s="33" t="s">
        <v>311</v>
      </c>
      <c r="M77" s="33" t="s">
        <v>494</v>
      </c>
      <c r="N77" s="33" t="s">
        <v>311</v>
      </c>
      <c r="O77" s="33" t="s">
        <v>64</v>
      </c>
      <c r="P77" s="33" t="s">
        <v>551</v>
      </c>
      <c r="Q77" s="33" t="s">
        <v>64</v>
      </c>
    </row>
    <row r="78" spans="1:17" x14ac:dyDescent="0.25">
      <c r="A78" s="33" t="s">
        <v>59</v>
      </c>
      <c r="D78" s="33" t="s">
        <v>146</v>
      </c>
      <c r="E78" s="33" t="s">
        <v>147</v>
      </c>
      <c r="F78" s="33" t="s">
        <v>552</v>
      </c>
      <c r="G78" s="33" t="s">
        <v>199</v>
      </c>
      <c r="H78" s="33" t="s">
        <v>200</v>
      </c>
      <c r="I78" s="33" t="s">
        <v>494</v>
      </c>
      <c r="J78" s="33" t="s">
        <v>71</v>
      </c>
      <c r="K78" s="33" t="s">
        <v>436</v>
      </c>
      <c r="L78" s="33" t="s">
        <v>309</v>
      </c>
      <c r="M78" s="33" t="s">
        <v>494</v>
      </c>
      <c r="N78" s="33" t="s">
        <v>309</v>
      </c>
      <c r="O78" s="33" t="s">
        <v>64</v>
      </c>
      <c r="P78" s="33" t="s">
        <v>553</v>
      </c>
      <c r="Q78" s="33" t="s">
        <v>64</v>
      </c>
    </row>
    <row r="79" spans="1:17" x14ac:dyDescent="0.25">
      <c r="A79" s="33" t="s">
        <v>59</v>
      </c>
      <c r="D79" s="33" t="s">
        <v>189</v>
      </c>
      <c r="E79" s="33" t="s">
        <v>190</v>
      </c>
      <c r="F79" s="33" t="s">
        <v>554</v>
      </c>
      <c r="G79" s="33" t="s">
        <v>199</v>
      </c>
      <c r="H79" s="33" t="s">
        <v>200</v>
      </c>
      <c r="I79" s="33" t="s">
        <v>494</v>
      </c>
      <c r="J79" s="33" t="s">
        <v>71</v>
      </c>
      <c r="K79" s="33" t="s">
        <v>436</v>
      </c>
      <c r="L79" s="33" t="s">
        <v>309</v>
      </c>
      <c r="M79" s="33" t="s">
        <v>494</v>
      </c>
      <c r="N79" s="33" t="s">
        <v>309</v>
      </c>
      <c r="O79" s="33" t="s">
        <v>64</v>
      </c>
      <c r="P79" s="33" t="s">
        <v>392</v>
      </c>
      <c r="Q79" s="33" t="s">
        <v>64</v>
      </c>
    </row>
    <row r="80" spans="1:17" x14ac:dyDescent="0.25">
      <c r="A80" s="33" t="s">
        <v>59</v>
      </c>
      <c r="D80" s="33" t="s">
        <v>268</v>
      </c>
      <c r="E80" s="33" t="s">
        <v>269</v>
      </c>
      <c r="F80" s="33" t="s">
        <v>555</v>
      </c>
      <c r="G80" s="33" t="s">
        <v>199</v>
      </c>
      <c r="H80" s="33" t="s">
        <v>200</v>
      </c>
      <c r="I80" s="33" t="s">
        <v>494</v>
      </c>
      <c r="J80" s="33" t="s">
        <v>71</v>
      </c>
      <c r="K80" s="33" t="s">
        <v>436</v>
      </c>
      <c r="L80" s="33" t="s">
        <v>309</v>
      </c>
      <c r="M80" s="33" t="s">
        <v>494</v>
      </c>
      <c r="N80" s="33" t="s">
        <v>309</v>
      </c>
      <c r="O80" s="33" t="s">
        <v>64</v>
      </c>
      <c r="P80" s="33" t="s">
        <v>556</v>
      </c>
      <c r="Q80" s="33" t="s">
        <v>64</v>
      </c>
    </row>
    <row r="81" spans="1:17" x14ac:dyDescent="0.25">
      <c r="A81" s="33" t="s">
        <v>59</v>
      </c>
      <c r="D81" s="33" t="s">
        <v>183</v>
      </c>
      <c r="E81" s="33" t="s">
        <v>184</v>
      </c>
      <c r="F81" s="33" t="s">
        <v>557</v>
      </c>
      <c r="G81" s="33" t="s">
        <v>199</v>
      </c>
      <c r="H81" s="33" t="s">
        <v>200</v>
      </c>
      <c r="I81" s="33" t="s">
        <v>494</v>
      </c>
      <c r="J81" s="33" t="s">
        <v>71</v>
      </c>
      <c r="K81" s="33" t="s">
        <v>436</v>
      </c>
      <c r="L81" s="33" t="s">
        <v>314</v>
      </c>
      <c r="M81" s="33" t="s">
        <v>494</v>
      </c>
      <c r="N81" s="33" t="s">
        <v>314</v>
      </c>
      <c r="O81" s="33" t="s">
        <v>64</v>
      </c>
      <c r="P81" s="33" t="s">
        <v>558</v>
      </c>
      <c r="Q81" s="33" t="s">
        <v>64</v>
      </c>
    </row>
    <row r="82" spans="1:17" x14ac:dyDescent="0.25">
      <c r="A82" s="33" t="s">
        <v>59</v>
      </c>
      <c r="D82" s="33" t="s">
        <v>142</v>
      </c>
      <c r="E82" s="33" t="s">
        <v>143</v>
      </c>
      <c r="F82" s="33" t="s">
        <v>559</v>
      </c>
      <c r="G82" s="33" t="s">
        <v>199</v>
      </c>
      <c r="H82" s="33" t="s">
        <v>200</v>
      </c>
      <c r="I82" s="33" t="s">
        <v>494</v>
      </c>
      <c r="J82" s="33" t="s">
        <v>71</v>
      </c>
      <c r="K82" s="33" t="s">
        <v>436</v>
      </c>
      <c r="L82" s="33" t="s">
        <v>315</v>
      </c>
      <c r="M82" s="33" t="s">
        <v>494</v>
      </c>
      <c r="N82" s="33" t="s">
        <v>315</v>
      </c>
      <c r="O82" s="33" t="s">
        <v>64</v>
      </c>
      <c r="P82" s="33" t="s">
        <v>560</v>
      </c>
      <c r="Q82" s="33" t="s">
        <v>64</v>
      </c>
    </row>
    <row r="83" spans="1:17" x14ac:dyDescent="0.25">
      <c r="A83" s="33" t="s">
        <v>59</v>
      </c>
      <c r="D83" s="33" t="s">
        <v>259</v>
      </c>
      <c r="E83" s="33" t="s">
        <v>260</v>
      </c>
      <c r="F83" s="33" t="s">
        <v>561</v>
      </c>
      <c r="G83" s="33" t="s">
        <v>199</v>
      </c>
      <c r="H83" s="33" t="s">
        <v>200</v>
      </c>
      <c r="I83" s="33" t="s">
        <v>494</v>
      </c>
      <c r="J83" s="33" t="s">
        <v>71</v>
      </c>
      <c r="K83" s="33" t="s">
        <v>436</v>
      </c>
      <c r="L83" s="33" t="s">
        <v>309</v>
      </c>
      <c r="M83" s="33" t="s">
        <v>494</v>
      </c>
      <c r="N83" s="33" t="s">
        <v>309</v>
      </c>
      <c r="O83" s="33" t="s">
        <v>64</v>
      </c>
      <c r="P83" s="33" t="s">
        <v>562</v>
      </c>
      <c r="Q83" s="33" t="s">
        <v>64</v>
      </c>
    </row>
    <row r="84" spans="1:17" x14ac:dyDescent="0.25">
      <c r="A84" s="33" t="s">
        <v>59</v>
      </c>
      <c r="D84" s="33" t="s">
        <v>175</v>
      </c>
      <c r="E84" s="33" t="s">
        <v>176</v>
      </c>
      <c r="F84" s="33" t="s">
        <v>563</v>
      </c>
      <c r="G84" s="33" t="s">
        <v>199</v>
      </c>
      <c r="H84" s="33" t="s">
        <v>200</v>
      </c>
      <c r="I84" s="33" t="s">
        <v>494</v>
      </c>
      <c r="J84" s="33" t="s">
        <v>71</v>
      </c>
      <c r="K84" s="33" t="s">
        <v>436</v>
      </c>
      <c r="L84" s="33" t="s">
        <v>309</v>
      </c>
      <c r="M84" s="33" t="s">
        <v>494</v>
      </c>
      <c r="N84" s="33" t="s">
        <v>309</v>
      </c>
      <c r="O84" s="33" t="s">
        <v>64</v>
      </c>
      <c r="P84" s="33" t="s">
        <v>564</v>
      </c>
      <c r="Q84" s="33" t="s">
        <v>64</v>
      </c>
    </row>
    <row r="85" spans="1:17" x14ac:dyDescent="0.25">
      <c r="A85" s="33" t="s">
        <v>59</v>
      </c>
      <c r="D85" s="33" t="s">
        <v>106</v>
      </c>
      <c r="E85" s="33" t="s">
        <v>107</v>
      </c>
      <c r="F85" s="33" t="s">
        <v>572</v>
      </c>
      <c r="G85" s="33" t="s">
        <v>199</v>
      </c>
      <c r="H85" s="33" t="s">
        <v>200</v>
      </c>
      <c r="I85" s="33" t="s">
        <v>494</v>
      </c>
      <c r="J85" s="33" t="s">
        <v>71</v>
      </c>
      <c r="K85" s="33" t="s">
        <v>436</v>
      </c>
      <c r="L85" s="33" t="s">
        <v>309</v>
      </c>
      <c r="M85" s="33" t="s">
        <v>494</v>
      </c>
      <c r="N85" s="33" t="s">
        <v>309</v>
      </c>
      <c r="O85" s="33" t="s">
        <v>64</v>
      </c>
      <c r="P85" s="33" t="s">
        <v>412</v>
      </c>
      <c r="Q85" s="33" t="s">
        <v>64</v>
      </c>
    </row>
    <row r="86" spans="1:17" x14ac:dyDescent="0.25">
      <c r="A86" s="33" t="s">
        <v>59</v>
      </c>
      <c r="D86" s="33" t="s">
        <v>177</v>
      </c>
      <c r="E86" s="33" t="s">
        <v>178</v>
      </c>
      <c r="F86" s="33" t="s">
        <v>573</v>
      </c>
      <c r="G86" s="33" t="s">
        <v>199</v>
      </c>
      <c r="H86" s="33" t="s">
        <v>200</v>
      </c>
      <c r="I86" s="33" t="s">
        <v>494</v>
      </c>
      <c r="J86" s="33" t="s">
        <v>71</v>
      </c>
      <c r="K86" s="33" t="s">
        <v>436</v>
      </c>
      <c r="L86" s="33" t="s">
        <v>309</v>
      </c>
      <c r="M86" s="33" t="s">
        <v>494</v>
      </c>
      <c r="N86" s="33" t="s">
        <v>309</v>
      </c>
      <c r="O86" s="33" t="s">
        <v>64</v>
      </c>
      <c r="P86" s="33" t="s">
        <v>574</v>
      </c>
      <c r="Q86" s="33" t="s">
        <v>64</v>
      </c>
    </row>
    <row r="87" spans="1:17" x14ac:dyDescent="0.25">
      <c r="A87" s="33" t="s">
        <v>59</v>
      </c>
      <c r="D87" s="33" t="s">
        <v>98</v>
      </c>
      <c r="E87" s="33" t="s">
        <v>99</v>
      </c>
      <c r="F87" s="33" t="s">
        <v>575</v>
      </c>
      <c r="G87" s="33" t="s">
        <v>199</v>
      </c>
      <c r="H87" s="33" t="s">
        <v>200</v>
      </c>
      <c r="I87" s="33" t="s">
        <v>494</v>
      </c>
      <c r="J87" s="33" t="s">
        <v>71</v>
      </c>
      <c r="K87" s="33" t="s">
        <v>436</v>
      </c>
      <c r="L87" s="33" t="s">
        <v>79</v>
      </c>
      <c r="M87" s="33" t="s">
        <v>494</v>
      </c>
      <c r="N87" s="33" t="s">
        <v>79</v>
      </c>
      <c r="O87" s="33" t="s">
        <v>64</v>
      </c>
      <c r="P87" s="33" t="s">
        <v>576</v>
      </c>
      <c r="Q87" s="33" t="s">
        <v>64</v>
      </c>
    </row>
    <row r="88" spans="1:17" x14ac:dyDescent="0.25">
      <c r="A88" s="33" t="s">
        <v>59</v>
      </c>
      <c r="D88" s="33" t="s">
        <v>118</v>
      </c>
      <c r="E88" s="33" t="s">
        <v>119</v>
      </c>
      <c r="F88" s="33" t="s">
        <v>577</v>
      </c>
      <c r="G88" s="33" t="s">
        <v>199</v>
      </c>
      <c r="H88" s="33" t="s">
        <v>200</v>
      </c>
      <c r="I88" s="33" t="s">
        <v>494</v>
      </c>
      <c r="J88" s="33" t="s">
        <v>71</v>
      </c>
      <c r="K88" s="33" t="s">
        <v>436</v>
      </c>
      <c r="L88" s="33" t="s">
        <v>63</v>
      </c>
      <c r="M88" s="33" t="s">
        <v>494</v>
      </c>
      <c r="N88" s="33" t="s">
        <v>63</v>
      </c>
      <c r="O88" s="33" t="s">
        <v>64</v>
      </c>
      <c r="P88" s="33" t="s">
        <v>357</v>
      </c>
      <c r="Q88" s="33" t="s">
        <v>64</v>
      </c>
    </row>
    <row r="89" spans="1:17" x14ac:dyDescent="0.25">
      <c r="A89" s="33" t="s">
        <v>59</v>
      </c>
      <c r="D89" s="33" t="s">
        <v>281</v>
      </c>
      <c r="E89" s="33" t="s">
        <v>282</v>
      </c>
      <c r="F89" s="33" t="s">
        <v>578</v>
      </c>
      <c r="G89" s="33" t="s">
        <v>199</v>
      </c>
      <c r="H89" s="33" t="s">
        <v>200</v>
      </c>
      <c r="I89" s="33" t="s">
        <v>494</v>
      </c>
      <c r="J89" s="33" t="s">
        <v>71</v>
      </c>
      <c r="K89" s="33" t="s">
        <v>436</v>
      </c>
      <c r="L89" s="33" t="s">
        <v>63</v>
      </c>
      <c r="M89" s="33" t="s">
        <v>494</v>
      </c>
      <c r="N89" s="33" t="s">
        <v>63</v>
      </c>
      <c r="O89" s="33" t="s">
        <v>64</v>
      </c>
      <c r="P89" s="33" t="s">
        <v>579</v>
      </c>
      <c r="Q89" s="33" t="s">
        <v>64</v>
      </c>
    </row>
    <row r="90" spans="1:17" x14ac:dyDescent="0.25">
      <c r="A90" s="33" t="s">
        <v>59</v>
      </c>
      <c r="D90" s="33" t="s">
        <v>129</v>
      </c>
      <c r="E90" s="33" t="s">
        <v>130</v>
      </c>
      <c r="F90" s="33" t="s">
        <v>580</v>
      </c>
      <c r="G90" s="33" t="s">
        <v>199</v>
      </c>
      <c r="H90" s="33" t="s">
        <v>200</v>
      </c>
      <c r="I90" s="33" t="s">
        <v>494</v>
      </c>
      <c r="J90" s="33" t="s">
        <v>71</v>
      </c>
      <c r="K90" s="33" t="s">
        <v>436</v>
      </c>
      <c r="L90" s="33" t="s">
        <v>63</v>
      </c>
      <c r="M90" s="33" t="s">
        <v>494</v>
      </c>
      <c r="N90" s="33" t="s">
        <v>63</v>
      </c>
      <c r="O90" s="33" t="s">
        <v>64</v>
      </c>
      <c r="P90" s="33" t="s">
        <v>581</v>
      </c>
      <c r="Q90" s="33" t="s">
        <v>64</v>
      </c>
    </row>
    <row r="91" spans="1:17" x14ac:dyDescent="0.25">
      <c r="A91" s="33" t="s">
        <v>59</v>
      </c>
      <c r="D91" s="33" t="s">
        <v>252</v>
      </c>
      <c r="E91" s="33" t="s">
        <v>253</v>
      </c>
      <c r="F91" s="33" t="s">
        <v>694</v>
      </c>
      <c r="G91" s="33" t="s">
        <v>445</v>
      </c>
      <c r="H91" s="33" t="s">
        <v>249</v>
      </c>
      <c r="I91" s="33" t="s">
        <v>695</v>
      </c>
      <c r="J91" s="33" t="s">
        <v>71</v>
      </c>
      <c r="K91" s="33" t="s">
        <v>446</v>
      </c>
      <c r="L91" s="33" t="s">
        <v>309</v>
      </c>
      <c r="M91" s="33" t="s">
        <v>695</v>
      </c>
      <c r="N91" s="33" t="s">
        <v>309</v>
      </c>
      <c r="O91" s="33" t="s">
        <v>64</v>
      </c>
      <c r="P91" s="33" t="s">
        <v>351</v>
      </c>
      <c r="Q91" s="33" t="s">
        <v>64</v>
      </c>
    </row>
    <row r="92" spans="1:17" x14ac:dyDescent="0.25">
      <c r="A92" s="33" t="s">
        <v>59</v>
      </c>
      <c r="D92" s="33" t="s">
        <v>131</v>
      </c>
      <c r="E92" s="33" t="s">
        <v>256</v>
      </c>
      <c r="F92" s="33" t="s">
        <v>696</v>
      </c>
      <c r="G92" s="33" t="s">
        <v>445</v>
      </c>
      <c r="H92" s="33" t="s">
        <v>249</v>
      </c>
      <c r="I92" s="33" t="s">
        <v>695</v>
      </c>
      <c r="J92" s="33" t="s">
        <v>71</v>
      </c>
      <c r="K92" s="33" t="s">
        <v>446</v>
      </c>
      <c r="L92" s="33" t="s">
        <v>309</v>
      </c>
      <c r="M92" s="33" t="s">
        <v>695</v>
      </c>
      <c r="N92" s="33" t="s">
        <v>309</v>
      </c>
      <c r="O92" s="33" t="s">
        <v>64</v>
      </c>
      <c r="P92" s="33" t="s">
        <v>336</v>
      </c>
      <c r="Q92" s="33" t="s">
        <v>64</v>
      </c>
    </row>
    <row r="93" spans="1:17" x14ac:dyDescent="0.25">
      <c r="A93" s="33" t="s">
        <v>59</v>
      </c>
      <c r="D93" s="33" t="s">
        <v>172</v>
      </c>
      <c r="E93" s="33" t="s">
        <v>173</v>
      </c>
      <c r="F93" s="33" t="s">
        <v>697</v>
      </c>
      <c r="G93" s="33" t="s">
        <v>445</v>
      </c>
      <c r="H93" s="33" t="s">
        <v>249</v>
      </c>
      <c r="I93" s="33" t="s">
        <v>695</v>
      </c>
      <c r="J93" s="33" t="s">
        <v>71</v>
      </c>
      <c r="K93" s="33" t="s">
        <v>446</v>
      </c>
      <c r="L93" s="33" t="s">
        <v>318</v>
      </c>
      <c r="M93" s="33" t="s">
        <v>695</v>
      </c>
      <c r="N93" s="33" t="s">
        <v>318</v>
      </c>
      <c r="O93" s="33" t="s">
        <v>64</v>
      </c>
      <c r="P93" s="33" t="s">
        <v>698</v>
      </c>
      <c r="Q93" s="33" t="s">
        <v>64</v>
      </c>
    </row>
    <row r="94" spans="1:17" x14ac:dyDescent="0.25">
      <c r="A94" s="33" t="s">
        <v>59</v>
      </c>
      <c r="D94" s="33" t="s">
        <v>301</v>
      </c>
      <c r="E94" s="33" t="s">
        <v>302</v>
      </c>
      <c r="F94" s="33" t="s">
        <v>699</v>
      </c>
      <c r="G94" s="33" t="s">
        <v>445</v>
      </c>
      <c r="H94" s="33" t="s">
        <v>249</v>
      </c>
      <c r="I94" s="33" t="s">
        <v>695</v>
      </c>
      <c r="J94" s="33" t="s">
        <v>71</v>
      </c>
      <c r="K94" s="33" t="s">
        <v>446</v>
      </c>
      <c r="L94" s="33" t="s">
        <v>309</v>
      </c>
      <c r="M94" s="33" t="s">
        <v>695</v>
      </c>
      <c r="N94" s="33" t="s">
        <v>309</v>
      </c>
      <c r="O94" s="33" t="s">
        <v>64</v>
      </c>
      <c r="P94" s="33" t="s">
        <v>403</v>
      </c>
      <c r="Q94" s="33" t="s">
        <v>64</v>
      </c>
    </row>
    <row r="95" spans="1:17" x14ac:dyDescent="0.25">
      <c r="A95" s="33" t="s">
        <v>59</v>
      </c>
      <c r="D95" s="33" t="s">
        <v>84</v>
      </c>
      <c r="E95" s="33" t="s">
        <v>85</v>
      </c>
      <c r="F95" s="33" t="s">
        <v>700</v>
      </c>
      <c r="G95" s="33" t="s">
        <v>445</v>
      </c>
      <c r="H95" s="33" t="s">
        <v>249</v>
      </c>
      <c r="I95" s="33" t="s">
        <v>695</v>
      </c>
      <c r="J95" s="33" t="s">
        <v>71</v>
      </c>
      <c r="K95" s="33" t="s">
        <v>446</v>
      </c>
      <c r="L95" s="33" t="s">
        <v>309</v>
      </c>
      <c r="M95" s="33" t="s">
        <v>695</v>
      </c>
      <c r="N95" s="33" t="s">
        <v>309</v>
      </c>
      <c r="O95" s="33" t="s">
        <v>64</v>
      </c>
      <c r="P95" s="33" t="s">
        <v>310</v>
      </c>
      <c r="Q95" s="33" t="s">
        <v>64</v>
      </c>
    </row>
    <row r="96" spans="1:17" x14ac:dyDescent="0.25">
      <c r="A96" s="33" t="s">
        <v>59</v>
      </c>
      <c r="D96" s="33" t="s">
        <v>140</v>
      </c>
      <c r="E96" s="33" t="s">
        <v>141</v>
      </c>
      <c r="F96" s="33" t="s">
        <v>701</v>
      </c>
      <c r="G96" s="33" t="s">
        <v>445</v>
      </c>
      <c r="H96" s="33" t="s">
        <v>249</v>
      </c>
      <c r="I96" s="33" t="s">
        <v>695</v>
      </c>
      <c r="J96" s="33" t="s">
        <v>71</v>
      </c>
      <c r="K96" s="33" t="s">
        <v>446</v>
      </c>
      <c r="L96" s="33" t="s">
        <v>309</v>
      </c>
      <c r="M96" s="33" t="s">
        <v>695</v>
      </c>
      <c r="N96" s="33" t="s">
        <v>309</v>
      </c>
      <c r="O96" s="33" t="s">
        <v>64</v>
      </c>
      <c r="P96" s="33" t="s">
        <v>328</v>
      </c>
      <c r="Q96" s="33" t="s">
        <v>64</v>
      </c>
    </row>
    <row r="97" spans="1:17" x14ac:dyDescent="0.25">
      <c r="A97" s="33" t="s">
        <v>59</v>
      </c>
      <c r="D97" s="33" t="s">
        <v>154</v>
      </c>
      <c r="E97" s="33" t="s">
        <v>174</v>
      </c>
      <c r="F97" s="33" t="s">
        <v>702</v>
      </c>
      <c r="G97" s="33" t="s">
        <v>445</v>
      </c>
      <c r="H97" s="33" t="s">
        <v>249</v>
      </c>
      <c r="I97" s="33" t="s">
        <v>695</v>
      </c>
      <c r="J97" s="33" t="s">
        <v>71</v>
      </c>
      <c r="K97" s="33" t="s">
        <v>446</v>
      </c>
      <c r="L97" s="33" t="s">
        <v>309</v>
      </c>
      <c r="M97" s="33" t="s">
        <v>695</v>
      </c>
      <c r="N97" s="33" t="s">
        <v>309</v>
      </c>
      <c r="O97" s="33" t="s">
        <v>64</v>
      </c>
      <c r="P97" s="33" t="s">
        <v>323</v>
      </c>
      <c r="Q97" s="33" t="s">
        <v>64</v>
      </c>
    </row>
    <row r="98" spans="1:17" x14ac:dyDescent="0.25">
      <c r="A98" s="33" t="s">
        <v>59</v>
      </c>
      <c r="D98" s="33" t="s">
        <v>94</v>
      </c>
      <c r="E98" s="33" t="s">
        <v>95</v>
      </c>
      <c r="F98" s="33" t="s">
        <v>703</v>
      </c>
      <c r="G98" s="33" t="s">
        <v>445</v>
      </c>
      <c r="H98" s="33" t="s">
        <v>249</v>
      </c>
      <c r="I98" s="33" t="s">
        <v>695</v>
      </c>
      <c r="J98" s="33" t="s">
        <v>71</v>
      </c>
      <c r="K98" s="33" t="s">
        <v>446</v>
      </c>
      <c r="L98" s="33" t="s">
        <v>309</v>
      </c>
      <c r="M98" s="33" t="s">
        <v>695</v>
      </c>
      <c r="N98" s="33" t="s">
        <v>309</v>
      </c>
      <c r="O98" s="33" t="s">
        <v>64</v>
      </c>
      <c r="P98" s="33" t="s">
        <v>344</v>
      </c>
      <c r="Q98" s="33" t="s">
        <v>64</v>
      </c>
    </row>
    <row r="99" spans="1:17" x14ac:dyDescent="0.25">
      <c r="A99" s="33" t="s">
        <v>59</v>
      </c>
      <c r="D99" s="33" t="s">
        <v>146</v>
      </c>
      <c r="E99" s="33" t="s">
        <v>147</v>
      </c>
      <c r="F99" s="33" t="s">
        <v>704</v>
      </c>
      <c r="G99" s="33" t="s">
        <v>445</v>
      </c>
      <c r="H99" s="33" t="s">
        <v>249</v>
      </c>
      <c r="I99" s="33" t="s">
        <v>695</v>
      </c>
      <c r="J99" s="33" t="s">
        <v>71</v>
      </c>
      <c r="K99" s="33" t="s">
        <v>446</v>
      </c>
      <c r="L99" s="33" t="s">
        <v>309</v>
      </c>
      <c r="M99" s="33" t="s">
        <v>695</v>
      </c>
      <c r="N99" s="33" t="s">
        <v>309</v>
      </c>
      <c r="O99" s="33" t="s">
        <v>64</v>
      </c>
      <c r="P99" s="33" t="s">
        <v>382</v>
      </c>
      <c r="Q99" s="33" t="s">
        <v>64</v>
      </c>
    </row>
    <row r="100" spans="1:17" x14ac:dyDescent="0.25">
      <c r="A100" s="33" t="s">
        <v>59</v>
      </c>
      <c r="D100" s="33" t="s">
        <v>179</v>
      </c>
      <c r="E100" s="33" t="s">
        <v>180</v>
      </c>
      <c r="F100" s="33" t="s">
        <v>705</v>
      </c>
      <c r="G100" s="33" t="s">
        <v>445</v>
      </c>
      <c r="H100" s="33" t="s">
        <v>249</v>
      </c>
      <c r="I100" s="33" t="s">
        <v>695</v>
      </c>
      <c r="J100" s="33" t="s">
        <v>71</v>
      </c>
      <c r="K100" s="33" t="s">
        <v>446</v>
      </c>
      <c r="L100" s="33" t="s">
        <v>309</v>
      </c>
      <c r="M100" s="33" t="s">
        <v>695</v>
      </c>
      <c r="N100" s="33" t="s">
        <v>309</v>
      </c>
      <c r="O100" s="33" t="s">
        <v>64</v>
      </c>
      <c r="P100" s="33" t="s">
        <v>347</v>
      </c>
      <c r="Q100" s="33" t="s">
        <v>64</v>
      </c>
    </row>
    <row r="101" spans="1:17" x14ac:dyDescent="0.25">
      <c r="A101" s="33" t="s">
        <v>59</v>
      </c>
      <c r="D101" s="33" t="s">
        <v>224</v>
      </c>
      <c r="E101" s="33" t="s">
        <v>225</v>
      </c>
      <c r="F101" s="33" t="s">
        <v>706</v>
      </c>
      <c r="G101" s="33" t="s">
        <v>445</v>
      </c>
      <c r="H101" s="33" t="s">
        <v>249</v>
      </c>
      <c r="I101" s="33" t="s">
        <v>695</v>
      </c>
      <c r="J101" s="33" t="s">
        <v>71</v>
      </c>
      <c r="K101" s="33" t="s">
        <v>446</v>
      </c>
      <c r="L101" s="33" t="s">
        <v>314</v>
      </c>
      <c r="M101" s="33" t="s">
        <v>695</v>
      </c>
      <c r="N101" s="33" t="s">
        <v>314</v>
      </c>
      <c r="O101" s="33" t="s">
        <v>64</v>
      </c>
      <c r="P101" s="33" t="s">
        <v>707</v>
      </c>
      <c r="Q101" s="33" t="s">
        <v>64</v>
      </c>
    </row>
    <row r="102" spans="1:17" x14ac:dyDescent="0.25">
      <c r="A102" s="33" t="s">
        <v>59</v>
      </c>
      <c r="D102" s="33" t="s">
        <v>232</v>
      </c>
      <c r="E102" s="33" t="s">
        <v>272</v>
      </c>
      <c r="F102" s="33" t="s">
        <v>708</v>
      </c>
      <c r="G102" s="33" t="s">
        <v>445</v>
      </c>
      <c r="H102" s="33" t="s">
        <v>249</v>
      </c>
      <c r="I102" s="33" t="s">
        <v>695</v>
      </c>
      <c r="J102" s="33" t="s">
        <v>71</v>
      </c>
      <c r="K102" s="33" t="s">
        <v>446</v>
      </c>
      <c r="L102" s="33" t="s">
        <v>79</v>
      </c>
      <c r="M102" s="33" t="s">
        <v>695</v>
      </c>
      <c r="N102" s="33" t="s">
        <v>79</v>
      </c>
      <c r="O102" s="33" t="s">
        <v>64</v>
      </c>
      <c r="P102" s="33" t="s">
        <v>709</v>
      </c>
      <c r="Q102" s="33" t="s">
        <v>64</v>
      </c>
    </row>
    <row r="103" spans="1:17" x14ac:dyDescent="0.25">
      <c r="A103" s="33" t="s">
        <v>59</v>
      </c>
      <c r="D103" s="33" t="s">
        <v>127</v>
      </c>
      <c r="E103" s="33" t="s">
        <v>128</v>
      </c>
      <c r="F103" s="33" t="s">
        <v>710</v>
      </c>
      <c r="G103" s="33" t="s">
        <v>445</v>
      </c>
      <c r="H103" s="33" t="s">
        <v>249</v>
      </c>
      <c r="I103" s="33" t="s">
        <v>695</v>
      </c>
      <c r="J103" s="33" t="s">
        <v>71</v>
      </c>
      <c r="K103" s="33" t="s">
        <v>446</v>
      </c>
      <c r="L103" s="33" t="s">
        <v>315</v>
      </c>
      <c r="M103" s="33" t="s">
        <v>695</v>
      </c>
      <c r="N103" s="33" t="s">
        <v>315</v>
      </c>
      <c r="O103" s="33" t="s">
        <v>64</v>
      </c>
      <c r="P103" s="33" t="s">
        <v>410</v>
      </c>
      <c r="Q103" s="33" t="s">
        <v>64</v>
      </c>
    </row>
    <row r="104" spans="1:17" x14ac:dyDescent="0.25">
      <c r="A104" s="33" t="s">
        <v>59</v>
      </c>
      <c r="D104" s="33" t="s">
        <v>125</v>
      </c>
      <c r="E104" s="33" t="s">
        <v>126</v>
      </c>
      <c r="F104" s="33" t="s">
        <v>711</v>
      </c>
      <c r="G104" s="33" t="s">
        <v>445</v>
      </c>
      <c r="H104" s="33" t="s">
        <v>249</v>
      </c>
      <c r="I104" s="33" t="s">
        <v>695</v>
      </c>
      <c r="J104" s="33" t="s">
        <v>71</v>
      </c>
      <c r="K104" s="33" t="s">
        <v>446</v>
      </c>
      <c r="L104" s="33" t="s">
        <v>79</v>
      </c>
      <c r="M104" s="33" t="s">
        <v>695</v>
      </c>
      <c r="N104" s="33" t="s">
        <v>79</v>
      </c>
      <c r="O104" s="33" t="s">
        <v>64</v>
      </c>
      <c r="P104" s="33" t="s">
        <v>712</v>
      </c>
      <c r="Q104" s="33" t="s">
        <v>64</v>
      </c>
    </row>
    <row r="105" spans="1:17" x14ac:dyDescent="0.25">
      <c r="A105" s="33" t="s">
        <v>59</v>
      </c>
      <c r="D105" s="33" t="s">
        <v>264</v>
      </c>
      <c r="E105" s="33" t="s">
        <v>265</v>
      </c>
      <c r="F105" s="33" t="s">
        <v>713</v>
      </c>
      <c r="G105" s="33" t="s">
        <v>445</v>
      </c>
      <c r="H105" s="33" t="s">
        <v>249</v>
      </c>
      <c r="I105" s="33" t="s">
        <v>695</v>
      </c>
      <c r="J105" s="33" t="s">
        <v>71</v>
      </c>
      <c r="K105" s="33" t="s">
        <v>446</v>
      </c>
      <c r="L105" s="33" t="s">
        <v>79</v>
      </c>
      <c r="M105" s="33" t="s">
        <v>695</v>
      </c>
      <c r="N105" s="33" t="s">
        <v>79</v>
      </c>
      <c r="O105" s="33" t="s">
        <v>64</v>
      </c>
      <c r="P105" s="33" t="s">
        <v>714</v>
      </c>
      <c r="Q105" s="33" t="s">
        <v>64</v>
      </c>
    </row>
    <row r="106" spans="1:17" x14ac:dyDescent="0.25">
      <c r="A106" s="33" t="s">
        <v>59</v>
      </c>
      <c r="D106" s="33" t="s">
        <v>88</v>
      </c>
      <c r="E106" s="33" t="s">
        <v>89</v>
      </c>
      <c r="F106" s="33" t="s">
        <v>715</v>
      </c>
      <c r="G106" s="33" t="s">
        <v>445</v>
      </c>
      <c r="H106" s="33" t="s">
        <v>249</v>
      </c>
      <c r="I106" s="33" t="s">
        <v>695</v>
      </c>
      <c r="J106" s="33" t="s">
        <v>71</v>
      </c>
      <c r="K106" s="33" t="s">
        <v>446</v>
      </c>
      <c r="L106" s="33" t="s">
        <v>63</v>
      </c>
      <c r="M106" s="33" t="s">
        <v>695</v>
      </c>
      <c r="N106" s="33" t="s">
        <v>63</v>
      </c>
      <c r="O106" s="33" t="s">
        <v>64</v>
      </c>
      <c r="P106" s="33" t="s">
        <v>397</v>
      </c>
      <c r="Q106" s="33" t="s">
        <v>64</v>
      </c>
    </row>
    <row r="107" spans="1:17" x14ac:dyDescent="0.25">
      <c r="A107" s="33" t="s">
        <v>59</v>
      </c>
      <c r="D107" s="33" t="s">
        <v>136</v>
      </c>
      <c r="E107" s="33" t="s">
        <v>137</v>
      </c>
      <c r="F107" s="33" t="s">
        <v>716</v>
      </c>
      <c r="G107" s="33" t="s">
        <v>445</v>
      </c>
      <c r="H107" s="33" t="s">
        <v>249</v>
      </c>
      <c r="I107" s="33" t="s">
        <v>695</v>
      </c>
      <c r="J107" s="33" t="s">
        <v>71</v>
      </c>
      <c r="K107" s="33" t="s">
        <v>446</v>
      </c>
      <c r="L107" s="33" t="s">
        <v>63</v>
      </c>
      <c r="M107" s="33" t="s">
        <v>695</v>
      </c>
      <c r="N107" s="33" t="s">
        <v>63</v>
      </c>
      <c r="O107" s="33" t="s">
        <v>64</v>
      </c>
      <c r="P107" s="33" t="s">
        <v>391</v>
      </c>
      <c r="Q107" s="33" t="s">
        <v>64</v>
      </c>
    </row>
    <row r="108" spans="1:17" x14ac:dyDescent="0.25">
      <c r="A108" s="33" t="s">
        <v>59</v>
      </c>
      <c r="D108" s="33" t="s">
        <v>249</v>
      </c>
      <c r="E108" s="33" t="s">
        <v>273</v>
      </c>
      <c r="F108" s="33" t="s">
        <v>458</v>
      </c>
      <c r="G108" s="33" t="s">
        <v>134</v>
      </c>
      <c r="H108" s="33" t="s">
        <v>135</v>
      </c>
      <c r="I108" s="33" t="s">
        <v>459</v>
      </c>
      <c r="J108" s="33" t="s">
        <v>71</v>
      </c>
      <c r="K108" s="33" t="s">
        <v>431</v>
      </c>
      <c r="L108" s="33" t="s">
        <v>318</v>
      </c>
      <c r="M108" s="33" t="s">
        <v>459</v>
      </c>
      <c r="N108" s="33" t="s">
        <v>318</v>
      </c>
      <c r="O108" s="33" t="s">
        <v>64</v>
      </c>
      <c r="P108" s="33" t="s">
        <v>460</v>
      </c>
      <c r="Q108" s="33" t="s">
        <v>64</v>
      </c>
    </row>
    <row r="109" spans="1:17" x14ac:dyDescent="0.25">
      <c r="A109" s="33" t="s">
        <v>59</v>
      </c>
      <c r="D109" s="33" t="s">
        <v>294</v>
      </c>
      <c r="E109" s="33" t="s">
        <v>295</v>
      </c>
      <c r="F109" s="33" t="s">
        <v>461</v>
      </c>
      <c r="G109" s="33" t="s">
        <v>134</v>
      </c>
      <c r="H109" s="33" t="s">
        <v>135</v>
      </c>
      <c r="I109" s="33" t="s">
        <v>459</v>
      </c>
      <c r="J109" s="33" t="s">
        <v>71</v>
      </c>
      <c r="K109" s="33" t="s">
        <v>431</v>
      </c>
      <c r="L109" s="33" t="s">
        <v>314</v>
      </c>
      <c r="M109" s="33" t="s">
        <v>459</v>
      </c>
      <c r="N109" s="33" t="s">
        <v>314</v>
      </c>
      <c r="O109" s="33" t="s">
        <v>64</v>
      </c>
      <c r="P109" s="33" t="s">
        <v>385</v>
      </c>
      <c r="Q109" s="33" t="s">
        <v>64</v>
      </c>
    </row>
    <row r="110" spans="1:17" x14ac:dyDescent="0.25">
      <c r="A110" s="33" t="s">
        <v>59</v>
      </c>
      <c r="D110" s="33" t="s">
        <v>124</v>
      </c>
      <c r="E110" s="33" t="s">
        <v>228</v>
      </c>
      <c r="F110" s="33" t="s">
        <v>462</v>
      </c>
      <c r="G110" s="33" t="s">
        <v>134</v>
      </c>
      <c r="H110" s="33" t="s">
        <v>135</v>
      </c>
      <c r="I110" s="33" t="s">
        <v>459</v>
      </c>
      <c r="J110" s="33" t="s">
        <v>71</v>
      </c>
      <c r="K110" s="33" t="s">
        <v>431</v>
      </c>
      <c r="L110" s="33" t="s">
        <v>309</v>
      </c>
      <c r="M110" s="33" t="s">
        <v>459</v>
      </c>
      <c r="N110" s="33" t="s">
        <v>309</v>
      </c>
      <c r="O110" s="33" t="s">
        <v>64</v>
      </c>
      <c r="P110" s="33" t="s">
        <v>388</v>
      </c>
      <c r="Q110" s="33" t="s">
        <v>64</v>
      </c>
    </row>
    <row r="111" spans="1:17" x14ac:dyDescent="0.25">
      <c r="A111" s="33" t="s">
        <v>59</v>
      </c>
      <c r="D111" s="33" t="s">
        <v>114</v>
      </c>
      <c r="E111" s="33" t="s">
        <v>122</v>
      </c>
      <c r="F111" s="33" t="s">
        <v>463</v>
      </c>
      <c r="G111" s="33" t="s">
        <v>134</v>
      </c>
      <c r="H111" s="33" t="s">
        <v>135</v>
      </c>
      <c r="I111" s="33" t="s">
        <v>459</v>
      </c>
      <c r="J111" s="33" t="s">
        <v>71</v>
      </c>
      <c r="K111" s="33" t="s">
        <v>431</v>
      </c>
      <c r="L111" s="33" t="s">
        <v>314</v>
      </c>
      <c r="M111" s="33" t="s">
        <v>459</v>
      </c>
      <c r="N111" s="33" t="s">
        <v>314</v>
      </c>
      <c r="O111" s="33" t="s">
        <v>64</v>
      </c>
      <c r="P111" s="33" t="s">
        <v>464</v>
      </c>
      <c r="Q111" s="33" t="s">
        <v>64</v>
      </c>
    </row>
    <row r="112" spans="1:17" x14ac:dyDescent="0.25">
      <c r="A112" s="33" t="s">
        <v>59</v>
      </c>
      <c r="D112" s="33" t="s">
        <v>155</v>
      </c>
      <c r="E112" s="33" t="s">
        <v>156</v>
      </c>
      <c r="F112" s="33" t="s">
        <v>465</v>
      </c>
      <c r="G112" s="33" t="s">
        <v>134</v>
      </c>
      <c r="H112" s="33" t="s">
        <v>135</v>
      </c>
      <c r="I112" s="33" t="s">
        <v>459</v>
      </c>
      <c r="J112" s="33" t="s">
        <v>71</v>
      </c>
      <c r="K112" s="33" t="s">
        <v>431</v>
      </c>
      <c r="L112" s="33" t="s">
        <v>309</v>
      </c>
      <c r="M112" s="33" t="s">
        <v>459</v>
      </c>
      <c r="N112" s="33" t="s">
        <v>309</v>
      </c>
      <c r="O112" s="33" t="s">
        <v>64</v>
      </c>
      <c r="P112" s="33" t="s">
        <v>359</v>
      </c>
      <c r="Q112" s="33" t="s">
        <v>64</v>
      </c>
    </row>
    <row r="113" spans="1:17" x14ac:dyDescent="0.25">
      <c r="A113" s="33" t="s">
        <v>59</v>
      </c>
      <c r="D113" s="33" t="s">
        <v>168</v>
      </c>
      <c r="E113" s="33" t="s">
        <v>169</v>
      </c>
      <c r="F113" s="33" t="s">
        <v>466</v>
      </c>
      <c r="G113" s="33" t="s">
        <v>134</v>
      </c>
      <c r="H113" s="33" t="s">
        <v>135</v>
      </c>
      <c r="I113" s="33" t="s">
        <v>459</v>
      </c>
      <c r="J113" s="33" t="s">
        <v>71</v>
      </c>
      <c r="K113" s="33" t="s">
        <v>431</v>
      </c>
      <c r="L113" s="33" t="s">
        <v>79</v>
      </c>
      <c r="M113" s="33" t="s">
        <v>459</v>
      </c>
      <c r="N113" s="33" t="s">
        <v>79</v>
      </c>
      <c r="O113" s="33" t="s">
        <v>64</v>
      </c>
      <c r="P113" s="33" t="s">
        <v>467</v>
      </c>
      <c r="Q113" s="33" t="s">
        <v>64</v>
      </c>
    </row>
    <row r="114" spans="1:17" x14ac:dyDescent="0.25">
      <c r="A114" s="33" t="s">
        <v>59</v>
      </c>
      <c r="D114" s="33" t="s">
        <v>226</v>
      </c>
      <c r="E114" s="33" t="s">
        <v>227</v>
      </c>
      <c r="F114" s="33" t="s">
        <v>468</v>
      </c>
      <c r="G114" s="33" t="s">
        <v>134</v>
      </c>
      <c r="H114" s="33" t="s">
        <v>135</v>
      </c>
      <c r="I114" s="33" t="s">
        <v>459</v>
      </c>
      <c r="J114" s="33" t="s">
        <v>71</v>
      </c>
      <c r="K114" s="33" t="s">
        <v>431</v>
      </c>
      <c r="L114" s="33" t="s">
        <v>313</v>
      </c>
      <c r="M114" s="33" t="s">
        <v>459</v>
      </c>
      <c r="N114" s="33" t="s">
        <v>313</v>
      </c>
      <c r="O114" s="33" t="s">
        <v>64</v>
      </c>
      <c r="P114" s="33" t="s">
        <v>469</v>
      </c>
      <c r="Q114" s="33" t="s">
        <v>64</v>
      </c>
    </row>
    <row r="115" spans="1:17" x14ac:dyDescent="0.25">
      <c r="A115" s="33" t="s">
        <v>59</v>
      </c>
      <c r="D115" s="33" t="s">
        <v>261</v>
      </c>
      <c r="E115" s="33" t="s">
        <v>262</v>
      </c>
      <c r="F115" s="33" t="s">
        <v>470</v>
      </c>
      <c r="G115" s="33" t="s">
        <v>134</v>
      </c>
      <c r="H115" s="33" t="s">
        <v>135</v>
      </c>
      <c r="I115" s="33" t="s">
        <v>459</v>
      </c>
      <c r="J115" s="33" t="s">
        <v>71</v>
      </c>
      <c r="K115" s="33" t="s">
        <v>431</v>
      </c>
      <c r="L115" s="33" t="s">
        <v>312</v>
      </c>
      <c r="M115" s="33" t="s">
        <v>459</v>
      </c>
      <c r="N115" s="33" t="s">
        <v>312</v>
      </c>
      <c r="O115" s="33" t="s">
        <v>64</v>
      </c>
      <c r="P115" s="33" t="s">
        <v>471</v>
      </c>
      <c r="Q115" s="33" t="s">
        <v>64</v>
      </c>
    </row>
    <row r="116" spans="1:17" x14ac:dyDescent="0.25">
      <c r="A116" s="33" t="s">
        <v>59</v>
      </c>
      <c r="D116" s="33" t="s">
        <v>142</v>
      </c>
      <c r="E116" s="33" t="s">
        <v>143</v>
      </c>
      <c r="F116" s="33" t="s">
        <v>472</v>
      </c>
      <c r="G116" s="33" t="s">
        <v>134</v>
      </c>
      <c r="H116" s="33" t="s">
        <v>135</v>
      </c>
      <c r="I116" s="33" t="s">
        <v>459</v>
      </c>
      <c r="J116" s="33" t="s">
        <v>71</v>
      </c>
      <c r="K116" s="33" t="s">
        <v>431</v>
      </c>
      <c r="L116" s="33" t="s">
        <v>309</v>
      </c>
      <c r="M116" s="33" t="s">
        <v>459</v>
      </c>
      <c r="N116" s="33" t="s">
        <v>309</v>
      </c>
      <c r="O116" s="33" t="s">
        <v>64</v>
      </c>
      <c r="P116" s="33" t="s">
        <v>332</v>
      </c>
      <c r="Q116" s="33" t="s">
        <v>64</v>
      </c>
    </row>
    <row r="117" spans="1:17" x14ac:dyDescent="0.25">
      <c r="A117" s="33" t="s">
        <v>59</v>
      </c>
      <c r="D117" s="33" t="s">
        <v>90</v>
      </c>
      <c r="E117" s="33" t="s">
        <v>91</v>
      </c>
      <c r="F117" s="33" t="s">
        <v>473</v>
      </c>
      <c r="G117" s="33" t="s">
        <v>134</v>
      </c>
      <c r="H117" s="33" t="s">
        <v>135</v>
      </c>
      <c r="I117" s="33" t="s">
        <v>459</v>
      </c>
      <c r="J117" s="33" t="s">
        <v>71</v>
      </c>
      <c r="K117" s="33" t="s">
        <v>431</v>
      </c>
      <c r="L117" s="33" t="s">
        <v>67</v>
      </c>
      <c r="M117" s="33" t="s">
        <v>459</v>
      </c>
      <c r="N117" s="33" t="s">
        <v>67</v>
      </c>
      <c r="O117" s="33" t="s">
        <v>64</v>
      </c>
      <c r="P117" s="33" t="s">
        <v>474</v>
      </c>
      <c r="Q117" s="33" t="s">
        <v>64</v>
      </c>
    </row>
    <row r="118" spans="1:17" x14ac:dyDescent="0.25">
      <c r="A118" s="33" t="s">
        <v>59</v>
      </c>
      <c r="D118" s="33" t="s">
        <v>197</v>
      </c>
      <c r="E118" s="33" t="s">
        <v>198</v>
      </c>
      <c r="F118" s="33" t="s">
        <v>475</v>
      </c>
      <c r="G118" s="33" t="s">
        <v>134</v>
      </c>
      <c r="H118" s="33" t="s">
        <v>135</v>
      </c>
      <c r="I118" s="33" t="s">
        <v>459</v>
      </c>
      <c r="J118" s="33" t="s">
        <v>71</v>
      </c>
      <c r="K118" s="33" t="s">
        <v>431</v>
      </c>
      <c r="L118" s="33" t="s">
        <v>63</v>
      </c>
      <c r="M118" s="33" t="s">
        <v>459</v>
      </c>
      <c r="N118" s="33" t="s">
        <v>63</v>
      </c>
      <c r="O118" s="33" t="s">
        <v>64</v>
      </c>
      <c r="P118" s="33" t="s">
        <v>320</v>
      </c>
      <c r="Q118" s="33" t="s">
        <v>64</v>
      </c>
    </row>
    <row r="119" spans="1:17" x14ac:dyDescent="0.25">
      <c r="A119" s="33" t="s">
        <v>59</v>
      </c>
      <c r="D119" s="33" t="s">
        <v>208</v>
      </c>
      <c r="E119" s="33" t="s">
        <v>209</v>
      </c>
      <c r="F119" s="33" t="s">
        <v>566</v>
      </c>
      <c r="G119" s="33" t="s">
        <v>100</v>
      </c>
      <c r="H119" s="33" t="s">
        <v>101</v>
      </c>
      <c r="I119" s="33" t="s">
        <v>526</v>
      </c>
      <c r="J119" s="33" t="s">
        <v>71</v>
      </c>
      <c r="K119" s="33" t="s">
        <v>437</v>
      </c>
      <c r="L119" s="33" t="s">
        <v>314</v>
      </c>
      <c r="M119" s="33" t="s">
        <v>526</v>
      </c>
      <c r="N119" s="33" t="s">
        <v>314</v>
      </c>
      <c r="O119" s="33" t="s">
        <v>64</v>
      </c>
      <c r="P119" s="33" t="s">
        <v>567</v>
      </c>
      <c r="Q119" s="33" t="s">
        <v>64</v>
      </c>
    </row>
    <row r="120" spans="1:17" x14ac:dyDescent="0.25">
      <c r="A120" s="33" t="s">
        <v>59</v>
      </c>
      <c r="D120" s="33" t="s">
        <v>232</v>
      </c>
      <c r="E120" s="33" t="s">
        <v>272</v>
      </c>
      <c r="F120" s="33" t="s">
        <v>568</v>
      </c>
      <c r="G120" s="33" t="s">
        <v>100</v>
      </c>
      <c r="H120" s="33" t="s">
        <v>101</v>
      </c>
      <c r="I120" s="33" t="s">
        <v>526</v>
      </c>
      <c r="J120" s="33" t="s">
        <v>71</v>
      </c>
      <c r="K120" s="33" t="s">
        <v>437</v>
      </c>
      <c r="L120" s="33" t="s">
        <v>309</v>
      </c>
      <c r="M120" s="33" t="s">
        <v>526</v>
      </c>
      <c r="N120" s="33" t="s">
        <v>309</v>
      </c>
      <c r="O120" s="33" t="s">
        <v>64</v>
      </c>
      <c r="P120" s="33" t="s">
        <v>360</v>
      </c>
      <c r="Q120" s="33" t="s">
        <v>64</v>
      </c>
    </row>
    <row r="121" spans="1:17" x14ac:dyDescent="0.25">
      <c r="A121" s="33" t="s">
        <v>59</v>
      </c>
      <c r="D121" s="33" t="s">
        <v>285</v>
      </c>
      <c r="E121" s="33" t="s">
        <v>286</v>
      </c>
      <c r="F121" s="33" t="s">
        <v>569</v>
      </c>
      <c r="G121" s="33" t="s">
        <v>100</v>
      </c>
      <c r="H121" s="33" t="s">
        <v>101</v>
      </c>
      <c r="I121" s="33" t="s">
        <v>526</v>
      </c>
      <c r="J121" s="33" t="s">
        <v>71</v>
      </c>
      <c r="K121" s="33" t="s">
        <v>437</v>
      </c>
      <c r="L121" s="33" t="s">
        <v>315</v>
      </c>
      <c r="M121" s="33" t="s">
        <v>526</v>
      </c>
      <c r="N121" s="33" t="s">
        <v>315</v>
      </c>
      <c r="O121" s="33" t="s">
        <v>64</v>
      </c>
      <c r="P121" s="33" t="s">
        <v>570</v>
      </c>
      <c r="Q121" s="33" t="s">
        <v>64</v>
      </c>
    </row>
    <row r="122" spans="1:17" x14ac:dyDescent="0.25">
      <c r="A122" s="33" t="s">
        <v>59</v>
      </c>
      <c r="D122" s="33" t="s">
        <v>301</v>
      </c>
      <c r="E122" s="33" t="s">
        <v>302</v>
      </c>
      <c r="F122" s="33" t="s">
        <v>571</v>
      </c>
      <c r="G122" s="33" t="s">
        <v>100</v>
      </c>
      <c r="H122" s="33" t="s">
        <v>101</v>
      </c>
      <c r="I122" s="33" t="s">
        <v>526</v>
      </c>
      <c r="J122" s="33" t="s">
        <v>71</v>
      </c>
      <c r="K122" s="33" t="s">
        <v>437</v>
      </c>
      <c r="L122" s="33" t="s">
        <v>309</v>
      </c>
      <c r="M122" s="33" t="s">
        <v>526</v>
      </c>
      <c r="N122" s="33" t="s">
        <v>309</v>
      </c>
      <c r="O122" s="33" t="s">
        <v>64</v>
      </c>
      <c r="P122" s="33" t="s">
        <v>403</v>
      </c>
      <c r="Q122" s="33" t="s">
        <v>64</v>
      </c>
    </row>
    <row r="123" spans="1:17" x14ac:dyDescent="0.25">
      <c r="A123" s="33" t="s">
        <v>59</v>
      </c>
      <c r="D123" s="33" t="s">
        <v>125</v>
      </c>
      <c r="E123" s="33" t="s">
        <v>126</v>
      </c>
      <c r="F123" s="33" t="s">
        <v>594</v>
      </c>
      <c r="G123" s="33" t="s">
        <v>100</v>
      </c>
      <c r="H123" s="33" t="s">
        <v>101</v>
      </c>
      <c r="I123" s="33" t="s">
        <v>526</v>
      </c>
      <c r="J123" s="33" t="s">
        <v>71</v>
      </c>
      <c r="K123" s="33" t="s">
        <v>437</v>
      </c>
      <c r="L123" s="33" t="s">
        <v>309</v>
      </c>
      <c r="M123" s="33" t="s">
        <v>526</v>
      </c>
      <c r="N123" s="33" t="s">
        <v>309</v>
      </c>
      <c r="O123" s="33" t="s">
        <v>64</v>
      </c>
      <c r="P123" s="33" t="s">
        <v>338</v>
      </c>
      <c r="Q123" s="33" t="s">
        <v>64</v>
      </c>
    </row>
    <row r="124" spans="1:17" x14ac:dyDescent="0.25">
      <c r="A124" s="33" t="s">
        <v>59</v>
      </c>
      <c r="D124" s="33" t="s">
        <v>224</v>
      </c>
      <c r="E124" s="33" t="s">
        <v>225</v>
      </c>
      <c r="F124" s="33" t="s">
        <v>595</v>
      </c>
      <c r="G124" s="33" t="s">
        <v>100</v>
      </c>
      <c r="H124" s="33" t="s">
        <v>101</v>
      </c>
      <c r="I124" s="33" t="s">
        <v>526</v>
      </c>
      <c r="J124" s="33" t="s">
        <v>71</v>
      </c>
      <c r="K124" s="33" t="s">
        <v>437</v>
      </c>
      <c r="L124" s="33" t="s">
        <v>309</v>
      </c>
      <c r="M124" s="33" t="s">
        <v>526</v>
      </c>
      <c r="N124" s="33" t="s">
        <v>309</v>
      </c>
      <c r="O124" s="33" t="s">
        <v>64</v>
      </c>
      <c r="P124" s="33" t="s">
        <v>375</v>
      </c>
      <c r="Q124" s="33" t="s">
        <v>64</v>
      </c>
    </row>
    <row r="125" spans="1:17" x14ac:dyDescent="0.25">
      <c r="A125" s="33" t="s">
        <v>59</v>
      </c>
      <c r="D125" s="33" t="s">
        <v>237</v>
      </c>
      <c r="E125" s="33" t="s">
        <v>238</v>
      </c>
      <c r="F125" s="33" t="s">
        <v>596</v>
      </c>
      <c r="G125" s="33" t="s">
        <v>100</v>
      </c>
      <c r="H125" s="33" t="s">
        <v>101</v>
      </c>
      <c r="I125" s="33" t="s">
        <v>526</v>
      </c>
      <c r="J125" s="33" t="s">
        <v>71</v>
      </c>
      <c r="K125" s="33" t="s">
        <v>437</v>
      </c>
      <c r="L125" s="33" t="s">
        <v>309</v>
      </c>
      <c r="M125" s="33" t="s">
        <v>526</v>
      </c>
      <c r="N125" s="33" t="s">
        <v>309</v>
      </c>
      <c r="O125" s="33" t="s">
        <v>64</v>
      </c>
      <c r="P125" s="33" t="s">
        <v>387</v>
      </c>
      <c r="Q125" s="33" t="s">
        <v>64</v>
      </c>
    </row>
    <row r="126" spans="1:17" x14ac:dyDescent="0.25">
      <c r="A126" s="33" t="s">
        <v>59</v>
      </c>
      <c r="D126" s="33" t="s">
        <v>218</v>
      </c>
      <c r="E126" s="33" t="s">
        <v>219</v>
      </c>
      <c r="F126" s="33" t="s">
        <v>597</v>
      </c>
      <c r="G126" s="33" t="s">
        <v>100</v>
      </c>
      <c r="H126" s="33" t="s">
        <v>101</v>
      </c>
      <c r="I126" s="33" t="s">
        <v>526</v>
      </c>
      <c r="J126" s="33" t="s">
        <v>71</v>
      </c>
      <c r="K126" s="33" t="s">
        <v>437</v>
      </c>
      <c r="L126" s="33" t="s">
        <v>309</v>
      </c>
      <c r="M126" s="33" t="s">
        <v>526</v>
      </c>
      <c r="N126" s="33" t="s">
        <v>309</v>
      </c>
      <c r="O126" s="33" t="s">
        <v>64</v>
      </c>
      <c r="P126" s="33" t="s">
        <v>340</v>
      </c>
      <c r="Q126" s="33" t="s">
        <v>64</v>
      </c>
    </row>
    <row r="127" spans="1:17" x14ac:dyDescent="0.25">
      <c r="A127" s="33" t="s">
        <v>59</v>
      </c>
      <c r="D127" s="33" t="s">
        <v>154</v>
      </c>
      <c r="E127" s="33" t="s">
        <v>174</v>
      </c>
      <c r="F127" s="33" t="s">
        <v>598</v>
      </c>
      <c r="G127" s="33" t="s">
        <v>100</v>
      </c>
      <c r="H127" s="33" t="s">
        <v>101</v>
      </c>
      <c r="I127" s="33" t="s">
        <v>526</v>
      </c>
      <c r="J127" s="33" t="s">
        <v>71</v>
      </c>
      <c r="K127" s="33" t="s">
        <v>437</v>
      </c>
      <c r="L127" s="33" t="s">
        <v>309</v>
      </c>
      <c r="M127" s="33" t="s">
        <v>526</v>
      </c>
      <c r="N127" s="33" t="s">
        <v>309</v>
      </c>
      <c r="O127" s="33" t="s">
        <v>64</v>
      </c>
      <c r="P127" s="33" t="s">
        <v>323</v>
      </c>
      <c r="Q127" s="33" t="s">
        <v>64</v>
      </c>
    </row>
    <row r="128" spans="1:17" x14ac:dyDescent="0.25">
      <c r="A128" s="33" t="s">
        <v>59</v>
      </c>
      <c r="D128" s="33" t="s">
        <v>94</v>
      </c>
      <c r="E128" s="33" t="s">
        <v>95</v>
      </c>
      <c r="F128" s="33" t="s">
        <v>599</v>
      </c>
      <c r="G128" s="33" t="s">
        <v>100</v>
      </c>
      <c r="H128" s="33" t="s">
        <v>101</v>
      </c>
      <c r="I128" s="33" t="s">
        <v>526</v>
      </c>
      <c r="J128" s="33" t="s">
        <v>71</v>
      </c>
      <c r="K128" s="33" t="s">
        <v>437</v>
      </c>
      <c r="L128" s="33" t="s">
        <v>309</v>
      </c>
      <c r="M128" s="33" t="s">
        <v>526</v>
      </c>
      <c r="N128" s="33" t="s">
        <v>309</v>
      </c>
      <c r="O128" s="33" t="s">
        <v>64</v>
      </c>
      <c r="P128" s="33" t="s">
        <v>344</v>
      </c>
      <c r="Q128" s="33" t="s">
        <v>64</v>
      </c>
    </row>
    <row r="129" spans="1:17" x14ac:dyDescent="0.25">
      <c r="A129" s="33" t="s">
        <v>59</v>
      </c>
      <c r="D129" s="33" t="s">
        <v>264</v>
      </c>
      <c r="E129" s="33" t="s">
        <v>265</v>
      </c>
      <c r="F129" s="33" t="s">
        <v>600</v>
      </c>
      <c r="G129" s="33" t="s">
        <v>100</v>
      </c>
      <c r="H129" s="33" t="s">
        <v>101</v>
      </c>
      <c r="I129" s="33" t="s">
        <v>526</v>
      </c>
      <c r="J129" s="33" t="s">
        <v>71</v>
      </c>
      <c r="K129" s="33" t="s">
        <v>437</v>
      </c>
      <c r="L129" s="33" t="s">
        <v>309</v>
      </c>
      <c r="M129" s="33" t="s">
        <v>526</v>
      </c>
      <c r="N129" s="33" t="s">
        <v>309</v>
      </c>
      <c r="O129" s="33" t="s">
        <v>64</v>
      </c>
      <c r="P129" s="33" t="s">
        <v>371</v>
      </c>
      <c r="Q129" s="33" t="s">
        <v>64</v>
      </c>
    </row>
    <row r="130" spans="1:17" x14ac:dyDescent="0.25">
      <c r="A130" s="33" t="s">
        <v>59</v>
      </c>
      <c r="D130" s="33" t="s">
        <v>202</v>
      </c>
      <c r="E130" s="33" t="s">
        <v>203</v>
      </c>
      <c r="F130" s="33" t="s">
        <v>601</v>
      </c>
      <c r="G130" s="33" t="s">
        <v>100</v>
      </c>
      <c r="H130" s="33" t="s">
        <v>101</v>
      </c>
      <c r="I130" s="33" t="s">
        <v>526</v>
      </c>
      <c r="J130" s="33" t="s">
        <v>71</v>
      </c>
      <c r="K130" s="33" t="s">
        <v>437</v>
      </c>
      <c r="L130" s="33" t="s">
        <v>309</v>
      </c>
      <c r="M130" s="33" t="s">
        <v>526</v>
      </c>
      <c r="N130" s="33" t="s">
        <v>309</v>
      </c>
      <c r="O130" s="33" t="s">
        <v>64</v>
      </c>
      <c r="P130" s="33" t="s">
        <v>321</v>
      </c>
      <c r="Q130" s="33" t="s">
        <v>64</v>
      </c>
    </row>
    <row r="131" spans="1:17" x14ac:dyDescent="0.25">
      <c r="A131" s="33" t="s">
        <v>59</v>
      </c>
      <c r="D131" s="33" t="s">
        <v>179</v>
      </c>
      <c r="E131" s="33" t="s">
        <v>180</v>
      </c>
      <c r="F131" s="33" t="s">
        <v>602</v>
      </c>
      <c r="G131" s="33" t="s">
        <v>100</v>
      </c>
      <c r="H131" s="33" t="s">
        <v>101</v>
      </c>
      <c r="I131" s="33" t="s">
        <v>526</v>
      </c>
      <c r="J131" s="33" t="s">
        <v>71</v>
      </c>
      <c r="K131" s="33" t="s">
        <v>437</v>
      </c>
      <c r="L131" s="33" t="s">
        <v>66</v>
      </c>
      <c r="M131" s="33" t="s">
        <v>526</v>
      </c>
      <c r="N131" s="33" t="s">
        <v>66</v>
      </c>
      <c r="O131" s="33" t="s">
        <v>64</v>
      </c>
      <c r="P131" s="33" t="s">
        <v>603</v>
      </c>
      <c r="Q131" s="33" t="s">
        <v>64</v>
      </c>
    </row>
    <row r="132" spans="1:17" x14ac:dyDescent="0.25">
      <c r="A132" s="33" t="s">
        <v>59</v>
      </c>
      <c r="D132" s="33" t="s">
        <v>159</v>
      </c>
      <c r="E132" s="33" t="s">
        <v>160</v>
      </c>
      <c r="F132" s="33" t="s">
        <v>604</v>
      </c>
      <c r="G132" s="33" t="s">
        <v>100</v>
      </c>
      <c r="H132" s="33" t="s">
        <v>101</v>
      </c>
      <c r="I132" s="33" t="s">
        <v>526</v>
      </c>
      <c r="J132" s="33" t="s">
        <v>71</v>
      </c>
      <c r="K132" s="33" t="s">
        <v>437</v>
      </c>
      <c r="L132" s="33" t="s">
        <v>63</v>
      </c>
      <c r="M132" s="33" t="s">
        <v>526</v>
      </c>
      <c r="N132" s="33" t="s">
        <v>63</v>
      </c>
      <c r="O132" s="33" t="s">
        <v>64</v>
      </c>
      <c r="P132" s="33" t="s">
        <v>365</v>
      </c>
      <c r="Q132" s="33" t="s">
        <v>64</v>
      </c>
    </row>
    <row r="133" spans="1:17" x14ac:dyDescent="0.25">
      <c r="A133" s="33" t="s">
        <v>59</v>
      </c>
      <c r="D133" s="33" t="s">
        <v>247</v>
      </c>
      <c r="E133" s="33" t="s">
        <v>248</v>
      </c>
      <c r="F133" s="33" t="s">
        <v>606</v>
      </c>
      <c r="G133" s="33" t="s">
        <v>187</v>
      </c>
      <c r="H133" s="33" t="s">
        <v>188</v>
      </c>
      <c r="I133" s="33" t="s">
        <v>451</v>
      </c>
      <c r="J133" s="33" t="s">
        <v>71</v>
      </c>
      <c r="K133" s="33" t="s">
        <v>441</v>
      </c>
      <c r="L133" s="33" t="s">
        <v>309</v>
      </c>
      <c r="M133" s="33" t="s">
        <v>451</v>
      </c>
      <c r="N133" s="33" t="s">
        <v>309</v>
      </c>
      <c r="O133" s="33" t="s">
        <v>64</v>
      </c>
      <c r="P133" s="33" t="s">
        <v>341</v>
      </c>
      <c r="Q133" s="33" t="s">
        <v>64</v>
      </c>
    </row>
    <row r="134" spans="1:17" x14ac:dyDescent="0.25">
      <c r="A134" s="33" t="s">
        <v>59</v>
      </c>
      <c r="D134" s="33" t="s">
        <v>218</v>
      </c>
      <c r="E134" s="33" t="s">
        <v>219</v>
      </c>
      <c r="F134" s="33" t="s">
        <v>607</v>
      </c>
      <c r="G134" s="33" t="s">
        <v>187</v>
      </c>
      <c r="H134" s="33" t="s">
        <v>188</v>
      </c>
      <c r="I134" s="33" t="s">
        <v>451</v>
      </c>
      <c r="J134" s="33" t="s">
        <v>71</v>
      </c>
      <c r="K134" s="33" t="s">
        <v>441</v>
      </c>
      <c r="L134" s="33" t="s">
        <v>309</v>
      </c>
      <c r="M134" s="33" t="s">
        <v>451</v>
      </c>
      <c r="N134" s="33" t="s">
        <v>309</v>
      </c>
      <c r="O134" s="33" t="s">
        <v>64</v>
      </c>
      <c r="P134" s="33" t="s">
        <v>340</v>
      </c>
      <c r="Q134" s="33" t="s">
        <v>64</v>
      </c>
    </row>
    <row r="135" spans="1:17" x14ac:dyDescent="0.25">
      <c r="A135" s="33" t="s">
        <v>59</v>
      </c>
      <c r="D135" s="33" t="s">
        <v>120</v>
      </c>
      <c r="E135" s="33" t="s">
        <v>121</v>
      </c>
      <c r="F135" s="33" t="s">
        <v>608</v>
      </c>
      <c r="G135" s="33" t="s">
        <v>187</v>
      </c>
      <c r="H135" s="33" t="s">
        <v>188</v>
      </c>
      <c r="I135" s="33" t="s">
        <v>451</v>
      </c>
      <c r="J135" s="33" t="s">
        <v>71</v>
      </c>
      <c r="K135" s="33" t="s">
        <v>441</v>
      </c>
      <c r="L135" s="33" t="s">
        <v>309</v>
      </c>
      <c r="M135" s="33" t="s">
        <v>451</v>
      </c>
      <c r="N135" s="33" t="s">
        <v>309</v>
      </c>
      <c r="O135" s="33" t="s">
        <v>64</v>
      </c>
      <c r="P135" s="33" t="s">
        <v>376</v>
      </c>
      <c r="Q135" s="33" t="s">
        <v>64</v>
      </c>
    </row>
    <row r="136" spans="1:17" x14ac:dyDescent="0.25">
      <c r="A136" s="33" t="s">
        <v>59</v>
      </c>
      <c r="D136" s="33" t="s">
        <v>90</v>
      </c>
      <c r="E136" s="33" t="s">
        <v>91</v>
      </c>
      <c r="F136" s="33" t="s">
        <v>609</v>
      </c>
      <c r="G136" s="33" t="s">
        <v>187</v>
      </c>
      <c r="H136" s="33" t="s">
        <v>188</v>
      </c>
      <c r="I136" s="33" t="s">
        <v>451</v>
      </c>
      <c r="J136" s="33" t="s">
        <v>71</v>
      </c>
      <c r="K136" s="33" t="s">
        <v>441</v>
      </c>
      <c r="L136" s="33" t="s">
        <v>311</v>
      </c>
      <c r="M136" s="33" t="s">
        <v>451</v>
      </c>
      <c r="N136" s="33" t="s">
        <v>311</v>
      </c>
      <c r="O136" s="33" t="s">
        <v>64</v>
      </c>
      <c r="P136" s="33" t="s">
        <v>379</v>
      </c>
      <c r="Q136" s="33" t="s">
        <v>64</v>
      </c>
    </row>
    <row r="137" spans="1:17" x14ac:dyDescent="0.25">
      <c r="A137" s="33" t="s">
        <v>59</v>
      </c>
      <c r="D137" s="33" t="s">
        <v>281</v>
      </c>
      <c r="E137" s="33" t="s">
        <v>282</v>
      </c>
      <c r="F137" s="33" t="s">
        <v>610</v>
      </c>
      <c r="G137" s="33" t="s">
        <v>187</v>
      </c>
      <c r="H137" s="33" t="s">
        <v>188</v>
      </c>
      <c r="I137" s="33" t="s">
        <v>451</v>
      </c>
      <c r="J137" s="33" t="s">
        <v>71</v>
      </c>
      <c r="K137" s="33" t="s">
        <v>441</v>
      </c>
      <c r="L137" s="33" t="s">
        <v>311</v>
      </c>
      <c r="M137" s="33" t="s">
        <v>451</v>
      </c>
      <c r="N137" s="33" t="s">
        <v>311</v>
      </c>
      <c r="O137" s="33" t="s">
        <v>64</v>
      </c>
      <c r="P137" s="33" t="s">
        <v>611</v>
      </c>
      <c r="Q137" s="33" t="s">
        <v>64</v>
      </c>
    </row>
    <row r="138" spans="1:17" x14ac:dyDescent="0.25">
      <c r="A138" s="33" t="s">
        <v>59</v>
      </c>
      <c r="D138" s="33" t="s">
        <v>257</v>
      </c>
      <c r="E138" s="33" t="s">
        <v>258</v>
      </c>
      <c r="F138" s="33" t="s">
        <v>612</v>
      </c>
      <c r="G138" s="33" t="s">
        <v>187</v>
      </c>
      <c r="H138" s="33" t="s">
        <v>188</v>
      </c>
      <c r="I138" s="33" t="s">
        <v>451</v>
      </c>
      <c r="J138" s="33" t="s">
        <v>71</v>
      </c>
      <c r="K138" s="33" t="s">
        <v>441</v>
      </c>
      <c r="L138" s="33" t="s">
        <v>309</v>
      </c>
      <c r="M138" s="33" t="s">
        <v>451</v>
      </c>
      <c r="N138" s="33" t="s">
        <v>309</v>
      </c>
      <c r="O138" s="33" t="s">
        <v>64</v>
      </c>
      <c r="P138" s="33" t="s">
        <v>334</v>
      </c>
      <c r="Q138" s="33" t="s">
        <v>64</v>
      </c>
    </row>
    <row r="139" spans="1:17" x14ac:dyDescent="0.25">
      <c r="A139" s="33" t="s">
        <v>59</v>
      </c>
      <c r="D139" s="33" t="s">
        <v>98</v>
      </c>
      <c r="E139" s="33" t="s">
        <v>99</v>
      </c>
      <c r="F139" s="33" t="s">
        <v>613</v>
      </c>
      <c r="G139" s="33" t="s">
        <v>187</v>
      </c>
      <c r="H139" s="33" t="s">
        <v>188</v>
      </c>
      <c r="I139" s="33" t="s">
        <v>451</v>
      </c>
      <c r="J139" s="33" t="s">
        <v>71</v>
      </c>
      <c r="K139" s="33" t="s">
        <v>441</v>
      </c>
      <c r="L139" s="33" t="s">
        <v>315</v>
      </c>
      <c r="M139" s="33" t="s">
        <v>451</v>
      </c>
      <c r="N139" s="33" t="s">
        <v>315</v>
      </c>
      <c r="O139" s="33" t="s">
        <v>64</v>
      </c>
      <c r="P139" s="33" t="s">
        <v>614</v>
      </c>
      <c r="Q139" s="33" t="s">
        <v>64</v>
      </c>
    </row>
    <row r="140" spans="1:17" x14ac:dyDescent="0.25">
      <c r="A140" s="33" t="s">
        <v>59</v>
      </c>
      <c r="D140" s="33" t="s">
        <v>202</v>
      </c>
      <c r="E140" s="33" t="s">
        <v>203</v>
      </c>
      <c r="F140" s="33" t="s">
        <v>615</v>
      </c>
      <c r="G140" s="33" t="s">
        <v>187</v>
      </c>
      <c r="H140" s="33" t="s">
        <v>188</v>
      </c>
      <c r="I140" s="33" t="s">
        <v>451</v>
      </c>
      <c r="J140" s="33" t="s">
        <v>71</v>
      </c>
      <c r="K140" s="33" t="s">
        <v>441</v>
      </c>
      <c r="L140" s="33" t="s">
        <v>318</v>
      </c>
      <c r="M140" s="33" t="s">
        <v>451</v>
      </c>
      <c r="N140" s="33" t="s">
        <v>318</v>
      </c>
      <c r="O140" s="33" t="s">
        <v>64</v>
      </c>
      <c r="P140" s="33" t="s">
        <v>616</v>
      </c>
      <c r="Q140" s="33" t="s">
        <v>64</v>
      </c>
    </row>
    <row r="141" spans="1:17" x14ac:dyDescent="0.25">
      <c r="A141" s="33" t="s">
        <v>59</v>
      </c>
      <c r="D141" s="33" t="s">
        <v>204</v>
      </c>
      <c r="E141" s="33" t="s">
        <v>205</v>
      </c>
      <c r="F141" s="33" t="s">
        <v>617</v>
      </c>
      <c r="G141" s="33" t="s">
        <v>187</v>
      </c>
      <c r="H141" s="33" t="s">
        <v>188</v>
      </c>
      <c r="I141" s="33" t="s">
        <v>451</v>
      </c>
      <c r="J141" s="33" t="s">
        <v>71</v>
      </c>
      <c r="K141" s="33" t="s">
        <v>441</v>
      </c>
      <c r="L141" s="33" t="s">
        <v>318</v>
      </c>
      <c r="M141" s="33" t="s">
        <v>451</v>
      </c>
      <c r="N141" s="33" t="s">
        <v>318</v>
      </c>
      <c r="O141" s="33" t="s">
        <v>64</v>
      </c>
      <c r="P141" s="33" t="s">
        <v>618</v>
      </c>
      <c r="Q141" s="33" t="s">
        <v>64</v>
      </c>
    </row>
    <row r="142" spans="1:17" x14ac:dyDescent="0.25">
      <c r="A142" s="33" t="s">
        <v>59</v>
      </c>
      <c r="D142" s="33" t="s">
        <v>157</v>
      </c>
      <c r="E142" s="33" t="s">
        <v>158</v>
      </c>
      <c r="F142" s="33" t="s">
        <v>619</v>
      </c>
      <c r="G142" s="33" t="s">
        <v>187</v>
      </c>
      <c r="H142" s="33" t="s">
        <v>188</v>
      </c>
      <c r="I142" s="33" t="s">
        <v>451</v>
      </c>
      <c r="J142" s="33" t="s">
        <v>71</v>
      </c>
      <c r="K142" s="33" t="s">
        <v>441</v>
      </c>
      <c r="L142" s="33" t="s">
        <v>309</v>
      </c>
      <c r="M142" s="33" t="s">
        <v>451</v>
      </c>
      <c r="N142" s="33" t="s">
        <v>309</v>
      </c>
      <c r="O142" s="33" t="s">
        <v>64</v>
      </c>
      <c r="P142" s="33" t="s">
        <v>327</v>
      </c>
      <c r="Q142" s="33" t="s">
        <v>64</v>
      </c>
    </row>
    <row r="143" spans="1:17" x14ac:dyDescent="0.25">
      <c r="A143" s="33" t="s">
        <v>59</v>
      </c>
      <c r="D143" s="33" t="s">
        <v>303</v>
      </c>
      <c r="E143" s="33" t="s">
        <v>304</v>
      </c>
      <c r="F143" s="33" t="s">
        <v>620</v>
      </c>
      <c r="G143" s="33" t="s">
        <v>187</v>
      </c>
      <c r="H143" s="33" t="s">
        <v>188</v>
      </c>
      <c r="I143" s="33" t="s">
        <v>451</v>
      </c>
      <c r="J143" s="33" t="s">
        <v>71</v>
      </c>
      <c r="K143" s="33" t="s">
        <v>441</v>
      </c>
      <c r="L143" s="33" t="s">
        <v>309</v>
      </c>
      <c r="M143" s="33" t="s">
        <v>451</v>
      </c>
      <c r="N143" s="33" t="s">
        <v>309</v>
      </c>
      <c r="O143" s="33" t="s">
        <v>64</v>
      </c>
      <c r="P143" s="33" t="s">
        <v>389</v>
      </c>
      <c r="Q143" s="33" t="s">
        <v>64</v>
      </c>
    </row>
    <row r="144" spans="1:17" x14ac:dyDescent="0.25">
      <c r="A144" s="33" t="s">
        <v>59</v>
      </c>
      <c r="D144" s="33" t="s">
        <v>220</v>
      </c>
      <c r="E144" s="33" t="s">
        <v>221</v>
      </c>
      <c r="F144" s="33" t="s">
        <v>621</v>
      </c>
      <c r="G144" s="33" t="s">
        <v>187</v>
      </c>
      <c r="H144" s="33" t="s">
        <v>188</v>
      </c>
      <c r="I144" s="33" t="s">
        <v>451</v>
      </c>
      <c r="J144" s="33" t="s">
        <v>71</v>
      </c>
      <c r="K144" s="33" t="s">
        <v>441</v>
      </c>
      <c r="L144" s="33" t="s">
        <v>309</v>
      </c>
      <c r="M144" s="33" t="s">
        <v>451</v>
      </c>
      <c r="N144" s="33" t="s">
        <v>309</v>
      </c>
      <c r="O144" s="33" t="s">
        <v>64</v>
      </c>
      <c r="P144" s="33" t="s">
        <v>337</v>
      </c>
      <c r="Q144" s="33" t="s">
        <v>64</v>
      </c>
    </row>
    <row r="145" spans="1:17" x14ac:dyDescent="0.25">
      <c r="A145" s="33" t="s">
        <v>59</v>
      </c>
      <c r="D145" s="33" t="s">
        <v>86</v>
      </c>
      <c r="E145" s="33" t="s">
        <v>87</v>
      </c>
      <c r="F145" s="33" t="s">
        <v>622</v>
      </c>
      <c r="G145" s="33" t="s">
        <v>187</v>
      </c>
      <c r="H145" s="33" t="s">
        <v>188</v>
      </c>
      <c r="I145" s="33" t="s">
        <v>451</v>
      </c>
      <c r="J145" s="33" t="s">
        <v>71</v>
      </c>
      <c r="K145" s="33" t="s">
        <v>441</v>
      </c>
      <c r="L145" s="33" t="s">
        <v>309</v>
      </c>
      <c r="M145" s="33" t="s">
        <v>451</v>
      </c>
      <c r="N145" s="33" t="s">
        <v>309</v>
      </c>
      <c r="O145" s="33" t="s">
        <v>64</v>
      </c>
      <c r="P145" s="33" t="s">
        <v>369</v>
      </c>
      <c r="Q145" s="33" t="s">
        <v>64</v>
      </c>
    </row>
    <row r="146" spans="1:17" x14ac:dyDescent="0.25">
      <c r="A146" s="33" t="s">
        <v>59</v>
      </c>
      <c r="D146" s="33" t="s">
        <v>259</v>
      </c>
      <c r="E146" s="33" t="s">
        <v>260</v>
      </c>
      <c r="F146" s="33" t="s">
        <v>623</v>
      </c>
      <c r="G146" s="33" t="s">
        <v>187</v>
      </c>
      <c r="H146" s="33" t="s">
        <v>188</v>
      </c>
      <c r="I146" s="33" t="s">
        <v>451</v>
      </c>
      <c r="J146" s="33" t="s">
        <v>71</v>
      </c>
      <c r="K146" s="33" t="s">
        <v>441</v>
      </c>
      <c r="L146" s="33" t="s">
        <v>311</v>
      </c>
      <c r="M146" s="33" t="s">
        <v>451</v>
      </c>
      <c r="N146" s="33" t="s">
        <v>311</v>
      </c>
      <c r="O146" s="33" t="s">
        <v>64</v>
      </c>
      <c r="P146" s="33" t="s">
        <v>624</v>
      </c>
      <c r="Q146" s="33" t="s">
        <v>64</v>
      </c>
    </row>
    <row r="147" spans="1:17" x14ac:dyDescent="0.25">
      <c r="A147" s="33" t="s">
        <v>59</v>
      </c>
      <c r="D147" s="33" t="s">
        <v>193</v>
      </c>
      <c r="E147" s="33" t="s">
        <v>194</v>
      </c>
      <c r="F147" s="33" t="s">
        <v>625</v>
      </c>
      <c r="G147" s="33" t="s">
        <v>187</v>
      </c>
      <c r="H147" s="33" t="s">
        <v>188</v>
      </c>
      <c r="I147" s="33" t="s">
        <v>451</v>
      </c>
      <c r="J147" s="33" t="s">
        <v>71</v>
      </c>
      <c r="K147" s="33" t="s">
        <v>441</v>
      </c>
      <c r="L147" s="33" t="s">
        <v>315</v>
      </c>
      <c r="M147" s="33" t="s">
        <v>451</v>
      </c>
      <c r="N147" s="33" t="s">
        <v>315</v>
      </c>
      <c r="O147" s="33" t="s">
        <v>64</v>
      </c>
      <c r="P147" s="33" t="s">
        <v>626</v>
      </c>
      <c r="Q147" s="33" t="s">
        <v>64</v>
      </c>
    </row>
    <row r="148" spans="1:17" x14ac:dyDescent="0.25">
      <c r="A148" s="33" t="s">
        <v>59</v>
      </c>
      <c r="D148" s="33" t="s">
        <v>197</v>
      </c>
      <c r="E148" s="33" t="s">
        <v>198</v>
      </c>
      <c r="F148" s="33" t="s">
        <v>627</v>
      </c>
      <c r="G148" s="33" t="s">
        <v>187</v>
      </c>
      <c r="H148" s="33" t="s">
        <v>188</v>
      </c>
      <c r="I148" s="33" t="s">
        <v>451</v>
      </c>
      <c r="J148" s="33" t="s">
        <v>71</v>
      </c>
      <c r="K148" s="33" t="s">
        <v>441</v>
      </c>
      <c r="L148" s="33" t="s">
        <v>314</v>
      </c>
      <c r="M148" s="33" t="s">
        <v>451</v>
      </c>
      <c r="N148" s="33" t="s">
        <v>314</v>
      </c>
      <c r="O148" s="33" t="s">
        <v>64</v>
      </c>
      <c r="P148" s="33" t="s">
        <v>398</v>
      </c>
      <c r="Q148" s="33" t="s">
        <v>64</v>
      </c>
    </row>
    <row r="149" spans="1:17" x14ac:dyDescent="0.25">
      <c r="A149" s="33" t="s">
        <v>59</v>
      </c>
      <c r="D149" s="33" t="s">
        <v>92</v>
      </c>
      <c r="E149" s="33" t="s">
        <v>93</v>
      </c>
      <c r="F149" s="33" t="s">
        <v>628</v>
      </c>
      <c r="G149" s="33" t="s">
        <v>187</v>
      </c>
      <c r="H149" s="33" t="s">
        <v>188</v>
      </c>
      <c r="I149" s="33" t="s">
        <v>451</v>
      </c>
      <c r="J149" s="33" t="s">
        <v>71</v>
      </c>
      <c r="K149" s="33" t="s">
        <v>441</v>
      </c>
      <c r="L149" s="33" t="s">
        <v>309</v>
      </c>
      <c r="M149" s="33" t="s">
        <v>451</v>
      </c>
      <c r="N149" s="33" t="s">
        <v>309</v>
      </c>
      <c r="O149" s="33" t="s">
        <v>64</v>
      </c>
      <c r="P149" s="33" t="s">
        <v>331</v>
      </c>
      <c r="Q149" s="33" t="s">
        <v>64</v>
      </c>
    </row>
    <row r="150" spans="1:17" x14ac:dyDescent="0.25">
      <c r="A150" s="33" t="s">
        <v>59</v>
      </c>
      <c r="D150" s="33" t="s">
        <v>106</v>
      </c>
      <c r="E150" s="33" t="s">
        <v>107</v>
      </c>
      <c r="F150" s="33" t="s">
        <v>629</v>
      </c>
      <c r="G150" s="33" t="s">
        <v>187</v>
      </c>
      <c r="H150" s="33" t="s">
        <v>188</v>
      </c>
      <c r="I150" s="33" t="s">
        <v>451</v>
      </c>
      <c r="J150" s="33" t="s">
        <v>71</v>
      </c>
      <c r="K150" s="33" t="s">
        <v>441</v>
      </c>
      <c r="L150" s="33" t="s">
        <v>315</v>
      </c>
      <c r="M150" s="33" t="s">
        <v>451</v>
      </c>
      <c r="N150" s="33" t="s">
        <v>315</v>
      </c>
      <c r="O150" s="33" t="s">
        <v>64</v>
      </c>
      <c r="P150" s="33" t="s">
        <v>384</v>
      </c>
      <c r="Q150" s="33" t="s">
        <v>64</v>
      </c>
    </row>
    <row r="151" spans="1:17" x14ac:dyDescent="0.25">
      <c r="A151" s="33" t="s">
        <v>59</v>
      </c>
      <c r="D151" s="33" t="s">
        <v>177</v>
      </c>
      <c r="E151" s="33" t="s">
        <v>178</v>
      </c>
      <c r="F151" s="33" t="s">
        <v>630</v>
      </c>
      <c r="G151" s="33" t="s">
        <v>187</v>
      </c>
      <c r="H151" s="33" t="s">
        <v>188</v>
      </c>
      <c r="I151" s="33" t="s">
        <v>451</v>
      </c>
      <c r="J151" s="33" t="s">
        <v>71</v>
      </c>
      <c r="K151" s="33" t="s">
        <v>441</v>
      </c>
      <c r="L151" s="33" t="s">
        <v>309</v>
      </c>
      <c r="M151" s="33" t="s">
        <v>451</v>
      </c>
      <c r="N151" s="33" t="s">
        <v>309</v>
      </c>
      <c r="O151" s="33" t="s">
        <v>64</v>
      </c>
      <c r="P151" s="33" t="s">
        <v>343</v>
      </c>
      <c r="Q151" s="33" t="s">
        <v>64</v>
      </c>
    </row>
    <row r="152" spans="1:17" x14ac:dyDescent="0.25">
      <c r="A152" s="33" t="s">
        <v>59</v>
      </c>
      <c r="D152" s="33" t="s">
        <v>277</v>
      </c>
      <c r="E152" s="33" t="s">
        <v>278</v>
      </c>
      <c r="F152" s="33" t="s">
        <v>631</v>
      </c>
      <c r="G152" s="33" t="s">
        <v>187</v>
      </c>
      <c r="H152" s="33" t="s">
        <v>188</v>
      </c>
      <c r="I152" s="33" t="s">
        <v>451</v>
      </c>
      <c r="J152" s="33" t="s">
        <v>71</v>
      </c>
      <c r="K152" s="33" t="s">
        <v>441</v>
      </c>
      <c r="L152" s="33" t="s">
        <v>314</v>
      </c>
      <c r="M152" s="33" t="s">
        <v>451</v>
      </c>
      <c r="N152" s="33" t="s">
        <v>314</v>
      </c>
      <c r="O152" s="33" t="s">
        <v>64</v>
      </c>
      <c r="P152" s="33" t="s">
        <v>632</v>
      </c>
      <c r="Q152" s="33" t="s">
        <v>64</v>
      </c>
    </row>
    <row r="153" spans="1:17" x14ac:dyDescent="0.25">
      <c r="A153" s="33" t="s">
        <v>59</v>
      </c>
      <c r="D153" s="33" t="s">
        <v>241</v>
      </c>
      <c r="E153" s="33" t="s">
        <v>242</v>
      </c>
      <c r="F153" s="33" t="s">
        <v>633</v>
      </c>
      <c r="G153" s="33" t="s">
        <v>187</v>
      </c>
      <c r="H153" s="33" t="s">
        <v>188</v>
      </c>
      <c r="I153" s="33" t="s">
        <v>451</v>
      </c>
      <c r="J153" s="33" t="s">
        <v>71</v>
      </c>
      <c r="K153" s="33" t="s">
        <v>441</v>
      </c>
      <c r="L153" s="33" t="s">
        <v>63</v>
      </c>
      <c r="M153" s="33" t="s">
        <v>451</v>
      </c>
      <c r="N153" s="33" t="s">
        <v>63</v>
      </c>
      <c r="O153" s="33" t="s">
        <v>64</v>
      </c>
      <c r="P153" s="33" t="s">
        <v>395</v>
      </c>
      <c r="Q153" s="33" t="s">
        <v>64</v>
      </c>
    </row>
    <row r="154" spans="1:17" x14ac:dyDescent="0.25">
      <c r="A154" s="33" t="s">
        <v>59</v>
      </c>
      <c r="D154" s="33" t="s">
        <v>185</v>
      </c>
      <c r="E154" s="33" t="s">
        <v>186</v>
      </c>
      <c r="F154" s="33" t="s">
        <v>717</v>
      </c>
      <c r="G154" s="33" t="s">
        <v>439</v>
      </c>
      <c r="H154" s="33" t="s">
        <v>440</v>
      </c>
      <c r="I154" s="33" t="s">
        <v>451</v>
      </c>
      <c r="J154" s="33" t="s">
        <v>71</v>
      </c>
      <c r="K154" s="33" t="s">
        <v>447</v>
      </c>
      <c r="L154" s="33" t="s">
        <v>309</v>
      </c>
      <c r="M154" s="33" t="s">
        <v>451</v>
      </c>
      <c r="N154" s="33" t="s">
        <v>309</v>
      </c>
      <c r="O154" s="33" t="s">
        <v>64</v>
      </c>
      <c r="P154" s="33" t="s">
        <v>335</v>
      </c>
      <c r="Q154" s="33" t="s">
        <v>64</v>
      </c>
    </row>
    <row r="155" spans="1:17" x14ac:dyDescent="0.25">
      <c r="A155" s="33" t="s">
        <v>59</v>
      </c>
      <c r="D155" s="33" t="s">
        <v>305</v>
      </c>
      <c r="E155" s="33" t="s">
        <v>306</v>
      </c>
      <c r="F155" s="33" t="s">
        <v>718</v>
      </c>
      <c r="G155" s="33" t="s">
        <v>439</v>
      </c>
      <c r="H155" s="33" t="s">
        <v>440</v>
      </c>
      <c r="I155" s="33" t="s">
        <v>451</v>
      </c>
      <c r="J155" s="33" t="s">
        <v>71</v>
      </c>
      <c r="K155" s="33" t="s">
        <v>447</v>
      </c>
      <c r="L155" s="33" t="s">
        <v>309</v>
      </c>
      <c r="M155" s="33" t="s">
        <v>451</v>
      </c>
      <c r="N155" s="33" t="s">
        <v>309</v>
      </c>
      <c r="O155" s="33" t="s">
        <v>64</v>
      </c>
      <c r="P155" s="33" t="s">
        <v>335</v>
      </c>
      <c r="Q155" s="33" t="s">
        <v>64</v>
      </c>
    </row>
    <row r="156" spans="1:17" x14ac:dyDescent="0.25">
      <c r="A156" s="33" t="s">
        <v>59</v>
      </c>
      <c r="D156" s="33" t="s">
        <v>102</v>
      </c>
      <c r="E156" s="33" t="s">
        <v>103</v>
      </c>
      <c r="F156" s="33" t="s">
        <v>719</v>
      </c>
      <c r="G156" s="33" t="s">
        <v>439</v>
      </c>
      <c r="H156" s="33" t="s">
        <v>440</v>
      </c>
      <c r="I156" s="33" t="s">
        <v>451</v>
      </c>
      <c r="J156" s="33" t="s">
        <v>71</v>
      </c>
      <c r="K156" s="33" t="s">
        <v>447</v>
      </c>
      <c r="L156" s="33" t="s">
        <v>309</v>
      </c>
      <c r="M156" s="33" t="s">
        <v>451</v>
      </c>
      <c r="N156" s="33" t="s">
        <v>309</v>
      </c>
      <c r="O156" s="33" t="s">
        <v>64</v>
      </c>
      <c r="P156" s="33" t="s">
        <v>377</v>
      </c>
      <c r="Q156" s="33" t="s">
        <v>64</v>
      </c>
    </row>
    <row r="157" spans="1:17" x14ac:dyDescent="0.25">
      <c r="A157" s="33" t="s">
        <v>59</v>
      </c>
      <c r="D157" s="33" t="s">
        <v>296</v>
      </c>
      <c r="E157" s="33" t="s">
        <v>297</v>
      </c>
      <c r="F157" s="33" t="s">
        <v>720</v>
      </c>
      <c r="G157" s="33" t="s">
        <v>439</v>
      </c>
      <c r="H157" s="33" t="s">
        <v>440</v>
      </c>
      <c r="I157" s="33" t="s">
        <v>451</v>
      </c>
      <c r="J157" s="33" t="s">
        <v>71</v>
      </c>
      <c r="K157" s="33" t="s">
        <v>447</v>
      </c>
      <c r="L157" s="33" t="s">
        <v>309</v>
      </c>
      <c r="M157" s="33" t="s">
        <v>451</v>
      </c>
      <c r="N157" s="33" t="s">
        <v>309</v>
      </c>
      <c r="O157" s="33" t="s">
        <v>64</v>
      </c>
      <c r="P157" s="33" t="s">
        <v>377</v>
      </c>
      <c r="Q157" s="33" t="s">
        <v>64</v>
      </c>
    </row>
    <row r="158" spans="1:17" x14ac:dyDescent="0.25">
      <c r="A158" s="33" t="s">
        <v>59</v>
      </c>
      <c r="D158" s="33" t="s">
        <v>218</v>
      </c>
      <c r="E158" s="33" t="s">
        <v>219</v>
      </c>
      <c r="F158" s="33" t="s">
        <v>721</v>
      </c>
      <c r="G158" s="33" t="s">
        <v>439</v>
      </c>
      <c r="H158" s="33" t="s">
        <v>440</v>
      </c>
      <c r="I158" s="33" t="s">
        <v>451</v>
      </c>
      <c r="J158" s="33" t="s">
        <v>71</v>
      </c>
      <c r="K158" s="33" t="s">
        <v>447</v>
      </c>
      <c r="L158" s="33" t="s">
        <v>311</v>
      </c>
      <c r="M158" s="33" t="s">
        <v>451</v>
      </c>
      <c r="N158" s="33" t="s">
        <v>311</v>
      </c>
      <c r="O158" s="33" t="s">
        <v>64</v>
      </c>
      <c r="P158" s="33" t="s">
        <v>722</v>
      </c>
      <c r="Q158" s="33" t="s">
        <v>64</v>
      </c>
    </row>
    <row r="159" spans="1:17" x14ac:dyDescent="0.25">
      <c r="A159" s="33" t="s">
        <v>59</v>
      </c>
      <c r="D159" s="33" t="s">
        <v>197</v>
      </c>
      <c r="E159" s="33" t="s">
        <v>198</v>
      </c>
      <c r="F159" s="33" t="s">
        <v>723</v>
      </c>
      <c r="G159" s="33" t="s">
        <v>439</v>
      </c>
      <c r="H159" s="33" t="s">
        <v>440</v>
      </c>
      <c r="I159" s="33" t="s">
        <v>451</v>
      </c>
      <c r="J159" s="33" t="s">
        <v>71</v>
      </c>
      <c r="K159" s="33" t="s">
        <v>447</v>
      </c>
      <c r="L159" s="33" t="s">
        <v>309</v>
      </c>
      <c r="M159" s="33" t="s">
        <v>451</v>
      </c>
      <c r="N159" s="33" t="s">
        <v>309</v>
      </c>
      <c r="O159" s="33" t="s">
        <v>64</v>
      </c>
      <c r="P159" s="33" t="s">
        <v>356</v>
      </c>
      <c r="Q159" s="33" t="s">
        <v>64</v>
      </c>
    </row>
    <row r="160" spans="1:17" x14ac:dyDescent="0.25">
      <c r="A160" s="33" t="s">
        <v>59</v>
      </c>
      <c r="D160" s="33" t="s">
        <v>189</v>
      </c>
      <c r="E160" s="33" t="s">
        <v>190</v>
      </c>
      <c r="F160" s="33" t="s">
        <v>724</v>
      </c>
      <c r="G160" s="33" t="s">
        <v>439</v>
      </c>
      <c r="H160" s="33" t="s">
        <v>440</v>
      </c>
      <c r="I160" s="33" t="s">
        <v>451</v>
      </c>
      <c r="J160" s="33" t="s">
        <v>71</v>
      </c>
      <c r="K160" s="33" t="s">
        <v>447</v>
      </c>
      <c r="L160" s="33" t="s">
        <v>309</v>
      </c>
      <c r="M160" s="33" t="s">
        <v>451</v>
      </c>
      <c r="N160" s="33" t="s">
        <v>309</v>
      </c>
      <c r="O160" s="33" t="s">
        <v>64</v>
      </c>
      <c r="P160" s="33" t="s">
        <v>361</v>
      </c>
      <c r="Q160" s="33" t="s">
        <v>64</v>
      </c>
    </row>
    <row r="161" spans="1:17" x14ac:dyDescent="0.25">
      <c r="A161" s="33" t="s">
        <v>59</v>
      </c>
      <c r="D161" s="33" t="s">
        <v>281</v>
      </c>
      <c r="E161" s="33" t="s">
        <v>282</v>
      </c>
      <c r="F161" s="33" t="s">
        <v>725</v>
      </c>
      <c r="G161" s="33" t="s">
        <v>439</v>
      </c>
      <c r="H161" s="33" t="s">
        <v>440</v>
      </c>
      <c r="I161" s="33" t="s">
        <v>451</v>
      </c>
      <c r="J161" s="33" t="s">
        <v>71</v>
      </c>
      <c r="K161" s="33" t="s">
        <v>447</v>
      </c>
      <c r="L161" s="33" t="s">
        <v>309</v>
      </c>
      <c r="M161" s="33" t="s">
        <v>451</v>
      </c>
      <c r="N161" s="33" t="s">
        <v>309</v>
      </c>
      <c r="O161" s="33" t="s">
        <v>64</v>
      </c>
      <c r="P161" s="33" t="s">
        <v>396</v>
      </c>
      <c r="Q161" s="33" t="s">
        <v>64</v>
      </c>
    </row>
    <row r="162" spans="1:17" x14ac:dyDescent="0.25">
      <c r="A162" s="33" t="s">
        <v>59</v>
      </c>
      <c r="D162" s="33" t="s">
        <v>268</v>
      </c>
      <c r="E162" s="33" t="s">
        <v>269</v>
      </c>
      <c r="F162" s="33" t="s">
        <v>726</v>
      </c>
      <c r="G162" s="33" t="s">
        <v>439</v>
      </c>
      <c r="H162" s="33" t="s">
        <v>440</v>
      </c>
      <c r="I162" s="33" t="s">
        <v>451</v>
      </c>
      <c r="J162" s="33" t="s">
        <v>71</v>
      </c>
      <c r="K162" s="33" t="s">
        <v>447</v>
      </c>
      <c r="L162" s="33" t="s">
        <v>309</v>
      </c>
      <c r="M162" s="33" t="s">
        <v>451</v>
      </c>
      <c r="N162" s="33" t="s">
        <v>309</v>
      </c>
      <c r="O162" s="33" t="s">
        <v>64</v>
      </c>
      <c r="P162" s="33" t="s">
        <v>524</v>
      </c>
      <c r="Q162" s="33" t="s">
        <v>64</v>
      </c>
    </row>
    <row r="163" spans="1:17" x14ac:dyDescent="0.25">
      <c r="A163" s="33" t="s">
        <v>59</v>
      </c>
      <c r="D163" s="33" t="s">
        <v>115</v>
      </c>
      <c r="E163" s="33" t="s">
        <v>290</v>
      </c>
      <c r="F163" s="33" t="s">
        <v>727</v>
      </c>
      <c r="G163" s="33" t="s">
        <v>439</v>
      </c>
      <c r="H163" s="33" t="s">
        <v>440</v>
      </c>
      <c r="I163" s="33" t="s">
        <v>451</v>
      </c>
      <c r="J163" s="33" t="s">
        <v>71</v>
      </c>
      <c r="K163" s="33" t="s">
        <v>447</v>
      </c>
      <c r="L163" s="33" t="s">
        <v>63</v>
      </c>
      <c r="M163" s="33" t="s">
        <v>451</v>
      </c>
      <c r="N163" s="33" t="s">
        <v>63</v>
      </c>
      <c r="O163" s="33" t="s">
        <v>64</v>
      </c>
      <c r="P163" s="33" t="s">
        <v>728</v>
      </c>
      <c r="Q163" s="33" t="s">
        <v>64</v>
      </c>
    </row>
    <row r="164" spans="1:17" x14ac:dyDescent="0.25">
      <c r="A164" s="33" t="s">
        <v>59</v>
      </c>
      <c r="D164" s="33" t="s">
        <v>155</v>
      </c>
      <c r="E164" s="33" t="s">
        <v>156</v>
      </c>
      <c r="F164" s="33" t="s">
        <v>729</v>
      </c>
      <c r="G164" s="33" t="s">
        <v>439</v>
      </c>
      <c r="H164" s="33" t="s">
        <v>440</v>
      </c>
      <c r="I164" s="33" t="s">
        <v>451</v>
      </c>
      <c r="J164" s="33" t="s">
        <v>71</v>
      </c>
      <c r="K164" s="33" t="s">
        <v>447</v>
      </c>
      <c r="L164" s="33" t="s">
        <v>63</v>
      </c>
      <c r="M164" s="33" t="s">
        <v>451</v>
      </c>
      <c r="N164" s="33" t="s">
        <v>63</v>
      </c>
      <c r="O164" s="33" t="s">
        <v>64</v>
      </c>
      <c r="P164" s="33" t="s">
        <v>320</v>
      </c>
      <c r="Q164" s="33" t="s">
        <v>64</v>
      </c>
    </row>
    <row r="165" spans="1:17" x14ac:dyDescent="0.25">
      <c r="A165" s="33" t="s">
        <v>59</v>
      </c>
      <c r="D165" s="33" t="s">
        <v>112</v>
      </c>
      <c r="E165" s="33" t="s">
        <v>113</v>
      </c>
      <c r="F165" s="33" t="s">
        <v>730</v>
      </c>
      <c r="G165" s="33" t="s">
        <v>439</v>
      </c>
      <c r="H165" s="33" t="s">
        <v>440</v>
      </c>
      <c r="I165" s="33" t="s">
        <v>451</v>
      </c>
      <c r="J165" s="33" t="s">
        <v>71</v>
      </c>
      <c r="K165" s="33" t="s">
        <v>447</v>
      </c>
      <c r="L165" s="33" t="s">
        <v>63</v>
      </c>
      <c r="M165" s="33" t="s">
        <v>451</v>
      </c>
      <c r="N165" s="33" t="s">
        <v>63</v>
      </c>
      <c r="O165" s="33" t="s">
        <v>64</v>
      </c>
      <c r="P165" s="33" t="s">
        <v>353</v>
      </c>
      <c r="Q165" s="33" t="s">
        <v>64</v>
      </c>
    </row>
    <row r="166" spans="1:17" x14ac:dyDescent="0.25">
      <c r="A166" s="33" t="s">
        <v>59</v>
      </c>
      <c r="D166" s="33" t="s">
        <v>129</v>
      </c>
      <c r="E166" s="33" t="s">
        <v>130</v>
      </c>
      <c r="F166" s="33" t="s">
        <v>731</v>
      </c>
      <c r="G166" s="33" t="s">
        <v>439</v>
      </c>
      <c r="H166" s="33" t="s">
        <v>440</v>
      </c>
      <c r="I166" s="33" t="s">
        <v>451</v>
      </c>
      <c r="J166" s="33" t="s">
        <v>71</v>
      </c>
      <c r="K166" s="33" t="s">
        <v>447</v>
      </c>
      <c r="L166" s="33" t="s">
        <v>66</v>
      </c>
      <c r="M166" s="33" t="s">
        <v>451</v>
      </c>
      <c r="N166" s="33" t="s">
        <v>66</v>
      </c>
      <c r="O166" s="33" t="s">
        <v>64</v>
      </c>
      <c r="P166" s="33" t="s">
        <v>732</v>
      </c>
      <c r="Q166" s="33" t="s">
        <v>64</v>
      </c>
    </row>
    <row r="167" spans="1:17" x14ac:dyDescent="0.25">
      <c r="A167" s="33" t="s">
        <v>59</v>
      </c>
      <c r="D167" s="33" t="s">
        <v>222</v>
      </c>
      <c r="E167" s="33" t="s">
        <v>223</v>
      </c>
      <c r="F167" s="33" t="s">
        <v>751</v>
      </c>
      <c r="G167" s="33" t="s">
        <v>110</v>
      </c>
      <c r="H167" s="33" t="s">
        <v>111</v>
      </c>
      <c r="I167" s="33" t="s">
        <v>451</v>
      </c>
      <c r="J167" s="33" t="s">
        <v>71</v>
      </c>
      <c r="K167" s="33" t="s">
        <v>449</v>
      </c>
      <c r="L167" s="33" t="s">
        <v>309</v>
      </c>
      <c r="M167" s="33" t="s">
        <v>451</v>
      </c>
      <c r="N167" s="33" t="s">
        <v>309</v>
      </c>
      <c r="O167" s="33" t="s">
        <v>64</v>
      </c>
      <c r="P167" s="33" t="s">
        <v>339</v>
      </c>
      <c r="Q167" s="33" t="s">
        <v>64</v>
      </c>
    </row>
    <row r="168" spans="1:17" x14ac:dyDescent="0.25">
      <c r="A168" s="33" t="s">
        <v>59</v>
      </c>
      <c r="D168" s="33" t="s">
        <v>298</v>
      </c>
      <c r="E168" s="33" t="s">
        <v>299</v>
      </c>
      <c r="F168" s="33" t="s">
        <v>752</v>
      </c>
      <c r="G168" s="33" t="s">
        <v>110</v>
      </c>
      <c r="H168" s="33" t="s">
        <v>111</v>
      </c>
      <c r="I168" s="33" t="s">
        <v>451</v>
      </c>
      <c r="J168" s="33" t="s">
        <v>71</v>
      </c>
      <c r="K168" s="33" t="s">
        <v>449</v>
      </c>
      <c r="L168" s="33" t="s">
        <v>309</v>
      </c>
      <c r="M168" s="33" t="s">
        <v>451</v>
      </c>
      <c r="N168" s="33" t="s">
        <v>309</v>
      </c>
      <c r="O168" s="33" t="s">
        <v>64</v>
      </c>
      <c r="P168" s="33" t="s">
        <v>339</v>
      </c>
      <c r="Q168" s="33" t="s">
        <v>64</v>
      </c>
    </row>
    <row r="169" spans="1:17" x14ac:dyDescent="0.25">
      <c r="A169" s="33" t="s">
        <v>59</v>
      </c>
      <c r="D169" s="33" t="s">
        <v>150</v>
      </c>
      <c r="E169" s="33" t="s">
        <v>274</v>
      </c>
      <c r="F169" s="33" t="s">
        <v>753</v>
      </c>
      <c r="G169" s="33" t="s">
        <v>110</v>
      </c>
      <c r="H169" s="33" t="s">
        <v>111</v>
      </c>
      <c r="I169" s="33" t="s">
        <v>451</v>
      </c>
      <c r="J169" s="33" t="s">
        <v>71</v>
      </c>
      <c r="K169" s="33" t="s">
        <v>449</v>
      </c>
      <c r="L169" s="33" t="s">
        <v>318</v>
      </c>
      <c r="M169" s="33" t="s">
        <v>451</v>
      </c>
      <c r="N169" s="33" t="s">
        <v>318</v>
      </c>
      <c r="O169" s="33" t="s">
        <v>64</v>
      </c>
      <c r="P169" s="33" t="s">
        <v>754</v>
      </c>
      <c r="Q169" s="33" t="s">
        <v>64</v>
      </c>
    </row>
    <row r="170" spans="1:17" x14ac:dyDescent="0.25">
      <c r="A170" s="33" t="s">
        <v>59</v>
      </c>
      <c r="D170" s="33" t="s">
        <v>305</v>
      </c>
      <c r="E170" s="33" t="s">
        <v>306</v>
      </c>
      <c r="F170" s="33" t="s">
        <v>755</v>
      </c>
      <c r="G170" s="33" t="s">
        <v>110</v>
      </c>
      <c r="H170" s="33" t="s">
        <v>111</v>
      </c>
      <c r="I170" s="33" t="s">
        <v>451</v>
      </c>
      <c r="J170" s="33" t="s">
        <v>71</v>
      </c>
      <c r="K170" s="33" t="s">
        <v>449</v>
      </c>
      <c r="L170" s="33" t="s">
        <v>314</v>
      </c>
      <c r="M170" s="33" t="s">
        <v>451</v>
      </c>
      <c r="N170" s="33" t="s">
        <v>314</v>
      </c>
      <c r="O170" s="33" t="s">
        <v>64</v>
      </c>
      <c r="P170" s="33" t="s">
        <v>756</v>
      </c>
      <c r="Q170" s="33" t="s">
        <v>64</v>
      </c>
    </row>
    <row r="171" spans="1:17" x14ac:dyDescent="0.25">
      <c r="A171" s="33" t="s">
        <v>59</v>
      </c>
      <c r="D171" s="33" t="s">
        <v>181</v>
      </c>
      <c r="E171" s="33" t="s">
        <v>182</v>
      </c>
      <c r="F171" s="33" t="s">
        <v>757</v>
      </c>
      <c r="G171" s="33" t="s">
        <v>110</v>
      </c>
      <c r="H171" s="33" t="s">
        <v>111</v>
      </c>
      <c r="I171" s="33" t="s">
        <v>451</v>
      </c>
      <c r="J171" s="33" t="s">
        <v>71</v>
      </c>
      <c r="K171" s="33" t="s">
        <v>449</v>
      </c>
      <c r="L171" s="33" t="s">
        <v>309</v>
      </c>
      <c r="M171" s="33" t="s">
        <v>451</v>
      </c>
      <c r="N171" s="33" t="s">
        <v>309</v>
      </c>
      <c r="O171" s="33" t="s">
        <v>64</v>
      </c>
      <c r="P171" s="33" t="s">
        <v>345</v>
      </c>
      <c r="Q171" s="33" t="s">
        <v>64</v>
      </c>
    </row>
    <row r="172" spans="1:17" x14ac:dyDescent="0.25">
      <c r="A172" s="33" t="s">
        <v>59</v>
      </c>
      <c r="D172" s="33" t="s">
        <v>204</v>
      </c>
      <c r="E172" s="33" t="s">
        <v>205</v>
      </c>
      <c r="F172" s="33" t="s">
        <v>758</v>
      </c>
      <c r="G172" s="33" t="s">
        <v>110</v>
      </c>
      <c r="H172" s="33" t="s">
        <v>111</v>
      </c>
      <c r="I172" s="33" t="s">
        <v>451</v>
      </c>
      <c r="J172" s="33" t="s">
        <v>71</v>
      </c>
      <c r="K172" s="33" t="s">
        <v>449</v>
      </c>
      <c r="L172" s="33" t="s">
        <v>309</v>
      </c>
      <c r="M172" s="33" t="s">
        <v>451</v>
      </c>
      <c r="N172" s="33" t="s">
        <v>309</v>
      </c>
      <c r="O172" s="33" t="s">
        <v>64</v>
      </c>
      <c r="P172" s="33" t="s">
        <v>326</v>
      </c>
      <c r="Q172" s="33" t="s">
        <v>64</v>
      </c>
    </row>
    <row r="173" spans="1:17" x14ac:dyDescent="0.25">
      <c r="A173" s="33" t="s">
        <v>59</v>
      </c>
      <c r="D173" s="33" t="s">
        <v>151</v>
      </c>
      <c r="E173" s="33" t="s">
        <v>152</v>
      </c>
      <c r="F173" s="33" t="s">
        <v>759</v>
      </c>
      <c r="G173" s="33" t="s">
        <v>110</v>
      </c>
      <c r="H173" s="33" t="s">
        <v>111</v>
      </c>
      <c r="I173" s="33" t="s">
        <v>451</v>
      </c>
      <c r="J173" s="33" t="s">
        <v>71</v>
      </c>
      <c r="K173" s="33" t="s">
        <v>449</v>
      </c>
      <c r="L173" s="33" t="s">
        <v>309</v>
      </c>
      <c r="M173" s="33" t="s">
        <v>451</v>
      </c>
      <c r="N173" s="33" t="s">
        <v>309</v>
      </c>
      <c r="O173" s="33" t="s">
        <v>64</v>
      </c>
      <c r="P173" s="33" t="s">
        <v>317</v>
      </c>
      <c r="Q173" s="33" t="s">
        <v>64</v>
      </c>
    </row>
    <row r="174" spans="1:17" x14ac:dyDescent="0.25">
      <c r="A174" s="33" t="s">
        <v>59</v>
      </c>
      <c r="D174" s="33" t="s">
        <v>266</v>
      </c>
      <c r="E174" s="33" t="s">
        <v>267</v>
      </c>
      <c r="F174" s="33" t="s">
        <v>760</v>
      </c>
      <c r="G174" s="33" t="s">
        <v>110</v>
      </c>
      <c r="H174" s="33" t="s">
        <v>111</v>
      </c>
      <c r="I174" s="33" t="s">
        <v>451</v>
      </c>
      <c r="J174" s="33" t="s">
        <v>71</v>
      </c>
      <c r="K174" s="33" t="s">
        <v>449</v>
      </c>
      <c r="L174" s="33" t="s">
        <v>314</v>
      </c>
      <c r="M174" s="33" t="s">
        <v>451</v>
      </c>
      <c r="N174" s="33" t="s">
        <v>314</v>
      </c>
      <c r="O174" s="33" t="s">
        <v>64</v>
      </c>
      <c r="P174" s="33" t="s">
        <v>399</v>
      </c>
      <c r="Q174" s="33" t="s">
        <v>64</v>
      </c>
    </row>
    <row r="175" spans="1:17" x14ac:dyDescent="0.25">
      <c r="A175" s="33" t="s">
        <v>59</v>
      </c>
      <c r="D175" s="33" t="s">
        <v>226</v>
      </c>
      <c r="E175" s="33" t="s">
        <v>227</v>
      </c>
      <c r="F175" s="33" t="s">
        <v>761</v>
      </c>
      <c r="G175" s="33" t="s">
        <v>110</v>
      </c>
      <c r="H175" s="33" t="s">
        <v>111</v>
      </c>
      <c r="I175" s="33" t="s">
        <v>451</v>
      </c>
      <c r="J175" s="33" t="s">
        <v>71</v>
      </c>
      <c r="K175" s="33" t="s">
        <v>449</v>
      </c>
      <c r="L175" s="33" t="s">
        <v>79</v>
      </c>
      <c r="M175" s="33" t="s">
        <v>451</v>
      </c>
      <c r="N175" s="33" t="s">
        <v>79</v>
      </c>
      <c r="O175" s="33" t="s">
        <v>64</v>
      </c>
      <c r="P175" s="33" t="s">
        <v>383</v>
      </c>
      <c r="Q175" s="33" t="s">
        <v>64</v>
      </c>
    </row>
    <row r="176" spans="1:17" x14ac:dyDescent="0.25">
      <c r="A176" s="33" t="s">
        <v>59</v>
      </c>
      <c r="D176" s="33" t="s">
        <v>155</v>
      </c>
      <c r="E176" s="33" t="s">
        <v>156</v>
      </c>
      <c r="F176" s="33" t="s">
        <v>762</v>
      </c>
      <c r="G176" s="33" t="s">
        <v>110</v>
      </c>
      <c r="H176" s="33" t="s">
        <v>111</v>
      </c>
      <c r="I176" s="33" t="s">
        <v>451</v>
      </c>
      <c r="J176" s="33" t="s">
        <v>71</v>
      </c>
      <c r="K176" s="33" t="s">
        <v>449</v>
      </c>
      <c r="L176" s="33" t="s">
        <v>65</v>
      </c>
      <c r="M176" s="33" t="s">
        <v>451</v>
      </c>
      <c r="N176" s="33" t="s">
        <v>65</v>
      </c>
      <c r="O176" s="33" t="s">
        <v>64</v>
      </c>
      <c r="P176" s="33" t="s">
        <v>363</v>
      </c>
      <c r="Q176" s="33" t="s">
        <v>64</v>
      </c>
    </row>
    <row r="177" spans="1:17" x14ac:dyDescent="0.25">
      <c r="A177" s="33" t="s">
        <v>59</v>
      </c>
      <c r="D177" s="33" t="s">
        <v>144</v>
      </c>
      <c r="E177" s="33" t="s">
        <v>145</v>
      </c>
      <c r="F177" s="33" t="s">
        <v>763</v>
      </c>
      <c r="G177" s="33" t="s">
        <v>110</v>
      </c>
      <c r="H177" s="33" t="s">
        <v>111</v>
      </c>
      <c r="I177" s="33" t="s">
        <v>451</v>
      </c>
      <c r="J177" s="33" t="s">
        <v>71</v>
      </c>
      <c r="K177" s="33" t="s">
        <v>449</v>
      </c>
      <c r="L177" s="33" t="s">
        <v>63</v>
      </c>
      <c r="M177" s="33" t="s">
        <v>451</v>
      </c>
      <c r="N177" s="33" t="s">
        <v>63</v>
      </c>
      <c r="O177" s="33" t="s">
        <v>64</v>
      </c>
      <c r="P177" s="33" t="s">
        <v>386</v>
      </c>
      <c r="Q177" s="33" t="s">
        <v>64</v>
      </c>
    </row>
    <row r="178" spans="1:17" x14ac:dyDescent="0.25">
      <c r="A178" s="33" t="s">
        <v>59</v>
      </c>
      <c r="D178" s="33" t="s">
        <v>138</v>
      </c>
      <c r="E178" s="33" t="s">
        <v>139</v>
      </c>
      <c r="F178" s="33" t="s">
        <v>764</v>
      </c>
      <c r="G178" s="33" t="s">
        <v>110</v>
      </c>
      <c r="H178" s="33" t="s">
        <v>111</v>
      </c>
      <c r="I178" s="33" t="s">
        <v>451</v>
      </c>
      <c r="J178" s="33" t="s">
        <v>71</v>
      </c>
      <c r="K178" s="33" t="s">
        <v>449</v>
      </c>
      <c r="L178" s="33" t="s">
        <v>63</v>
      </c>
      <c r="M178" s="33" t="s">
        <v>451</v>
      </c>
      <c r="N178" s="33" t="s">
        <v>63</v>
      </c>
      <c r="O178" s="33" t="s">
        <v>64</v>
      </c>
      <c r="P178" s="33" t="s">
        <v>409</v>
      </c>
      <c r="Q178" s="33" t="s">
        <v>64</v>
      </c>
    </row>
    <row r="179" spans="1:17" x14ac:dyDescent="0.25">
      <c r="A179" s="33" t="s">
        <v>59</v>
      </c>
      <c r="D179" s="33" t="s">
        <v>129</v>
      </c>
      <c r="E179" s="33" t="s">
        <v>130</v>
      </c>
      <c r="F179" s="33" t="s">
        <v>765</v>
      </c>
      <c r="G179" s="33" t="s">
        <v>110</v>
      </c>
      <c r="H179" s="33" t="s">
        <v>111</v>
      </c>
      <c r="I179" s="33" t="s">
        <v>451</v>
      </c>
      <c r="J179" s="33" t="s">
        <v>71</v>
      </c>
      <c r="K179" s="33" t="s">
        <v>449</v>
      </c>
      <c r="L179" s="33" t="s">
        <v>63</v>
      </c>
      <c r="M179" s="33" t="s">
        <v>451</v>
      </c>
      <c r="N179" s="33" t="s">
        <v>63</v>
      </c>
      <c r="O179" s="33" t="s">
        <v>64</v>
      </c>
      <c r="P179" s="33" t="s">
        <v>319</v>
      </c>
      <c r="Q179" s="33" t="s">
        <v>64</v>
      </c>
    </row>
    <row r="180" spans="1:17" x14ac:dyDescent="0.25">
      <c r="A180" s="33" t="s">
        <v>59</v>
      </c>
      <c r="D180" s="33" t="s">
        <v>249</v>
      </c>
      <c r="E180" s="33" t="s">
        <v>273</v>
      </c>
      <c r="F180" s="33" t="s">
        <v>634</v>
      </c>
      <c r="G180" s="33" t="s">
        <v>123</v>
      </c>
      <c r="H180" s="33" t="s">
        <v>124</v>
      </c>
      <c r="I180" s="33" t="s">
        <v>494</v>
      </c>
      <c r="J180" s="33" t="s">
        <v>71</v>
      </c>
      <c r="K180" s="33" t="s">
        <v>442</v>
      </c>
      <c r="L180" s="33" t="s">
        <v>309</v>
      </c>
      <c r="M180" s="33" t="s">
        <v>494</v>
      </c>
      <c r="N180" s="33" t="s">
        <v>309</v>
      </c>
      <c r="O180" s="33" t="s">
        <v>64</v>
      </c>
      <c r="P180" s="33" t="s">
        <v>635</v>
      </c>
      <c r="Q180" s="33" t="s">
        <v>64</v>
      </c>
    </row>
    <row r="181" spans="1:17" x14ac:dyDescent="0.25">
      <c r="A181" s="33" t="s">
        <v>59</v>
      </c>
      <c r="D181" s="33" t="s">
        <v>254</v>
      </c>
      <c r="E181" s="33" t="s">
        <v>255</v>
      </c>
      <c r="F181" s="33" t="s">
        <v>636</v>
      </c>
      <c r="G181" s="33" t="s">
        <v>123</v>
      </c>
      <c r="H181" s="33" t="s">
        <v>124</v>
      </c>
      <c r="I181" s="33" t="s">
        <v>494</v>
      </c>
      <c r="J181" s="33" t="s">
        <v>71</v>
      </c>
      <c r="K181" s="33" t="s">
        <v>442</v>
      </c>
      <c r="L181" s="33" t="s">
        <v>309</v>
      </c>
      <c r="M181" s="33" t="s">
        <v>494</v>
      </c>
      <c r="N181" s="33" t="s">
        <v>309</v>
      </c>
      <c r="O181" s="33" t="s">
        <v>64</v>
      </c>
      <c r="P181" s="33" t="s">
        <v>637</v>
      </c>
      <c r="Q181" s="33" t="s">
        <v>64</v>
      </c>
    </row>
    <row r="182" spans="1:17" x14ac:dyDescent="0.25">
      <c r="A182" s="33" t="s">
        <v>59</v>
      </c>
      <c r="D182" s="33" t="s">
        <v>206</v>
      </c>
      <c r="E182" s="33" t="s">
        <v>207</v>
      </c>
      <c r="F182" s="33" t="s">
        <v>638</v>
      </c>
      <c r="G182" s="33" t="s">
        <v>123</v>
      </c>
      <c r="H182" s="33" t="s">
        <v>124</v>
      </c>
      <c r="I182" s="33" t="s">
        <v>494</v>
      </c>
      <c r="J182" s="33" t="s">
        <v>71</v>
      </c>
      <c r="K182" s="33" t="s">
        <v>442</v>
      </c>
      <c r="L182" s="33" t="s">
        <v>309</v>
      </c>
      <c r="M182" s="33" t="s">
        <v>494</v>
      </c>
      <c r="N182" s="33" t="s">
        <v>309</v>
      </c>
      <c r="O182" s="33" t="s">
        <v>64</v>
      </c>
      <c r="P182" s="33" t="s">
        <v>639</v>
      </c>
      <c r="Q182" s="33" t="s">
        <v>64</v>
      </c>
    </row>
    <row r="183" spans="1:17" x14ac:dyDescent="0.25">
      <c r="A183" s="33" t="s">
        <v>59</v>
      </c>
      <c r="D183" s="33" t="s">
        <v>132</v>
      </c>
      <c r="E183" s="33" t="s">
        <v>133</v>
      </c>
      <c r="F183" s="33" t="s">
        <v>640</v>
      </c>
      <c r="G183" s="33" t="s">
        <v>123</v>
      </c>
      <c r="H183" s="33" t="s">
        <v>124</v>
      </c>
      <c r="I183" s="33" t="s">
        <v>494</v>
      </c>
      <c r="J183" s="33" t="s">
        <v>71</v>
      </c>
      <c r="K183" s="33" t="s">
        <v>442</v>
      </c>
      <c r="L183" s="33" t="s">
        <v>314</v>
      </c>
      <c r="M183" s="33" t="s">
        <v>494</v>
      </c>
      <c r="N183" s="33" t="s">
        <v>314</v>
      </c>
      <c r="O183" s="33" t="s">
        <v>64</v>
      </c>
      <c r="P183" s="33" t="s">
        <v>641</v>
      </c>
      <c r="Q183" s="33" t="s">
        <v>64</v>
      </c>
    </row>
    <row r="184" spans="1:17" x14ac:dyDescent="0.25">
      <c r="A184" s="33" t="s">
        <v>59</v>
      </c>
      <c r="D184" s="33" t="s">
        <v>168</v>
      </c>
      <c r="E184" s="33" t="s">
        <v>169</v>
      </c>
      <c r="F184" s="33" t="s">
        <v>642</v>
      </c>
      <c r="G184" s="33" t="s">
        <v>123</v>
      </c>
      <c r="H184" s="33" t="s">
        <v>124</v>
      </c>
      <c r="I184" s="33" t="s">
        <v>494</v>
      </c>
      <c r="J184" s="33" t="s">
        <v>71</v>
      </c>
      <c r="K184" s="33" t="s">
        <v>442</v>
      </c>
      <c r="L184" s="33" t="s">
        <v>79</v>
      </c>
      <c r="M184" s="33" t="s">
        <v>494</v>
      </c>
      <c r="N184" s="33" t="s">
        <v>79</v>
      </c>
      <c r="O184" s="33" t="s">
        <v>64</v>
      </c>
      <c r="P184" s="33" t="s">
        <v>380</v>
      </c>
      <c r="Q184" s="33" t="s">
        <v>64</v>
      </c>
    </row>
    <row r="185" spans="1:17" x14ac:dyDescent="0.25">
      <c r="A185" s="33" t="s">
        <v>59</v>
      </c>
      <c r="D185" s="33" t="s">
        <v>90</v>
      </c>
      <c r="E185" s="33" t="s">
        <v>91</v>
      </c>
      <c r="F185" s="33" t="s">
        <v>643</v>
      </c>
      <c r="G185" s="33" t="s">
        <v>123</v>
      </c>
      <c r="H185" s="33" t="s">
        <v>124</v>
      </c>
      <c r="I185" s="33" t="s">
        <v>494</v>
      </c>
      <c r="J185" s="33" t="s">
        <v>71</v>
      </c>
      <c r="K185" s="33" t="s">
        <v>442</v>
      </c>
      <c r="L185" s="33" t="s">
        <v>313</v>
      </c>
      <c r="M185" s="33" t="s">
        <v>494</v>
      </c>
      <c r="N185" s="33" t="s">
        <v>313</v>
      </c>
      <c r="O185" s="33" t="s">
        <v>64</v>
      </c>
      <c r="P185" s="33" t="s">
        <v>644</v>
      </c>
      <c r="Q185" s="33" t="s">
        <v>64</v>
      </c>
    </row>
    <row r="186" spans="1:17" x14ac:dyDescent="0.25">
      <c r="A186" s="33" t="s">
        <v>59</v>
      </c>
      <c r="D186" s="33" t="s">
        <v>261</v>
      </c>
      <c r="E186" s="33" t="s">
        <v>262</v>
      </c>
      <c r="F186" s="33" t="s">
        <v>645</v>
      </c>
      <c r="G186" s="33" t="s">
        <v>123</v>
      </c>
      <c r="H186" s="33" t="s">
        <v>124</v>
      </c>
      <c r="I186" s="33" t="s">
        <v>494</v>
      </c>
      <c r="J186" s="33" t="s">
        <v>71</v>
      </c>
      <c r="K186" s="33" t="s">
        <v>442</v>
      </c>
      <c r="L186" s="33" t="s">
        <v>309</v>
      </c>
      <c r="M186" s="33" t="s">
        <v>494</v>
      </c>
      <c r="N186" s="33" t="s">
        <v>309</v>
      </c>
      <c r="O186" s="33" t="s">
        <v>64</v>
      </c>
      <c r="P186" s="33" t="s">
        <v>366</v>
      </c>
      <c r="Q186" s="33" t="s">
        <v>64</v>
      </c>
    </row>
    <row r="187" spans="1:17" x14ac:dyDescent="0.25">
      <c r="A187" s="33" t="s">
        <v>59</v>
      </c>
      <c r="D187" s="33" t="s">
        <v>142</v>
      </c>
      <c r="E187" s="33" t="s">
        <v>143</v>
      </c>
      <c r="F187" s="33" t="s">
        <v>646</v>
      </c>
      <c r="G187" s="33" t="s">
        <v>123</v>
      </c>
      <c r="H187" s="33" t="s">
        <v>124</v>
      </c>
      <c r="I187" s="33" t="s">
        <v>494</v>
      </c>
      <c r="J187" s="33" t="s">
        <v>71</v>
      </c>
      <c r="K187" s="33" t="s">
        <v>442</v>
      </c>
      <c r="L187" s="33" t="s">
        <v>309</v>
      </c>
      <c r="M187" s="33" t="s">
        <v>494</v>
      </c>
      <c r="N187" s="33" t="s">
        <v>309</v>
      </c>
      <c r="O187" s="33" t="s">
        <v>64</v>
      </c>
      <c r="P187" s="33" t="s">
        <v>374</v>
      </c>
      <c r="Q187" s="33" t="s">
        <v>64</v>
      </c>
    </row>
    <row r="188" spans="1:17" x14ac:dyDescent="0.25">
      <c r="A188" s="33" t="s">
        <v>59</v>
      </c>
      <c r="D188" s="33" t="s">
        <v>216</v>
      </c>
      <c r="E188" s="33" t="s">
        <v>217</v>
      </c>
      <c r="F188" s="33" t="s">
        <v>647</v>
      </c>
      <c r="G188" s="33" t="s">
        <v>123</v>
      </c>
      <c r="H188" s="33" t="s">
        <v>124</v>
      </c>
      <c r="I188" s="33" t="s">
        <v>494</v>
      </c>
      <c r="J188" s="33" t="s">
        <v>71</v>
      </c>
      <c r="K188" s="33" t="s">
        <v>442</v>
      </c>
      <c r="L188" s="33" t="s">
        <v>63</v>
      </c>
      <c r="M188" s="33" t="s">
        <v>494</v>
      </c>
      <c r="N188" s="33" t="s">
        <v>63</v>
      </c>
      <c r="O188" s="33" t="s">
        <v>64</v>
      </c>
      <c r="P188" s="33" t="s">
        <v>322</v>
      </c>
      <c r="Q188" s="33" t="s">
        <v>64</v>
      </c>
    </row>
    <row r="189" spans="1:17" x14ac:dyDescent="0.25">
      <c r="A189" s="33" t="s">
        <v>59</v>
      </c>
      <c r="D189" s="33" t="s">
        <v>195</v>
      </c>
      <c r="E189" s="33" t="s">
        <v>196</v>
      </c>
      <c r="F189" s="33" t="s">
        <v>648</v>
      </c>
      <c r="G189" s="33" t="s">
        <v>123</v>
      </c>
      <c r="H189" s="33" t="s">
        <v>124</v>
      </c>
      <c r="I189" s="33" t="s">
        <v>494</v>
      </c>
      <c r="J189" s="33" t="s">
        <v>71</v>
      </c>
      <c r="K189" s="33" t="s">
        <v>442</v>
      </c>
      <c r="L189" s="33" t="s">
        <v>63</v>
      </c>
      <c r="M189" s="33" t="s">
        <v>494</v>
      </c>
      <c r="N189" s="33" t="s">
        <v>63</v>
      </c>
      <c r="O189" s="33" t="s">
        <v>64</v>
      </c>
      <c r="P189" s="33" t="s">
        <v>649</v>
      </c>
      <c r="Q189" s="33" t="s">
        <v>64</v>
      </c>
    </row>
    <row r="190" spans="1:17" x14ac:dyDescent="0.25">
      <c r="A190" s="33" t="s">
        <v>59</v>
      </c>
      <c r="D190" s="33" t="s">
        <v>163</v>
      </c>
      <c r="E190" s="33" t="s">
        <v>263</v>
      </c>
      <c r="F190" s="33" t="s">
        <v>650</v>
      </c>
      <c r="G190" s="33" t="s">
        <v>123</v>
      </c>
      <c r="H190" s="33" t="s">
        <v>124</v>
      </c>
      <c r="I190" s="33" t="s">
        <v>494</v>
      </c>
      <c r="J190" s="33" t="s">
        <v>71</v>
      </c>
      <c r="K190" s="33" t="s">
        <v>442</v>
      </c>
      <c r="L190" s="33" t="s">
        <v>63</v>
      </c>
      <c r="M190" s="33" t="s">
        <v>494</v>
      </c>
      <c r="N190" s="33" t="s">
        <v>63</v>
      </c>
      <c r="O190" s="33" t="s">
        <v>64</v>
      </c>
      <c r="P190" s="33" t="s">
        <v>407</v>
      </c>
      <c r="Q190" s="33" t="s">
        <v>64</v>
      </c>
    </row>
    <row r="191" spans="1:17" x14ac:dyDescent="0.25">
      <c r="A191" s="33" t="s">
        <v>59</v>
      </c>
      <c r="D191" s="33" t="s">
        <v>233</v>
      </c>
      <c r="E191" s="33" t="s">
        <v>234</v>
      </c>
      <c r="F191" s="33" t="s">
        <v>651</v>
      </c>
      <c r="G191" s="33" t="s">
        <v>123</v>
      </c>
      <c r="H191" s="33" t="s">
        <v>124</v>
      </c>
      <c r="I191" s="33" t="s">
        <v>494</v>
      </c>
      <c r="J191" s="33" t="s">
        <v>71</v>
      </c>
      <c r="K191" s="33" t="s">
        <v>442</v>
      </c>
      <c r="L191" s="33" t="s">
        <v>63</v>
      </c>
      <c r="M191" s="33" t="s">
        <v>494</v>
      </c>
      <c r="N191" s="33" t="s">
        <v>63</v>
      </c>
      <c r="O191" s="33" t="s">
        <v>64</v>
      </c>
      <c r="P191" s="33" t="s">
        <v>605</v>
      </c>
      <c r="Q191" s="33" t="s">
        <v>64</v>
      </c>
    </row>
    <row r="192" spans="1:17" x14ac:dyDescent="0.25">
      <c r="A192" s="33" t="s">
        <v>59</v>
      </c>
      <c r="D192" s="33" t="s">
        <v>155</v>
      </c>
      <c r="E192" s="33" t="s">
        <v>156</v>
      </c>
      <c r="F192" s="33" t="s">
        <v>652</v>
      </c>
      <c r="G192" s="33" t="s">
        <v>123</v>
      </c>
      <c r="H192" s="33" t="s">
        <v>124</v>
      </c>
      <c r="I192" s="33" t="s">
        <v>494</v>
      </c>
      <c r="J192" s="33" t="s">
        <v>71</v>
      </c>
      <c r="K192" s="33" t="s">
        <v>442</v>
      </c>
      <c r="L192" s="33" t="s">
        <v>63</v>
      </c>
      <c r="M192" s="33" t="s">
        <v>494</v>
      </c>
      <c r="N192" s="33" t="s">
        <v>63</v>
      </c>
      <c r="O192" s="33" t="s">
        <v>64</v>
      </c>
      <c r="P192" s="33" t="s">
        <v>404</v>
      </c>
      <c r="Q192" s="33" t="s">
        <v>64</v>
      </c>
    </row>
    <row r="193" spans="1:17" x14ac:dyDescent="0.25">
      <c r="A193" s="33" t="s">
        <v>59</v>
      </c>
      <c r="D193" s="33" t="s">
        <v>226</v>
      </c>
      <c r="E193" s="33" t="s">
        <v>227</v>
      </c>
      <c r="F193" s="33" t="s">
        <v>653</v>
      </c>
      <c r="G193" s="33" t="s">
        <v>123</v>
      </c>
      <c r="H193" s="33" t="s">
        <v>124</v>
      </c>
      <c r="I193" s="33" t="s">
        <v>494</v>
      </c>
      <c r="J193" s="33" t="s">
        <v>71</v>
      </c>
      <c r="K193" s="33" t="s">
        <v>442</v>
      </c>
      <c r="L193" s="33" t="s">
        <v>63</v>
      </c>
      <c r="M193" s="33" t="s">
        <v>494</v>
      </c>
      <c r="N193" s="33" t="s">
        <v>63</v>
      </c>
      <c r="O193" s="33" t="s">
        <v>64</v>
      </c>
      <c r="P193" s="33" t="s">
        <v>364</v>
      </c>
      <c r="Q193" s="33" t="s">
        <v>64</v>
      </c>
    </row>
    <row r="194" spans="1:17" x14ac:dyDescent="0.25">
      <c r="A194" s="33" t="s">
        <v>59</v>
      </c>
      <c r="D194" s="33" t="s">
        <v>164</v>
      </c>
      <c r="E194" s="33" t="s">
        <v>165</v>
      </c>
      <c r="F194" s="33" t="s">
        <v>654</v>
      </c>
      <c r="G194" s="33" t="s">
        <v>212</v>
      </c>
      <c r="H194" s="33" t="s">
        <v>213</v>
      </c>
      <c r="I194" s="33" t="s">
        <v>494</v>
      </c>
      <c r="J194" s="33" t="s">
        <v>71</v>
      </c>
      <c r="K194" s="33" t="s">
        <v>443</v>
      </c>
      <c r="L194" s="33" t="s">
        <v>309</v>
      </c>
      <c r="M194" s="33" t="s">
        <v>494</v>
      </c>
      <c r="N194" s="33" t="s">
        <v>309</v>
      </c>
      <c r="O194" s="33" t="s">
        <v>64</v>
      </c>
      <c r="P194" s="33" t="s">
        <v>655</v>
      </c>
      <c r="Q194" s="33" t="s">
        <v>64</v>
      </c>
    </row>
    <row r="195" spans="1:17" x14ac:dyDescent="0.25">
      <c r="A195" s="33" t="s">
        <v>59</v>
      </c>
      <c r="D195" s="33" t="s">
        <v>289</v>
      </c>
      <c r="E195" s="33" t="s">
        <v>300</v>
      </c>
      <c r="F195" s="33" t="s">
        <v>656</v>
      </c>
      <c r="G195" s="33" t="s">
        <v>212</v>
      </c>
      <c r="H195" s="33" t="s">
        <v>213</v>
      </c>
      <c r="I195" s="33" t="s">
        <v>494</v>
      </c>
      <c r="J195" s="33" t="s">
        <v>71</v>
      </c>
      <c r="K195" s="33" t="s">
        <v>443</v>
      </c>
      <c r="L195" s="33" t="s">
        <v>311</v>
      </c>
      <c r="M195" s="33" t="s">
        <v>494</v>
      </c>
      <c r="N195" s="33" t="s">
        <v>311</v>
      </c>
      <c r="O195" s="33" t="s">
        <v>64</v>
      </c>
      <c r="P195" s="33" t="s">
        <v>657</v>
      </c>
      <c r="Q195" s="33" t="s">
        <v>64</v>
      </c>
    </row>
    <row r="196" spans="1:17" x14ac:dyDescent="0.25">
      <c r="A196" s="33" t="s">
        <v>59</v>
      </c>
      <c r="D196" s="33" t="s">
        <v>201</v>
      </c>
      <c r="E196" s="33" t="s">
        <v>291</v>
      </c>
      <c r="F196" s="33" t="s">
        <v>658</v>
      </c>
      <c r="G196" s="33" t="s">
        <v>212</v>
      </c>
      <c r="H196" s="33" t="s">
        <v>213</v>
      </c>
      <c r="I196" s="33" t="s">
        <v>494</v>
      </c>
      <c r="J196" s="33" t="s">
        <v>71</v>
      </c>
      <c r="K196" s="33" t="s">
        <v>443</v>
      </c>
      <c r="L196" s="33" t="s">
        <v>348</v>
      </c>
      <c r="M196" s="33" t="s">
        <v>494</v>
      </c>
      <c r="N196" s="33" t="s">
        <v>348</v>
      </c>
      <c r="O196" s="33" t="s">
        <v>64</v>
      </c>
      <c r="P196" s="33" t="s">
        <v>659</v>
      </c>
      <c r="Q196" s="33" t="s">
        <v>64</v>
      </c>
    </row>
    <row r="197" spans="1:17" x14ac:dyDescent="0.25">
      <c r="A197" s="33" t="s">
        <v>59</v>
      </c>
      <c r="D197" s="33" t="s">
        <v>249</v>
      </c>
      <c r="E197" s="33" t="s">
        <v>273</v>
      </c>
      <c r="F197" s="33" t="s">
        <v>660</v>
      </c>
      <c r="G197" s="33" t="s">
        <v>212</v>
      </c>
      <c r="H197" s="33" t="s">
        <v>213</v>
      </c>
      <c r="I197" s="33" t="s">
        <v>494</v>
      </c>
      <c r="J197" s="33" t="s">
        <v>71</v>
      </c>
      <c r="K197" s="33" t="s">
        <v>443</v>
      </c>
      <c r="L197" s="33" t="s">
        <v>80</v>
      </c>
      <c r="M197" s="33" t="s">
        <v>494</v>
      </c>
      <c r="N197" s="33" t="s">
        <v>80</v>
      </c>
      <c r="O197" s="33" t="s">
        <v>64</v>
      </c>
      <c r="P197" s="33" t="s">
        <v>661</v>
      </c>
      <c r="Q197" s="33" t="s">
        <v>64</v>
      </c>
    </row>
    <row r="198" spans="1:17" x14ac:dyDescent="0.25">
      <c r="A198" s="33" t="s">
        <v>59</v>
      </c>
      <c r="D198" s="33" t="s">
        <v>233</v>
      </c>
      <c r="E198" s="33" t="s">
        <v>234</v>
      </c>
      <c r="F198" s="33" t="s">
        <v>662</v>
      </c>
      <c r="G198" s="33" t="s">
        <v>212</v>
      </c>
      <c r="H198" s="33" t="s">
        <v>213</v>
      </c>
      <c r="I198" s="33" t="s">
        <v>494</v>
      </c>
      <c r="J198" s="33" t="s">
        <v>71</v>
      </c>
      <c r="K198" s="33" t="s">
        <v>443</v>
      </c>
      <c r="L198" s="33" t="s">
        <v>309</v>
      </c>
      <c r="M198" s="33" t="s">
        <v>494</v>
      </c>
      <c r="N198" s="33" t="s">
        <v>309</v>
      </c>
      <c r="O198" s="33" t="s">
        <v>64</v>
      </c>
      <c r="P198" s="33" t="s">
        <v>350</v>
      </c>
      <c r="Q198" s="33" t="s">
        <v>64</v>
      </c>
    </row>
    <row r="199" spans="1:17" x14ac:dyDescent="0.25">
      <c r="A199" s="33" t="s">
        <v>59</v>
      </c>
      <c r="D199" s="33" t="s">
        <v>197</v>
      </c>
      <c r="E199" s="33" t="s">
        <v>198</v>
      </c>
      <c r="F199" s="33" t="s">
        <v>663</v>
      </c>
      <c r="G199" s="33" t="s">
        <v>212</v>
      </c>
      <c r="H199" s="33" t="s">
        <v>213</v>
      </c>
      <c r="I199" s="33" t="s">
        <v>494</v>
      </c>
      <c r="J199" s="33" t="s">
        <v>71</v>
      </c>
      <c r="K199" s="33" t="s">
        <v>443</v>
      </c>
      <c r="L199" s="33" t="s">
        <v>314</v>
      </c>
      <c r="M199" s="33" t="s">
        <v>494</v>
      </c>
      <c r="N199" s="33" t="s">
        <v>314</v>
      </c>
      <c r="O199" s="33" t="s">
        <v>64</v>
      </c>
      <c r="P199" s="33" t="s">
        <v>398</v>
      </c>
      <c r="Q199" s="33" t="s">
        <v>64</v>
      </c>
    </row>
    <row r="200" spans="1:17" x14ac:dyDescent="0.25">
      <c r="A200" s="33" t="s">
        <v>59</v>
      </c>
      <c r="D200" s="33" t="s">
        <v>243</v>
      </c>
      <c r="E200" s="33" t="s">
        <v>244</v>
      </c>
      <c r="F200" s="33" t="s">
        <v>664</v>
      </c>
      <c r="G200" s="33" t="s">
        <v>212</v>
      </c>
      <c r="H200" s="33" t="s">
        <v>213</v>
      </c>
      <c r="I200" s="33" t="s">
        <v>494</v>
      </c>
      <c r="J200" s="33" t="s">
        <v>71</v>
      </c>
      <c r="K200" s="33" t="s">
        <v>443</v>
      </c>
      <c r="L200" s="33" t="s">
        <v>63</v>
      </c>
      <c r="M200" s="33" t="s">
        <v>494</v>
      </c>
      <c r="N200" s="33" t="s">
        <v>63</v>
      </c>
      <c r="O200" s="33" t="s">
        <v>64</v>
      </c>
      <c r="P200" s="33" t="s">
        <v>372</v>
      </c>
      <c r="Q200" s="33" t="s">
        <v>64</v>
      </c>
    </row>
    <row r="201" spans="1:17" x14ac:dyDescent="0.25">
      <c r="A201" s="33" t="s">
        <v>59</v>
      </c>
      <c r="D201" s="33" t="s">
        <v>163</v>
      </c>
      <c r="E201" s="33" t="s">
        <v>263</v>
      </c>
      <c r="F201" s="33" t="s">
        <v>665</v>
      </c>
      <c r="G201" s="33" t="s">
        <v>212</v>
      </c>
      <c r="H201" s="33" t="s">
        <v>213</v>
      </c>
      <c r="I201" s="33" t="s">
        <v>494</v>
      </c>
      <c r="J201" s="33" t="s">
        <v>71</v>
      </c>
      <c r="K201" s="33" t="s">
        <v>443</v>
      </c>
      <c r="L201" s="33" t="s">
        <v>79</v>
      </c>
      <c r="M201" s="33" t="s">
        <v>494</v>
      </c>
      <c r="N201" s="33" t="s">
        <v>79</v>
      </c>
      <c r="O201" s="33" t="s">
        <v>64</v>
      </c>
      <c r="P201" s="33" t="s">
        <v>666</v>
      </c>
      <c r="Q201" s="33" t="s">
        <v>64</v>
      </c>
    </row>
    <row r="202" spans="1:17" x14ac:dyDescent="0.25">
      <c r="A202" s="33" t="s">
        <v>59</v>
      </c>
      <c r="D202" s="33" t="s">
        <v>132</v>
      </c>
      <c r="E202" s="33" t="s">
        <v>133</v>
      </c>
      <c r="F202" s="33" t="s">
        <v>667</v>
      </c>
      <c r="G202" s="33" t="s">
        <v>212</v>
      </c>
      <c r="H202" s="33" t="s">
        <v>213</v>
      </c>
      <c r="I202" s="33" t="s">
        <v>494</v>
      </c>
      <c r="J202" s="33" t="s">
        <v>71</v>
      </c>
      <c r="K202" s="33" t="s">
        <v>443</v>
      </c>
      <c r="L202" s="33" t="s">
        <v>63</v>
      </c>
      <c r="M202" s="33" t="s">
        <v>494</v>
      </c>
      <c r="N202" s="33" t="s">
        <v>63</v>
      </c>
      <c r="O202" s="33" t="s">
        <v>64</v>
      </c>
      <c r="P202" s="33" t="s">
        <v>565</v>
      </c>
      <c r="Q202" s="33" t="s">
        <v>64</v>
      </c>
    </row>
    <row r="203" spans="1:17" x14ac:dyDescent="0.25">
      <c r="A203" s="33" t="s">
        <v>59</v>
      </c>
      <c r="D203" s="33" t="s">
        <v>124</v>
      </c>
      <c r="E203" s="33" t="s">
        <v>228</v>
      </c>
      <c r="F203" s="33" t="s">
        <v>668</v>
      </c>
      <c r="G203" s="33" t="s">
        <v>212</v>
      </c>
      <c r="H203" s="33" t="s">
        <v>213</v>
      </c>
      <c r="I203" s="33" t="s">
        <v>494</v>
      </c>
      <c r="J203" s="33" t="s">
        <v>71</v>
      </c>
      <c r="K203" s="33" t="s">
        <v>443</v>
      </c>
      <c r="L203" s="33" t="s">
        <v>63</v>
      </c>
      <c r="M203" s="33" t="s">
        <v>494</v>
      </c>
      <c r="N203" s="33" t="s">
        <v>63</v>
      </c>
      <c r="O203" s="33" t="s">
        <v>64</v>
      </c>
      <c r="P203" s="33" t="s">
        <v>669</v>
      </c>
      <c r="Q203" s="33" t="s">
        <v>64</v>
      </c>
    </row>
    <row r="204" spans="1:17" x14ac:dyDescent="0.25">
      <c r="A204" s="33" t="s">
        <v>59</v>
      </c>
      <c r="D204" s="33" t="s">
        <v>245</v>
      </c>
      <c r="E204" s="33" t="s">
        <v>246</v>
      </c>
      <c r="F204" s="33" t="s">
        <v>670</v>
      </c>
      <c r="G204" s="33" t="s">
        <v>229</v>
      </c>
      <c r="H204" s="33" t="s">
        <v>98</v>
      </c>
      <c r="I204" s="33" t="s">
        <v>494</v>
      </c>
      <c r="J204" s="33" t="s">
        <v>71</v>
      </c>
      <c r="K204" s="33" t="s">
        <v>444</v>
      </c>
      <c r="L204" s="33" t="s">
        <v>314</v>
      </c>
      <c r="M204" s="33" t="s">
        <v>494</v>
      </c>
      <c r="N204" s="33" t="s">
        <v>314</v>
      </c>
      <c r="O204" s="33" t="s">
        <v>64</v>
      </c>
      <c r="P204" s="33" t="s">
        <v>495</v>
      </c>
      <c r="Q204" s="33" t="s">
        <v>64</v>
      </c>
    </row>
    <row r="205" spans="1:17" x14ac:dyDescent="0.25">
      <c r="A205" s="33" t="s">
        <v>59</v>
      </c>
      <c r="D205" s="33" t="s">
        <v>104</v>
      </c>
      <c r="E205" s="33" t="s">
        <v>105</v>
      </c>
      <c r="F205" s="33" t="s">
        <v>671</v>
      </c>
      <c r="G205" s="33" t="s">
        <v>229</v>
      </c>
      <c r="H205" s="33" t="s">
        <v>98</v>
      </c>
      <c r="I205" s="33" t="s">
        <v>494</v>
      </c>
      <c r="J205" s="33" t="s">
        <v>71</v>
      </c>
      <c r="K205" s="33" t="s">
        <v>444</v>
      </c>
      <c r="L205" s="33" t="s">
        <v>311</v>
      </c>
      <c r="M205" s="33" t="s">
        <v>494</v>
      </c>
      <c r="N205" s="33" t="s">
        <v>311</v>
      </c>
      <c r="O205" s="33" t="s">
        <v>64</v>
      </c>
      <c r="P205" s="33" t="s">
        <v>672</v>
      </c>
      <c r="Q205" s="33" t="s">
        <v>64</v>
      </c>
    </row>
    <row r="206" spans="1:17" x14ac:dyDescent="0.25">
      <c r="A206" s="33" t="s">
        <v>59</v>
      </c>
      <c r="D206" s="33" t="s">
        <v>161</v>
      </c>
      <c r="E206" s="33" t="s">
        <v>162</v>
      </c>
      <c r="F206" s="33" t="s">
        <v>673</v>
      </c>
      <c r="G206" s="33" t="s">
        <v>229</v>
      </c>
      <c r="H206" s="33" t="s">
        <v>98</v>
      </c>
      <c r="I206" s="33" t="s">
        <v>494</v>
      </c>
      <c r="J206" s="33" t="s">
        <v>71</v>
      </c>
      <c r="K206" s="33" t="s">
        <v>444</v>
      </c>
      <c r="L206" s="33" t="s">
        <v>311</v>
      </c>
      <c r="M206" s="33" t="s">
        <v>494</v>
      </c>
      <c r="N206" s="33" t="s">
        <v>311</v>
      </c>
      <c r="O206" s="33" t="s">
        <v>64</v>
      </c>
      <c r="P206" s="33" t="s">
        <v>674</v>
      </c>
      <c r="Q206" s="33" t="s">
        <v>64</v>
      </c>
    </row>
    <row r="207" spans="1:17" x14ac:dyDescent="0.25">
      <c r="A207" s="33" t="s">
        <v>59</v>
      </c>
      <c r="D207" s="33" t="s">
        <v>116</v>
      </c>
      <c r="E207" s="33" t="s">
        <v>117</v>
      </c>
      <c r="F207" s="33" t="s">
        <v>675</v>
      </c>
      <c r="G207" s="33" t="s">
        <v>229</v>
      </c>
      <c r="H207" s="33" t="s">
        <v>98</v>
      </c>
      <c r="I207" s="33" t="s">
        <v>494</v>
      </c>
      <c r="J207" s="33" t="s">
        <v>71</v>
      </c>
      <c r="K207" s="33" t="s">
        <v>444</v>
      </c>
      <c r="L207" s="33" t="s">
        <v>311</v>
      </c>
      <c r="M207" s="33" t="s">
        <v>494</v>
      </c>
      <c r="N207" s="33" t="s">
        <v>311</v>
      </c>
      <c r="O207" s="33" t="s">
        <v>64</v>
      </c>
      <c r="P207" s="33" t="s">
        <v>676</v>
      </c>
      <c r="Q207" s="33" t="s">
        <v>64</v>
      </c>
    </row>
    <row r="208" spans="1:17" x14ac:dyDescent="0.25">
      <c r="A208" s="33" t="s">
        <v>59</v>
      </c>
      <c r="D208" s="33" t="s">
        <v>166</v>
      </c>
      <c r="E208" s="33" t="s">
        <v>167</v>
      </c>
      <c r="F208" s="33" t="s">
        <v>677</v>
      </c>
      <c r="G208" s="33" t="s">
        <v>229</v>
      </c>
      <c r="H208" s="33" t="s">
        <v>98</v>
      </c>
      <c r="I208" s="33" t="s">
        <v>494</v>
      </c>
      <c r="J208" s="33" t="s">
        <v>71</v>
      </c>
      <c r="K208" s="33" t="s">
        <v>444</v>
      </c>
      <c r="L208" s="33" t="s">
        <v>309</v>
      </c>
      <c r="M208" s="33" t="s">
        <v>494</v>
      </c>
      <c r="N208" s="33" t="s">
        <v>309</v>
      </c>
      <c r="O208" s="33" t="s">
        <v>64</v>
      </c>
      <c r="P208" s="33" t="s">
        <v>678</v>
      </c>
      <c r="Q208" s="33" t="s">
        <v>64</v>
      </c>
    </row>
    <row r="209" spans="1:17" x14ac:dyDescent="0.25">
      <c r="A209" s="33" t="s">
        <v>59</v>
      </c>
      <c r="D209" s="33" t="s">
        <v>214</v>
      </c>
      <c r="E209" s="33" t="s">
        <v>215</v>
      </c>
      <c r="F209" s="33" t="s">
        <v>679</v>
      </c>
      <c r="G209" s="33" t="s">
        <v>229</v>
      </c>
      <c r="H209" s="33" t="s">
        <v>98</v>
      </c>
      <c r="I209" s="33" t="s">
        <v>494</v>
      </c>
      <c r="J209" s="33" t="s">
        <v>71</v>
      </c>
      <c r="K209" s="33" t="s">
        <v>444</v>
      </c>
      <c r="L209" s="33" t="s">
        <v>314</v>
      </c>
      <c r="M209" s="33" t="s">
        <v>494</v>
      </c>
      <c r="N209" s="33" t="s">
        <v>314</v>
      </c>
      <c r="O209" s="33" t="s">
        <v>64</v>
      </c>
      <c r="P209" s="33" t="s">
        <v>680</v>
      </c>
      <c r="Q209" s="33" t="s">
        <v>64</v>
      </c>
    </row>
    <row r="210" spans="1:17" x14ac:dyDescent="0.25">
      <c r="A210" s="33" t="s">
        <v>59</v>
      </c>
      <c r="D210" s="33" t="s">
        <v>218</v>
      </c>
      <c r="E210" s="33" t="s">
        <v>219</v>
      </c>
      <c r="F210" s="33" t="s">
        <v>681</v>
      </c>
      <c r="G210" s="33" t="s">
        <v>229</v>
      </c>
      <c r="H210" s="33" t="s">
        <v>98</v>
      </c>
      <c r="I210" s="33" t="s">
        <v>494</v>
      </c>
      <c r="J210" s="33" t="s">
        <v>71</v>
      </c>
      <c r="K210" s="33" t="s">
        <v>444</v>
      </c>
      <c r="L210" s="33" t="s">
        <v>309</v>
      </c>
      <c r="M210" s="33" t="s">
        <v>494</v>
      </c>
      <c r="N210" s="33" t="s">
        <v>309</v>
      </c>
      <c r="O210" s="33" t="s">
        <v>64</v>
      </c>
      <c r="P210" s="33" t="s">
        <v>682</v>
      </c>
      <c r="Q210" s="33" t="s">
        <v>64</v>
      </c>
    </row>
    <row r="211" spans="1:17" x14ac:dyDescent="0.25">
      <c r="A211" s="33" t="s">
        <v>59</v>
      </c>
      <c r="D211" s="33" t="s">
        <v>136</v>
      </c>
      <c r="E211" s="33" t="s">
        <v>137</v>
      </c>
      <c r="F211" s="33" t="s">
        <v>683</v>
      </c>
      <c r="G211" s="33" t="s">
        <v>229</v>
      </c>
      <c r="H211" s="33" t="s">
        <v>98</v>
      </c>
      <c r="I211" s="33" t="s">
        <v>494</v>
      </c>
      <c r="J211" s="33" t="s">
        <v>71</v>
      </c>
      <c r="K211" s="33" t="s">
        <v>444</v>
      </c>
      <c r="L211" s="33" t="s">
        <v>309</v>
      </c>
      <c r="M211" s="33" t="s">
        <v>494</v>
      </c>
      <c r="N211" s="33" t="s">
        <v>309</v>
      </c>
      <c r="O211" s="33" t="s">
        <v>64</v>
      </c>
      <c r="P211" s="33" t="s">
        <v>684</v>
      </c>
      <c r="Q211" s="33" t="s">
        <v>64</v>
      </c>
    </row>
    <row r="212" spans="1:17" x14ac:dyDescent="0.25">
      <c r="A212" s="33" t="s">
        <v>59</v>
      </c>
      <c r="D212" s="33" t="s">
        <v>264</v>
      </c>
      <c r="E212" s="33" t="s">
        <v>265</v>
      </c>
      <c r="F212" s="33" t="s">
        <v>685</v>
      </c>
      <c r="G212" s="33" t="s">
        <v>229</v>
      </c>
      <c r="H212" s="33" t="s">
        <v>98</v>
      </c>
      <c r="I212" s="33" t="s">
        <v>494</v>
      </c>
      <c r="J212" s="33" t="s">
        <v>71</v>
      </c>
      <c r="K212" s="33" t="s">
        <v>444</v>
      </c>
      <c r="L212" s="33" t="s">
        <v>309</v>
      </c>
      <c r="M212" s="33" t="s">
        <v>494</v>
      </c>
      <c r="N212" s="33" t="s">
        <v>309</v>
      </c>
      <c r="O212" s="33" t="s">
        <v>64</v>
      </c>
      <c r="P212" s="33" t="s">
        <v>686</v>
      </c>
      <c r="Q212" s="33" t="s">
        <v>64</v>
      </c>
    </row>
    <row r="213" spans="1:17" x14ac:dyDescent="0.25">
      <c r="A213" s="33" t="s">
        <v>59</v>
      </c>
      <c r="D213" s="33" t="s">
        <v>301</v>
      </c>
      <c r="E213" s="33" t="s">
        <v>302</v>
      </c>
      <c r="F213" s="33" t="s">
        <v>687</v>
      </c>
      <c r="G213" s="33" t="s">
        <v>229</v>
      </c>
      <c r="H213" s="33" t="s">
        <v>98</v>
      </c>
      <c r="I213" s="33" t="s">
        <v>494</v>
      </c>
      <c r="J213" s="33" t="s">
        <v>71</v>
      </c>
      <c r="K213" s="33" t="s">
        <v>444</v>
      </c>
      <c r="L213" s="33" t="s">
        <v>80</v>
      </c>
      <c r="M213" s="33" t="s">
        <v>494</v>
      </c>
      <c r="N213" s="33" t="s">
        <v>80</v>
      </c>
      <c r="O213" s="33" t="s">
        <v>64</v>
      </c>
      <c r="P213" s="33" t="s">
        <v>688</v>
      </c>
      <c r="Q213" s="33" t="s">
        <v>64</v>
      </c>
    </row>
    <row r="214" spans="1:17" x14ac:dyDescent="0.25">
      <c r="A214" s="33" t="s">
        <v>59</v>
      </c>
      <c r="D214" s="33" t="s">
        <v>92</v>
      </c>
      <c r="E214" s="33" t="s">
        <v>93</v>
      </c>
      <c r="F214" s="33" t="s">
        <v>689</v>
      </c>
      <c r="G214" s="33" t="s">
        <v>229</v>
      </c>
      <c r="H214" s="33" t="s">
        <v>98</v>
      </c>
      <c r="I214" s="33" t="s">
        <v>494</v>
      </c>
      <c r="J214" s="33" t="s">
        <v>71</v>
      </c>
      <c r="K214" s="33" t="s">
        <v>444</v>
      </c>
      <c r="L214" s="33" t="s">
        <v>309</v>
      </c>
      <c r="M214" s="33" t="s">
        <v>494</v>
      </c>
      <c r="N214" s="33" t="s">
        <v>309</v>
      </c>
      <c r="O214" s="33" t="s">
        <v>64</v>
      </c>
      <c r="P214" s="33" t="s">
        <v>690</v>
      </c>
      <c r="Q214" s="33" t="s">
        <v>64</v>
      </c>
    </row>
    <row r="215" spans="1:17" x14ac:dyDescent="0.25">
      <c r="A215" s="33" t="s">
        <v>59</v>
      </c>
      <c r="D215" s="33" t="s">
        <v>94</v>
      </c>
      <c r="E215" s="33" t="s">
        <v>95</v>
      </c>
      <c r="F215" s="33" t="s">
        <v>691</v>
      </c>
      <c r="G215" s="33" t="s">
        <v>229</v>
      </c>
      <c r="H215" s="33" t="s">
        <v>98</v>
      </c>
      <c r="I215" s="33" t="s">
        <v>494</v>
      </c>
      <c r="J215" s="33" t="s">
        <v>71</v>
      </c>
      <c r="K215" s="33" t="s">
        <v>444</v>
      </c>
      <c r="L215" s="33" t="s">
        <v>65</v>
      </c>
      <c r="M215" s="33" t="s">
        <v>494</v>
      </c>
      <c r="N215" s="33" t="s">
        <v>65</v>
      </c>
      <c r="O215" s="33" t="s">
        <v>64</v>
      </c>
      <c r="P215" s="33" t="s">
        <v>692</v>
      </c>
      <c r="Q215" s="33" t="s">
        <v>64</v>
      </c>
    </row>
    <row r="216" spans="1:17" x14ac:dyDescent="0.25">
      <c r="A216" s="33" t="s">
        <v>59</v>
      </c>
      <c r="D216" s="33" t="s">
        <v>237</v>
      </c>
      <c r="E216" s="33" t="s">
        <v>238</v>
      </c>
      <c r="F216" s="33" t="s">
        <v>693</v>
      </c>
      <c r="G216" s="33" t="s">
        <v>229</v>
      </c>
      <c r="H216" s="33" t="s">
        <v>98</v>
      </c>
      <c r="I216" s="33" t="s">
        <v>494</v>
      </c>
      <c r="J216" s="33" t="s">
        <v>71</v>
      </c>
      <c r="K216" s="33" t="s">
        <v>444</v>
      </c>
      <c r="L216" s="33" t="s">
        <v>63</v>
      </c>
      <c r="M216" s="33" t="s">
        <v>494</v>
      </c>
      <c r="N216" s="33" t="s">
        <v>63</v>
      </c>
      <c r="O216" s="33" t="s">
        <v>64</v>
      </c>
      <c r="P216" s="33" t="s">
        <v>492</v>
      </c>
      <c r="Q216" s="33" t="s">
        <v>64</v>
      </c>
    </row>
    <row r="217" spans="1:17" x14ac:dyDescent="0.25">
      <c r="A217" s="33" t="s">
        <v>59</v>
      </c>
      <c r="D217" s="33" t="s">
        <v>307</v>
      </c>
      <c r="E217" s="33" t="s">
        <v>308</v>
      </c>
      <c r="F217" s="33" t="s">
        <v>733</v>
      </c>
      <c r="G217" s="33" t="s">
        <v>110</v>
      </c>
      <c r="H217" s="33" t="s">
        <v>111</v>
      </c>
      <c r="I217" s="33" t="s">
        <v>494</v>
      </c>
      <c r="J217" s="33" t="s">
        <v>71</v>
      </c>
      <c r="K217" s="33" t="s">
        <v>448</v>
      </c>
      <c r="L217" s="33" t="s">
        <v>309</v>
      </c>
      <c r="M217" s="33" t="s">
        <v>494</v>
      </c>
      <c r="N217" s="33" t="s">
        <v>309</v>
      </c>
      <c r="O217" s="33" t="s">
        <v>64</v>
      </c>
      <c r="P217" s="33" t="s">
        <v>339</v>
      </c>
      <c r="Q217" s="33" t="s">
        <v>64</v>
      </c>
    </row>
    <row r="218" spans="1:17" x14ac:dyDescent="0.25">
      <c r="A218" s="33" t="s">
        <v>59</v>
      </c>
      <c r="D218" s="33" t="s">
        <v>287</v>
      </c>
      <c r="E218" s="33" t="s">
        <v>288</v>
      </c>
      <c r="F218" s="33" t="s">
        <v>734</v>
      </c>
      <c r="G218" s="33" t="s">
        <v>110</v>
      </c>
      <c r="H218" s="33" t="s">
        <v>111</v>
      </c>
      <c r="I218" s="33" t="s">
        <v>494</v>
      </c>
      <c r="J218" s="33" t="s">
        <v>71</v>
      </c>
      <c r="K218" s="33" t="s">
        <v>448</v>
      </c>
      <c r="L218" s="33" t="s">
        <v>309</v>
      </c>
      <c r="M218" s="33" t="s">
        <v>494</v>
      </c>
      <c r="N218" s="33" t="s">
        <v>309</v>
      </c>
      <c r="O218" s="33" t="s">
        <v>64</v>
      </c>
      <c r="P218" s="33" t="s">
        <v>355</v>
      </c>
      <c r="Q218" s="33" t="s">
        <v>64</v>
      </c>
    </row>
    <row r="219" spans="1:17" x14ac:dyDescent="0.25">
      <c r="A219" s="33" t="s">
        <v>59</v>
      </c>
      <c r="D219" s="33" t="s">
        <v>296</v>
      </c>
      <c r="E219" s="33" t="s">
        <v>297</v>
      </c>
      <c r="F219" s="33" t="s">
        <v>735</v>
      </c>
      <c r="G219" s="33" t="s">
        <v>110</v>
      </c>
      <c r="H219" s="33" t="s">
        <v>111</v>
      </c>
      <c r="I219" s="33" t="s">
        <v>494</v>
      </c>
      <c r="J219" s="33" t="s">
        <v>71</v>
      </c>
      <c r="K219" s="33" t="s">
        <v>448</v>
      </c>
      <c r="L219" s="33" t="s">
        <v>314</v>
      </c>
      <c r="M219" s="33" t="s">
        <v>494</v>
      </c>
      <c r="N219" s="33" t="s">
        <v>314</v>
      </c>
      <c r="O219" s="33" t="s">
        <v>64</v>
      </c>
      <c r="P219" s="33" t="s">
        <v>370</v>
      </c>
      <c r="Q219" s="33" t="s">
        <v>64</v>
      </c>
    </row>
    <row r="220" spans="1:17" x14ac:dyDescent="0.25">
      <c r="A220" s="33" t="s">
        <v>59</v>
      </c>
      <c r="D220" s="33" t="s">
        <v>183</v>
      </c>
      <c r="E220" s="33" t="s">
        <v>184</v>
      </c>
      <c r="F220" s="33" t="s">
        <v>736</v>
      </c>
      <c r="G220" s="33" t="s">
        <v>110</v>
      </c>
      <c r="H220" s="33" t="s">
        <v>111</v>
      </c>
      <c r="I220" s="33" t="s">
        <v>494</v>
      </c>
      <c r="J220" s="33" t="s">
        <v>71</v>
      </c>
      <c r="K220" s="33" t="s">
        <v>448</v>
      </c>
      <c r="L220" s="33" t="s">
        <v>309</v>
      </c>
      <c r="M220" s="33" t="s">
        <v>494</v>
      </c>
      <c r="N220" s="33" t="s">
        <v>309</v>
      </c>
      <c r="O220" s="33" t="s">
        <v>64</v>
      </c>
      <c r="P220" s="33" t="s">
        <v>367</v>
      </c>
      <c r="Q220" s="33" t="s">
        <v>64</v>
      </c>
    </row>
    <row r="221" spans="1:17" x14ac:dyDescent="0.25">
      <c r="A221" s="33" t="s">
        <v>59</v>
      </c>
      <c r="D221" s="33" t="s">
        <v>266</v>
      </c>
      <c r="E221" s="33" t="s">
        <v>267</v>
      </c>
      <c r="F221" s="33" t="s">
        <v>737</v>
      </c>
      <c r="G221" s="33" t="s">
        <v>110</v>
      </c>
      <c r="H221" s="33" t="s">
        <v>111</v>
      </c>
      <c r="I221" s="33" t="s">
        <v>494</v>
      </c>
      <c r="J221" s="33" t="s">
        <v>71</v>
      </c>
      <c r="K221" s="33" t="s">
        <v>448</v>
      </c>
      <c r="L221" s="33" t="s">
        <v>309</v>
      </c>
      <c r="M221" s="33" t="s">
        <v>494</v>
      </c>
      <c r="N221" s="33" t="s">
        <v>309</v>
      </c>
      <c r="O221" s="33" t="s">
        <v>64</v>
      </c>
      <c r="P221" s="33" t="s">
        <v>349</v>
      </c>
      <c r="Q221" s="33" t="s">
        <v>64</v>
      </c>
    </row>
    <row r="222" spans="1:17" x14ac:dyDescent="0.25">
      <c r="A222" s="33" t="s">
        <v>59</v>
      </c>
      <c r="D222" s="33" t="s">
        <v>155</v>
      </c>
      <c r="E222" s="33" t="s">
        <v>156</v>
      </c>
      <c r="F222" s="33" t="s">
        <v>738</v>
      </c>
      <c r="G222" s="33" t="s">
        <v>110</v>
      </c>
      <c r="H222" s="33" t="s">
        <v>111</v>
      </c>
      <c r="I222" s="33" t="s">
        <v>494</v>
      </c>
      <c r="J222" s="33" t="s">
        <v>71</v>
      </c>
      <c r="K222" s="33" t="s">
        <v>448</v>
      </c>
      <c r="L222" s="33" t="s">
        <v>309</v>
      </c>
      <c r="M222" s="33" t="s">
        <v>494</v>
      </c>
      <c r="N222" s="33" t="s">
        <v>309</v>
      </c>
      <c r="O222" s="33" t="s">
        <v>64</v>
      </c>
      <c r="P222" s="33" t="s">
        <v>359</v>
      </c>
      <c r="Q222" s="33" t="s">
        <v>64</v>
      </c>
    </row>
    <row r="223" spans="1:17" x14ac:dyDescent="0.25">
      <c r="A223" s="33" t="s">
        <v>59</v>
      </c>
      <c r="D223" s="33" t="s">
        <v>197</v>
      </c>
      <c r="E223" s="33" t="s">
        <v>198</v>
      </c>
      <c r="F223" s="33" t="s">
        <v>739</v>
      </c>
      <c r="G223" s="33" t="s">
        <v>110</v>
      </c>
      <c r="H223" s="33" t="s">
        <v>111</v>
      </c>
      <c r="I223" s="33" t="s">
        <v>494</v>
      </c>
      <c r="J223" s="33" t="s">
        <v>71</v>
      </c>
      <c r="K223" s="33" t="s">
        <v>448</v>
      </c>
      <c r="L223" s="33" t="s">
        <v>309</v>
      </c>
      <c r="M223" s="33" t="s">
        <v>494</v>
      </c>
      <c r="N223" s="33" t="s">
        <v>309</v>
      </c>
      <c r="O223" s="33" t="s">
        <v>64</v>
      </c>
      <c r="P223" s="33" t="s">
        <v>352</v>
      </c>
      <c r="Q223" s="33" t="s">
        <v>64</v>
      </c>
    </row>
    <row r="224" spans="1:17" x14ac:dyDescent="0.25">
      <c r="A224" s="33" t="s">
        <v>59</v>
      </c>
      <c r="D224" s="33" t="s">
        <v>144</v>
      </c>
      <c r="E224" s="33" t="s">
        <v>145</v>
      </c>
      <c r="F224" s="33" t="s">
        <v>740</v>
      </c>
      <c r="G224" s="33" t="s">
        <v>110</v>
      </c>
      <c r="H224" s="33" t="s">
        <v>111</v>
      </c>
      <c r="I224" s="33" t="s">
        <v>494</v>
      </c>
      <c r="J224" s="33" t="s">
        <v>71</v>
      </c>
      <c r="K224" s="33" t="s">
        <v>448</v>
      </c>
      <c r="L224" s="33" t="s">
        <v>309</v>
      </c>
      <c r="M224" s="33" t="s">
        <v>494</v>
      </c>
      <c r="N224" s="33" t="s">
        <v>309</v>
      </c>
      <c r="O224" s="33" t="s">
        <v>64</v>
      </c>
      <c r="P224" s="33" t="s">
        <v>362</v>
      </c>
      <c r="Q224" s="33" t="s">
        <v>64</v>
      </c>
    </row>
    <row r="225" spans="1:17" x14ac:dyDescent="0.25">
      <c r="A225" s="33" t="s">
        <v>59</v>
      </c>
      <c r="D225" s="33" t="s">
        <v>250</v>
      </c>
      <c r="E225" s="33" t="s">
        <v>251</v>
      </c>
      <c r="F225" s="33" t="s">
        <v>741</v>
      </c>
      <c r="G225" s="33" t="s">
        <v>110</v>
      </c>
      <c r="H225" s="33" t="s">
        <v>111</v>
      </c>
      <c r="I225" s="33" t="s">
        <v>494</v>
      </c>
      <c r="J225" s="33" t="s">
        <v>71</v>
      </c>
      <c r="K225" s="33" t="s">
        <v>448</v>
      </c>
      <c r="L225" s="33" t="s">
        <v>309</v>
      </c>
      <c r="M225" s="33" t="s">
        <v>494</v>
      </c>
      <c r="N225" s="33" t="s">
        <v>309</v>
      </c>
      <c r="O225" s="33" t="s">
        <v>64</v>
      </c>
      <c r="P225" s="33" t="s">
        <v>330</v>
      </c>
      <c r="Q225" s="33" t="s">
        <v>64</v>
      </c>
    </row>
    <row r="226" spans="1:17" x14ac:dyDescent="0.25">
      <c r="A226" s="33" t="s">
        <v>59</v>
      </c>
      <c r="D226" s="33" t="s">
        <v>140</v>
      </c>
      <c r="E226" s="33" t="s">
        <v>141</v>
      </c>
      <c r="F226" s="33" t="s">
        <v>742</v>
      </c>
      <c r="G226" s="33" t="s">
        <v>110</v>
      </c>
      <c r="H226" s="33" t="s">
        <v>111</v>
      </c>
      <c r="I226" s="33" t="s">
        <v>494</v>
      </c>
      <c r="J226" s="33" t="s">
        <v>71</v>
      </c>
      <c r="K226" s="33" t="s">
        <v>448</v>
      </c>
      <c r="L226" s="33" t="s">
        <v>314</v>
      </c>
      <c r="M226" s="33" t="s">
        <v>494</v>
      </c>
      <c r="N226" s="33" t="s">
        <v>314</v>
      </c>
      <c r="O226" s="33" t="s">
        <v>64</v>
      </c>
      <c r="P226" s="33" t="s">
        <v>411</v>
      </c>
      <c r="Q226" s="33" t="s">
        <v>64</v>
      </c>
    </row>
    <row r="227" spans="1:17" x14ac:dyDescent="0.25">
      <c r="A227" s="33" t="s">
        <v>59</v>
      </c>
      <c r="D227" s="33" t="s">
        <v>239</v>
      </c>
      <c r="E227" s="33" t="s">
        <v>240</v>
      </c>
      <c r="F227" s="33" t="s">
        <v>743</v>
      </c>
      <c r="G227" s="33" t="s">
        <v>110</v>
      </c>
      <c r="H227" s="33" t="s">
        <v>111</v>
      </c>
      <c r="I227" s="33" t="s">
        <v>494</v>
      </c>
      <c r="J227" s="33" t="s">
        <v>71</v>
      </c>
      <c r="K227" s="33" t="s">
        <v>448</v>
      </c>
      <c r="L227" s="33" t="s">
        <v>80</v>
      </c>
      <c r="M227" s="33" t="s">
        <v>494</v>
      </c>
      <c r="N227" s="33" t="s">
        <v>80</v>
      </c>
      <c r="O227" s="33" t="s">
        <v>64</v>
      </c>
      <c r="P227" s="33" t="s">
        <v>744</v>
      </c>
      <c r="Q227" s="33" t="s">
        <v>64</v>
      </c>
    </row>
    <row r="228" spans="1:17" x14ac:dyDescent="0.25">
      <c r="A228" s="33" t="s">
        <v>59</v>
      </c>
      <c r="D228" s="33" t="s">
        <v>138</v>
      </c>
      <c r="E228" s="33" t="s">
        <v>139</v>
      </c>
      <c r="F228" s="33" t="s">
        <v>745</v>
      </c>
      <c r="G228" s="33" t="s">
        <v>110</v>
      </c>
      <c r="H228" s="33" t="s">
        <v>111</v>
      </c>
      <c r="I228" s="33" t="s">
        <v>494</v>
      </c>
      <c r="J228" s="33" t="s">
        <v>71</v>
      </c>
      <c r="K228" s="33" t="s">
        <v>448</v>
      </c>
      <c r="L228" s="33" t="s">
        <v>314</v>
      </c>
      <c r="M228" s="33" t="s">
        <v>494</v>
      </c>
      <c r="N228" s="33" t="s">
        <v>314</v>
      </c>
      <c r="O228" s="33" t="s">
        <v>64</v>
      </c>
      <c r="P228" s="33" t="s">
        <v>746</v>
      </c>
      <c r="Q228" s="33" t="s">
        <v>64</v>
      </c>
    </row>
    <row r="229" spans="1:17" x14ac:dyDescent="0.25">
      <c r="A229" s="33" t="s">
        <v>59</v>
      </c>
      <c r="D229" s="33" t="s">
        <v>112</v>
      </c>
      <c r="E229" s="33" t="s">
        <v>113</v>
      </c>
      <c r="F229" s="33" t="s">
        <v>747</v>
      </c>
      <c r="G229" s="33" t="s">
        <v>110</v>
      </c>
      <c r="H229" s="33" t="s">
        <v>111</v>
      </c>
      <c r="I229" s="33" t="s">
        <v>494</v>
      </c>
      <c r="J229" s="33" t="s">
        <v>71</v>
      </c>
      <c r="K229" s="33" t="s">
        <v>448</v>
      </c>
      <c r="L229" s="33" t="s">
        <v>309</v>
      </c>
      <c r="M229" s="33" t="s">
        <v>494</v>
      </c>
      <c r="N229" s="33" t="s">
        <v>309</v>
      </c>
      <c r="O229" s="33" t="s">
        <v>64</v>
      </c>
      <c r="P229" s="33" t="s">
        <v>325</v>
      </c>
      <c r="Q229" s="33" t="s">
        <v>64</v>
      </c>
    </row>
    <row r="230" spans="1:17" x14ac:dyDescent="0.25">
      <c r="A230" s="33" t="s">
        <v>59</v>
      </c>
      <c r="D230" s="33" t="s">
        <v>275</v>
      </c>
      <c r="E230" s="33" t="s">
        <v>276</v>
      </c>
      <c r="F230" s="33" t="s">
        <v>748</v>
      </c>
      <c r="G230" s="33" t="s">
        <v>110</v>
      </c>
      <c r="H230" s="33" t="s">
        <v>111</v>
      </c>
      <c r="I230" s="33" t="s">
        <v>494</v>
      </c>
      <c r="J230" s="33" t="s">
        <v>71</v>
      </c>
      <c r="K230" s="33" t="s">
        <v>448</v>
      </c>
      <c r="L230" s="33" t="s">
        <v>63</v>
      </c>
      <c r="M230" s="33" t="s">
        <v>494</v>
      </c>
      <c r="N230" s="33" t="s">
        <v>63</v>
      </c>
      <c r="O230" s="33" t="s">
        <v>64</v>
      </c>
      <c r="P230" s="33" t="s">
        <v>342</v>
      </c>
      <c r="Q230" s="33" t="s">
        <v>64</v>
      </c>
    </row>
    <row r="231" spans="1:17" x14ac:dyDescent="0.25">
      <c r="A231" s="33" t="s">
        <v>59</v>
      </c>
      <c r="D231" s="33" t="s">
        <v>118</v>
      </c>
      <c r="E231" s="33" t="s">
        <v>119</v>
      </c>
      <c r="F231" s="33" t="s">
        <v>749</v>
      </c>
      <c r="G231" s="33" t="s">
        <v>110</v>
      </c>
      <c r="H231" s="33" t="s">
        <v>111</v>
      </c>
      <c r="I231" s="33" t="s">
        <v>494</v>
      </c>
      <c r="J231" s="33" t="s">
        <v>71</v>
      </c>
      <c r="K231" s="33" t="s">
        <v>448</v>
      </c>
      <c r="L231" s="33" t="s">
        <v>63</v>
      </c>
      <c r="M231" s="33" t="s">
        <v>494</v>
      </c>
      <c r="N231" s="33" t="s">
        <v>63</v>
      </c>
      <c r="O231" s="33" t="s">
        <v>64</v>
      </c>
      <c r="P231" s="33" t="s">
        <v>728</v>
      </c>
      <c r="Q231" s="33" t="s">
        <v>64</v>
      </c>
    </row>
    <row r="232" spans="1:17" x14ac:dyDescent="0.25">
      <c r="A232" s="33" t="s">
        <v>59</v>
      </c>
      <c r="D232" s="33" t="s">
        <v>129</v>
      </c>
      <c r="E232" s="33" t="s">
        <v>130</v>
      </c>
      <c r="F232" s="33" t="s">
        <v>750</v>
      </c>
      <c r="G232" s="33" t="s">
        <v>110</v>
      </c>
      <c r="H232" s="33" t="s">
        <v>111</v>
      </c>
      <c r="I232" s="33" t="s">
        <v>494</v>
      </c>
      <c r="J232" s="33" t="s">
        <v>71</v>
      </c>
      <c r="K232" s="33" t="s">
        <v>448</v>
      </c>
      <c r="L232" s="33" t="s">
        <v>63</v>
      </c>
      <c r="M232" s="33" t="s">
        <v>494</v>
      </c>
      <c r="N232" s="33" t="s">
        <v>63</v>
      </c>
      <c r="O232" s="33" t="s">
        <v>64</v>
      </c>
      <c r="P232" s="33" t="s">
        <v>319</v>
      </c>
      <c r="Q232" s="33" t="s">
        <v>64</v>
      </c>
    </row>
    <row r="233" spans="1:17" x14ac:dyDescent="0.25">
      <c r="A233" s="33" t="s">
        <v>59</v>
      </c>
      <c r="D233" s="33" t="s">
        <v>62</v>
      </c>
      <c r="F233" s="33" t="s">
        <v>78</v>
      </c>
      <c r="L233" s="33" t="s">
        <v>72</v>
      </c>
      <c r="N233" s="33" t="s">
        <v>73</v>
      </c>
      <c r="O233" s="33" t="s">
        <v>74</v>
      </c>
      <c r="P233" s="33" t="s">
        <v>75</v>
      </c>
      <c r="Q233" s="33" t="s">
        <v>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3E21F65-4762-4FA6-9511-922950F37D5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Customer Returns</vt:lpstr>
      <vt:lpstr>Item Returns</vt:lpstr>
      <vt:lpstr>Item Returns by Customer</vt:lpstr>
      <vt:lpstr>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Returns by Customer</dc:title>
  <dc:subject>Jet Basics</dc:subject>
  <dc:creator>Stephen J. Little</dc:creator>
  <dc:description>Items with the highest return rate by customer for a given period.  This report is useful for identifying challenging customers or product application issues.</dc:description>
  <cp:lastModifiedBy>Haseeb Tariq</cp:lastModifiedBy>
  <cp:lastPrinted>2011-06-22T22:07:25Z</cp:lastPrinted>
  <dcterms:created xsi:type="dcterms:W3CDTF">2011-06-22T18:26:28Z</dcterms:created>
  <dcterms:modified xsi:type="dcterms:W3CDTF">2023-09-04T10:14:26Z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