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hidePivotFieldList="1"/>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31" documentId="13_ncr:1_{D72F692C-395B-4BF1-80CF-81BCC85A243E}" xr6:coauthVersionLast="47" xr6:coauthVersionMax="47" xr10:uidLastSave="{F27D9C21-78CA-4E30-A669-9D02795A41FE}"/>
  <bookViews>
    <workbookView xWindow="-120" yWindow="-120" windowWidth="29040" windowHeight="17520" xr2:uid="{00000000-000D-0000-FFFF-FFFF00000000}"/>
  </bookViews>
  <sheets>
    <sheet name="Filtered By Customer" sheetId="5" r:id="rId1"/>
    <sheet name="Filtered By Item" sheetId="6" r:id="rId2"/>
    <sheet name="Report" sheetId="1" r:id="rId3"/>
    <sheet name="Sheet2" sheetId="49" state="veryHidden" r:id="rId4"/>
    <sheet name="Sheet3" sheetId="50" state="veryHidden" r:id="rId5"/>
    <sheet name="Sheet4" sheetId="51" state="veryHidden" r:id="rId6"/>
  </sheets>
  <definedNames>
    <definedName name="Slicer_Customer___Name">#N/A</definedName>
    <definedName name="Slicer_Item___Description">#N/A</definedName>
  </definedNames>
  <calcPr calcId="191029"/>
  <pivotCaches>
    <pivotCache cacheId="64" r:id="rId7"/>
  </pivotCaches>
  <extLst>
    <ext xmlns:x14="http://schemas.microsoft.com/office/spreadsheetml/2009/9/main" uri="{BBE1A952-AA13-448e-AADC-164F8A28A991}">
      <x14:slicerCaches>
        <x14:slicerCache r:id="rId8"/>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8" i="1" l="1"/>
  <c r="R8" i="1"/>
  <c r="S8" i="1"/>
  <c r="Z10" i="1"/>
  <c r="AA10" i="1"/>
  <c r="AB10" i="1"/>
  <c r="AC10" i="1"/>
  <c r="J84" i="1"/>
  <c r="I84" i="1"/>
  <c r="P84" i="1"/>
</calcChain>
</file>

<file path=xl/sharedStrings.xml><?xml version="1.0" encoding="utf-8"?>
<sst xmlns="http://schemas.openxmlformats.org/spreadsheetml/2006/main" count="2090" uniqueCount="267">
  <si>
    <t>Title+Fit</t>
  </si>
  <si>
    <t>Value</t>
  </si>
  <si>
    <t>Tables and Fields</t>
  </si>
  <si>
    <t>Filters</t>
  </si>
  <si>
    <t>Type</t>
  </si>
  <si>
    <t>Hide</t>
  </si>
  <si>
    <t>Links:</t>
  </si>
  <si>
    <t>Headers:</t>
  </si>
  <si>
    <t>Fields:</t>
  </si>
  <si>
    <t>Amount</t>
  </si>
  <si>
    <t>Description</t>
  </si>
  <si>
    <t>Document No.</t>
  </si>
  <si>
    <t>Document Type</t>
  </si>
  <si>
    <t>Item Category Code</t>
  </si>
  <si>
    <t>No.</t>
  </si>
  <si>
    <t>Quantity</t>
  </si>
  <si>
    <t>Salesperson Code</t>
  </si>
  <si>
    <t>Sell-to Customer No.</t>
  </si>
  <si>
    <t>Sales Header - Document Date</t>
  </si>
  <si>
    <t>Sales Header - Order Date</t>
  </si>
  <si>
    <t>Item - Description</t>
  </si>
  <si>
    <t>Customer - Name</t>
  </si>
  <si>
    <t>Order</t>
  </si>
  <si>
    <t>Grand Total</t>
  </si>
  <si>
    <t>Auto+Hide+Values</t>
  </si>
  <si>
    <t xml:space="preserve"> Quantity</t>
  </si>
  <si>
    <t xml:space="preserve"> Sales Order Quantity</t>
  </si>
  <si>
    <t>Items Pending in Sales Documents - by Item</t>
  </si>
  <si>
    <t>Items Pending in Sales Documents - by Customer</t>
  </si>
  <si>
    <t>Sales Header</t>
  </si>
  <si>
    <t>Item</t>
  </si>
  <si>
    <t>=NL("Link","Sales Header",,"No.","=Document No.")</t>
  </si>
  <si>
    <t>=NL("Link","Item",,"No.","=No.")</t>
  </si>
  <si>
    <t>=NL("Link","Customer",,"No.","=Sell-to Customer No.")</t>
  </si>
  <si>
    <t>=NL("LinkField","Sales Header","Document Date")</t>
  </si>
  <si>
    <t>=NL("LinkField","Sales Header","Order Date")</t>
  </si>
  <si>
    <t>=NL("LinkField","Item","Description")</t>
  </si>
  <si>
    <t>=NL("LinkField","Customer","Name")</t>
  </si>
  <si>
    <t>AutoTable</t>
  </si>
  <si>
    <t>Value+Fit</t>
  </si>
  <si>
    <t>AutoTable+Fit</t>
  </si>
  <si>
    <t>Total</t>
  </si>
  <si>
    <t>AWARDS</t>
  </si>
  <si>
    <t>RH</t>
  </si>
  <si>
    <t>C100062</t>
  </si>
  <si>
    <t>C100023</t>
  </si>
  <si>
    <t>C100033</t>
  </si>
  <si>
    <t>C100042</t>
  </si>
  <si>
    <t>C100063</t>
  </si>
  <si>
    <t>C100035</t>
  </si>
  <si>
    <t>C100025</t>
  </si>
  <si>
    <t>BAGS</t>
  </si>
  <si>
    <t>CAPS</t>
  </si>
  <si>
    <t>Two-Toned Knit Hat</t>
  </si>
  <si>
    <t>C100125</t>
  </si>
  <si>
    <t>Solcity</t>
  </si>
  <si>
    <t>C100122</t>
  </si>
  <si>
    <t>Physicare Ltd.</t>
  </si>
  <si>
    <t>Striped Knit Hat</t>
  </si>
  <si>
    <t>C100124</t>
  </si>
  <si>
    <t>Ontocane Outdoors</t>
  </si>
  <si>
    <t>C100133</t>
  </si>
  <si>
    <t>Volcome Ltd.</t>
  </si>
  <si>
    <t>C100068</t>
  </si>
  <si>
    <t>Outdoor Gear Unlimited</t>
  </si>
  <si>
    <t>CLOCKS</t>
  </si>
  <si>
    <t>Frames &amp; Clock</t>
  </si>
  <si>
    <t>Calculator &amp; World Time Clock</t>
  </si>
  <si>
    <t>CORP GIFTS</t>
  </si>
  <si>
    <t>Retractable Earbuds</t>
  </si>
  <si>
    <t>C100128</t>
  </si>
  <si>
    <t>Solar Tech</t>
  </si>
  <si>
    <t>ELECTRONIC</t>
  </si>
  <si>
    <t>Bistro Mug</t>
  </si>
  <si>
    <t>C100061</t>
  </si>
  <si>
    <t>MUGS</t>
  </si>
  <si>
    <t>Tall Matte Finish Mug</t>
  </si>
  <si>
    <t>Soup Mug</t>
  </si>
  <si>
    <t>Stainless Thermos</t>
  </si>
  <si>
    <t>C100067</t>
  </si>
  <si>
    <t>Cotton Classic Tote</t>
  </si>
  <si>
    <t>E100002</t>
  </si>
  <si>
    <t>Laminated Tote</t>
  </si>
  <si>
    <t>E100004</t>
  </si>
  <si>
    <t>Budget Tote Bag</t>
  </si>
  <si>
    <t>E100006</t>
  </si>
  <si>
    <t>Plastic Handle Bag</t>
  </si>
  <si>
    <t>E100007</t>
  </si>
  <si>
    <t>Die-Cut Tote</t>
  </si>
  <si>
    <t>E100009</t>
  </si>
  <si>
    <t>Vinyl Tote</t>
  </si>
  <si>
    <t>E100010</t>
  </si>
  <si>
    <t>Canvas Stopwatch</t>
  </si>
  <si>
    <t>E100012</t>
  </si>
  <si>
    <t>360 Clip Watch</t>
  </si>
  <si>
    <t>E100015</t>
  </si>
  <si>
    <t>4 Function Rotating Carabiner Watch</t>
  </si>
  <si>
    <t>E100016</t>
  </si>
  <si>
    <t>Flexi-Clock &amp; Clip</t>
  </si>
  <si>
    <t>E100018</t>
  </si>
  <si>
    <t>Slim Travel Alarm</t>
  </si>
  <si>
    <t>E100021</t>
  </si>
  <si>
    <t>Arch Calculator</t>
  </si>
  <si>
    <t>E100024</t>
  </si>
  <si>
    <t>Calc-U-Note</t>
  </si>
  <si>
    <t>E100025</t>
  </si>
  <si>
    <t>Desk Calculator</t>
  </si>
  <si>
    <t>E100026</t>
  </si>
  <si>
    <t>Ergo-Calculator</t>
  </si>
  <si>
    <t>E100027</t>
  </si>
  <si>
    <t>LED Keychain</t>
  </si>
  <si>
    <t>E100030</t>
  </si>
  <si>
    <t>Dual Source Flashlight</t>
  </si>
  <si>
    <t>E100033</t>
  </si>
  <si>
    <t>Bamboo 1GB USB Flash Drive</t>
  </si>
  <si>
    <t>E100034</t>
  </si>
  <si>
    <t>1GB USB Flash Drive Pen</t>
  </si>
  <si>
    <t>E100038</t>
  </si>
  <si>
    <t>Campfire Mug</t>
  </si>
  <si>
    <t>E100039</t>
  </si>
  <si>
    <t>Biodegradable Colored SPORT BOT</t>
  </si>
  <si>
    <t>E100041</t>
  </si>
  <si>
    <t>Pub Glass</t>
  </si>
  <si>
    <t>E100043</t>
  </si>
  <si>
    <t>Juice Glass</t>
  </si>
  <si>
    <t>E100044</t>
  </si>
  <si>
    <t>Flute</t>
  </si>
  <si>
    <t>E100045</t>
  </si>
  <si>
    <t>Milk Bottle</t>
  </si>
  <si>
    <t>E100046</t>
  </si>
  <si>
    <t>Chardonnay Glass</t>
  </si>
  <si>
    <t>E100047</t>
  </si>
  <si>
    <t>Mesh Bucket Hat</t>
  </si>
  <si>
    <t>S100016</t>
  </si>
  <si>
    <t>Sportsman Bucket Hat</t>
  </si>
  <si>
    <t>S100019</t>
  </si>
  <si>
    <t>Super Sport Stopwatch</t>
  </si>
  <si>
    <t>S100020</t>
  </si>
  <si>
    <t>48</t>
  </si>
  <si>
    <t>6</t>
  </si>
  <si>
    <t>24</t>
  </si>
  <si>
    <t>12</t>
  </si>
  <si>
    <t>144</t>
  </si>
  <si>
    <t>1</t>
  </si>
  <si>
    <t>288</t>
  </si>
  <si>
    <t>2</t>
  </si>
  <si>
    <t>145</t>
  </si>
  <si>
    <t>96</t>
  </si>
  <si>
    <t>1.54</t>
  </si>
  <si>
    <t>13</t>
  </si>
  <si>
    <t>2.03</t>
  </si>
  <si>
    <t>5.08</t>
  </si>
  <si>
    <t>0.91</t>
  </si>
  <si>
    <t>0.77</t>
  </si>
  <si>
    <t>1.17</t>
  </si>
  <si>
    <t>3.28</t>
  </si>
  <si>
    <t>0.16</t>
  </si>
  <si>
    <t>0.13</t>
  </si>
  <si>
    <t>0.42</t>
  </si>
  <si>
    <t>0.21</t>
  </si>
  <si>
    <t>1.27</t>
  </si>
  <si>
    <t>1.19</t>
  </si>
  <si>
    <t>0.9</t>
  </si>
  <si>
    <t>0.48</t>
  </si>
  <si>
    <t>0.4</t>
  </si>
  <si>
    <t>170.31</t>
  </si>
  <si>
    <t>1.42</t>
  </si>
  <si>
    <t>=SUBTOTAL(109,[Amount])</t>
  </si>
  <si>
    <t>=SUBTOTAL(109,[Quantity])</t>
  </si>
  <si>
    <t>=SUBTOTAL(103,[Customer - Name])</t>
  </si>
  <si>
    <t>Auto+Hide+Values+Formulas=Sheet2,Sheet3+FormulasOnly</t>
  </si>
  <si>
    <t>10.75" Tourch Riser Soccer Trophy</t>
  </si>
  <si>
    <t>S200020</t>
  </si>
  <si>
    <t>5" Male Graduate Trophy</t>
  </si>
  <si>
    <t>S200003</t>
  </si>
  <si>
    <t>10.75" Star Riser Lamp of Knowledge Trophy</t>
  </si>
  <si>
    <t>S200011</t>
  </si>
  <si>
    <t>10.75" Column Soccer Trophy</t>
  </si>
  <si>
    <t>S200027</t>
  </si>
  <si>
    <t>10.75" Tourch Riser FootballTrophy</t>
  </si>
  <si>
    <t>S200021</t>
  </si>
  <si>
    <t>10.75" Column Volleyball Trophy</t>
  </si>
  <si>
    <t>S200030</t>
  </si>
  <si>
    <t>10.75" Star Riser Volleyball Trophy</t>
  </si>
  <si>
    <t>S200016</t>
  </si>
  <si>
    <t>3.75" Basketball Trophy</t>
  </si>
  <si>
    <t>S200008</t>
  </si>
  <si>
    <t>10.75" Column Basketball Trophy</t>
  </si>
  <si>
    <t>S200029</t>
  </si>
  <si>
    <t>10.75" Star Riser FootballTrophy</t>
  </si>
  <si>
    <t>S200014</t>
  </si>
  <si>
    <t xml:space="preserve">3.25" Apple Trophy </t>
  </si>
  <si>
    <t>S200002</t>
  </si>
  <si>
    <t>10.75" Tourch Riser Basketball Trophy</t>
  </si>
  <si>
    <t>S200022</t>
  </si>
  <si>
    <t>10.75" Tourch Riser Lamp of Knowledge Trophy</t>
  </si>
  <si>
    <t>S200018</t>
  </si>
  <si>
    <t>S120739</t>
  </si>
  <si>
    <t>S121046</t>
  </si>
  <si>
    <t>S121047</t>
  </si>
  <si>
    <t>S121048</t>
  </si>
  <si>
    <t>S121049</t>
  </si>
  <si>
    <t>S121050</t>
  </si>
  <si>
    <t>1056.48</t>
  </si>
  <si>
    <t>145.37</t>
  </si>
  <si>
    <t>83.68</t>
  </si>
  <si>
    <t>2.2</t>
  </si>
  <si>
    <t>1.71</t>
  </si>
  <si>
    <t>845.19</t>
  </si>
  <si>
    <t>158.9</t>
  </si>
  <si>
    <t>281.73</t>
  </si>
  <si>
    <t>1298.49</t>
  </si>
  <si>
    <t>157.21</t>
  </si>
  <si>
    <t>71.84</t>
  </si>
  <si>
    <t>1.01</t>
  </si>
  <si>
    <t>398.08</t>
  </si>
  <si>
    <t>1541.87</t>
  </si>
  <si>
    <t>9.01</t>
  </si>
  <si>
    <t>117.37</t>
  </si>
  <si>
    <t>71.61</t>
  </si>
  <si>
    <t>0.86</t>
  </si>
  <si>
    <t>138.61</t>
  </si>
  <si>
    <t>43473</t>
  </si>
  <si>
    <t>363.43</t>
  </si>
  <si>
    <t>352.16</t>
  </si>
  <si>
    <t>277.22</t>
  </si>
  <si>
    <t>30.71</t>
  </si>
  <si>
    <t>20.29</t>
  </si>
  <si>
    <t>1493.18</t>
  </si>
  <si>
    <t>1244.38</t>
  </si>
  <si>
    <t>302.59</t>
  </si>
  <si>
    <t>432.83</t>
  </si>
  <si>
    <t>214.16</t>
  </si>
  <si>
    <t>2.13</t>
  </si>
  <si>
    <t>2.16</t>
  </si>
  <si>
    <t>590.98</t>
  </si>
  <si>
    <t>508.55</t>
  </si>
  <si>
    <t>326.95</t>
  </si>
  <si>
    <t>53.54</t>
  </si>
  <si>
    <t>23.66</t>
  </si>
  <si>
    <t>43468</t>
  </si>
  <si>
    <t>266.82</t>
  </si>
  <si>
    <t>192.8</t>
  </si>
  <si>
    <t>94.57</t>
  </si>
  <si>
    <t>32.19</t>
  </si>
  <si>
    <t>15.28</t>
  </si>
  <si>
    <t>43467</t>
  </si>
  <si>
    <t>83.77</t>
  </si>
  <si>
    <t>3.59</t>
  </si>
  <si>
    <t>43469</t>
  </si>
  <si>
    <t>492.31</t>
  </si>
  <si>
    <t>254.3</t>
  </si>
  <si>
    <t>174.89</t>
  </si>
  <si>
    <t>62.72</t>
  </si>
  <si>
    <t>33.8</t>
  </si>
  <si>
    <t>17.3</t>
  </si>
  <si>
    <t>43475</t>
  </si>
  <si>
    <t>296.63</t>
  </si>
  <si>
    <t>152.31</t>
  </si>
  <si>
    <t>97.55</t>
  </si>
  <si>
    <t>3.94</t>
  </si>
  <si>
    <t>Posting Date</t>
  </si>
  <si>
    <t>1/1/2019..10/1/2019</t>
  </si>
  <si>
    <t>Option</t>
  </si>
  <si>
    <t>=NL("Table","Sales Line",$E$10:$R$10,"Headers=",$E$9:$R$9,"TableName=","Sales Line","Filters=",$C$5:$D$6,"InclusiveLink=Sales Line",$E$8,"InclusiveLink=Sales Line",$F$8,"InclusiveLink=Sales Line",$G$8,"IncludeDuplicates=","True")</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</si>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</sst>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7" x14ac:knownFonts="1">
    <font>
      <sz val="11"/>
      <color theme="1"/>
      <name val="Corbel"/>
      <family val="2"/>
      <scheme val="minor"/>
    </font>
    <font>
      <sz val="11"/>
      <color rgb="FF000000"/>
      <name val="Corbel"/>
      <family val="2"/>
      <scheme val="minor"/>
    </font>
    <font>
      <b/>
      <sz val="11"/>
      <color rgb="FF000000"/>
      <name val="Corbel"/>
      <family val="2"/>
      <scheme val="minor"/>
    </font>
    <font>
      <sz val="11"/>
      <color rgb="FF595959"/>
      <name val="Corbel"/>
      <family val="2"/>
      <scheme val="minor"/>
    </font>
    <font>
      <b/>
      <sz val="15"/>
      <color theme="3"/>
      <name val="Corbel"/>
      <family val="2"/>
      <scheme val="minor"/>
    </font>
    <font>
      <sz val="10"/>
      <name val="Arial"/>
      <family val="2"/>
    </font>
    <font>
      <u/>
      <sz val="10"/>
      <color indexed="12"/>
      <name val="Arial"/>
      <family val="2"/>
    </font>
  </fonts>
  <fills count="2">
    <fill>
      <patternFill patternType="none"/>
    </fill>
    <fill>
      <patternFill patternType="gray125"/>
    </fill>
  </fills>
  <borders count="1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right/>
      <top/>
      <bottom style="thick">
        <color theme="4"/>
      </bottom>
      <diagonal/>
    </border>
    <border>
      <left style="thin">
        <color theme="3" tint="0.59999389629810485"/>
      </left>
      <right/>
      <top style="thin">
        <color theme="3" tint="0.59999389629810485"/>
      </top>
      <bottom/>
      <diagonal/>
    </border>
    <border>
      <left/>
      <right/>
      <top style="thin">
        <color theme="3" tint="0.59999389629810485"/>
      </top>
      <bottom/>
      <diagonal/>
    </border>
    <border>
      <left/>
      <right style="thin">
        <color theme="3" tint="0.59999389629810485"/>
      </right>
      <top style="thin">
        <color theme="3" tint="0.59999389629810485"/>
      </top>
      <bottom/>
      <diagonal/>
    </border>
    <border>
      <left style="thin">
        <color theme="3" tint="0.59999389629810485"/>
      </left>
      <right/>
      <top/>
      <bottom/>
      <diagonal/>
    </border>
    <border>
      <left/>
      <right style="thin">
        <color theme="3" tint="0.59999389629810485"/>
      </right>
      <top/>
      <bottom/>
      <diagonal/>
    </border>
    <border>
      <left style="thin">
        <color theme="3" tint="0.59999389629810485"/>
      </left>
      <right/>
      <top/>
      <bottom style="thin">
        <color theme="3" tint="0.59999389629810485"/>
      </bottom>
      <diagonal/>
    </border>
    <border>
      <left/>
      <right/>
      <top/>
      <bottom style="thin">
        <color theme="3" tint="0.59999389629810485"/>
      </bottom>
      <diagonal/>
    </border>
    <border>
      <left/>
      <right style="thin">
        <color theme="3" tint="0.59999389629810485"/>
      </right>
      <top/>
      <bottom style="thin">
        <color theme="3" tint="0.59999389629810485"/>
      </bottom>
      <diagonal/>
    </border>
    <border>
      <left style="thin">
        <color rgb="FFA9A9A9"/>
      </left>
      <right style="thin">
        <color rgb="FFA9A9A9"/>
      </right>
      <top style="thin">
        <color rgb="FFA9A9A9"/>
      </top>
      <bottom style="thin">
        <color theme="2"/>
      </bottom>
      <diagonal/>
    </border>
    <border>
      <left/>
      <right/>
      <top/>
      <bottom style="thin">
        <color theme="2"/>
      </bottom>
      <diagonal/>
    </border>
  </borders>
  <cellStyleXfs count="4">
    <xf numFmtId="0" fontId="0" fillId="0" borderId="0"/>
    <xf numFmtId="0" fontId="4" fillId="0" borderId="5" applyNumberFormat="0" applyFill="0" applyAlignment="0" applyProtection="0"/>
    <xf numFmtId="0" fontId="5" fillId="0" borderId="0"/>
    <xf numFmtId="0" fontId="6" fillId="0" borderId="0" applyNumberFormat="0" applyFill="0" applyBorder="0" applyAlignment="0" applyProtection="0">
      <alignment vertical="top"/>
      <protection locked="0"/>
    </xf>
  </cellStyleXfs>
  <cellXfs count="35">
    <xf numFmtId="0" fontId="0" fillId="0" borderId="0" xfId="0"/>
    <xf numFmtId="0" fontId="1" fillId="0" borderId="0" xfId="0" applyFont="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0" xfId="0" applyFont="1"/>
    <xf numFmtId="0" fontId="4" fillId="0" borderId="5" xfId="1"/>
    <xf numFmtId="14" fontId="0" fillId="0" borderId="0" xfId="0" applyNumberFormat="1"/>
    <xf numFmtId="0" fontId="0" fillId="0" borderId="6" xfId="0" pivotButton="1" applyBorder="1"/>
    <xf numFmtId="0" fontId="0" fillId="0" borderId="7" xfId="0" applyBorder="1"/>
    <xf numFmtId="0" fontId="0" fillId="0" borderId="7" xfId="0" pivotButton="1" applyBorder="1"/>
    <xf numFmtId="0" fontId="0" fillId="0" borderId="8" xfId="0" applyBorder="1"/>
    <xf numFmtId="0" fontId="0" fillId="0" borderId="9" xfId="0" pivotButton="1" applyBorder="1"/>
    <xf numFmtId="0" fontId="0" fillId="0" borderId="10" xfId="0" applyBorder="1"/>
    <xf numFmtId="0" fontId="0" fillId="0" borderId="9" xfId="0" applyBorder="1"/>
    <xf numFmtId="0" fontId="0" fillId="0" borderId="11" xfId="0" applyBorder="1"/>
    <xf numFmtId="14" fontId="0" fillId="0" borderId="12" xfId="0" applyNumberFormat="1" applyBorder="1"/>
    <xf numFmtId="0" fontId="3" fillId="0" borderId="14" xfId="0" applyFont="1" applyBorder="1" applyAlignment="1">
      <alignment horizontal="left"/>
    </xf>
    <xf numFmtId="0" fontId="3" fillId="0" borderId="14" xfId="0" applyFont="1" applyBorder="1"/>
    <xf numFmtId="0" fontId="0" fillId="0" borderId="0" xfId="0" quotePrefix="1"/>
    <xf numFmtId="49" fontId="0" fillId="0" borderId="0" xfId="0" applyNumberFormat="1"/>
    <xf numFmtId="0" fontId="0" fillId="0" borderId="15" xfId="0" applyBorder="1"/>
    <xf numFmtId="0" fontId="2" fillId="0" borderId="0" xfId="0" applyFont="1" applyBorder="1"/>
    <xf numFmtId="0" fontId="3" fillId="0" borderId="0" xfId="0" applyFont="1" applyBorder="1"/>
    <xf numFmtId="0" fontId="0" fillId="0" borderId="0" xfId="0" applyNumberFormat="1"/>
    <xf numFmtId="0" fontId="0" fillId="0" borderId="0" xfId="0" pivotButton="1" applyBorder="1"/>
    <xf numFmtId="0" fontId="0" fillId="0" borderId="0" xfId="0" applyBorder="1"/>
    <xf numFmtId="0" fontId="0" fillId="0" borderId="0" xfId="0" applyBorder="1" applyAlignment="1">
      <alignment horizontal="right"/>
    </xf>
    <xf numFmtId="14" fontId="0" fillId="0" borderId="0" xfId="0" applyNumberFormat="1" applyBorder="1"/>
    <xf numFmtId="0" fontId="0" fillId="0" borderId="0" xfId="0" applyNumberFormat="1" applyBorder="1"/>
    <xf numFmtId="0" fontId="0" fillId="0" borderId="10" xfId="0" applyNumberFormat="1" applyBorder="1"/>
    <xf numFmtId="0" fontId="0" fillId="0" borderId="12" xfId="0" applyNumberFormat="1" applyBorder="1"/>
    <xf numFmtId="0" fontId="0" fillId="0" borderId="13" xfId="0" applyNumberFormat="1" applyBorder="1"/>
    <xf numFmtId="0" fontId="0" fillId="0" borderId="15" xfId="0" applyNumberFormat="1" applyBorder="1"/>
  </cellXfs>
  <cellStyles count="4">
    <cellStyle name="Heading 1" xfId="1" builtinId="16"/>
    <cellStyle name="Hyperlink 3" xfId="3" xr:uid="{00000000-0005-0000-0000-000002000000}"/>
    <cellStyle name="Normal" xfId="0" builtinId="0"/>
    <cellStyle name="Normal 2 4" xfId="2" xr:uid="{00000000-0005-0000-0000-000004000000}"/>
  </cellStyles>
  <dxfs count="314">
    <dxf>
      <numFmt numFmtId="30" formatCode="@"/>
    </dxf>
    <dxf>
      <numFmt numFmtId="30" formatCode="@"/>
    </dxf>
    <dxf>
      <numFmt numFmtId="0" formatCode="General"/>
    </dxf>
    <dxf>
      <numFmt numFmtId="0" formatCode="General"/>
    </dxf>
    <dxf>
      <numFmt numFmtId="30" formatCode="@"/>
    </dxf>
    <dxf>
      <numFmt numFmtId="30" formatCode="@"/>
    </dxf>
    <dxf>
      <numFmt numFmtId="0" formatCode="General"/>
    </dxf>
    <dxf>
      <numFmt numFmtId="0" formatCode="General"/>
    </dxf>
    <dxf>
      <numFmt numFmtId="30" formatCode="@"/>
    </dxf>
    <dxf>
      <numFmt numFmtId="30" formatCode="@"/>
    </dxf>
    <dxf>
      <numFmt numFmtId="30" formatCode="@"/>
    </dxf>
    <dxf>
      <numFmt numFmtId="30" formatCode="@"/>
    </dxf>
    <dxf>
      <numFmt numFmtId="30" formatCode="@"/>
    </dxf>
    <dxf>
      <border>
        <left style="thin">
          <color theme="3" tint="0.59999389629810485"/>
        </left>
        <right style="thin">
          <color theme="3" tint="0.59999389629810485"/>
        </right>
        <top style="thin">
          <color theme="3" tint="0.59999389629810485"/>
        </top>
        <bottom style="thin">
          <color theme="3" tint="0.59999389629810485"/>
        </bottom>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top/>
      </border>
    </dxf>
    <dxf>
      <border>
        <left/>
        <right/>
        <bottom/>
      </border>
    </dxf>
    <dxf>
      <border>
        <left/>
        <right/>
        <bottom/>
      </border>
    </dxf>
    <dxf>
      <border>
        <left/>
        <right/>
        <bottom/>
      </border>
    </dxf>
    <dxf>
      <border>
        <left/>
        <right/>
        <bottom/>
      </border>
    </dxf>
    <dxf>
      <border>
        <left/>
        <right/>
        <bottom/>
      </border>
    </dxf>
    <dxf>
      <border>
        <left/>
        <right/>
        <bottom/>
      </border>
    </dxf>
    <dxf>
      <border>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left/>
        <bottom/>
      </border>
    </dxf>
    <dxf>
      <border>
        <right/>
        <top/>
        <bottom/>
      </border>
    </dxf>
    <dxf>
      <border>
        <left/>
        <right/>
        <top/>
        <bottom/>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style="thin">
          <color theme="2"/>
        </left>
        <right style="thin">
          <color theme="2"/>
        </right>
        <top style="thin">
          <color theme="2"/>
        </top>
        <bottom style="thin">
          <color theme="2"/>
        </bottom>
      </border>
    </dxf>
    <dxf>
      <border>
        <left style="thin">
          <color theme="2"/>
        </left>
        <right style="thin">
          <color theme="2"/>
        </right>
        <top style="thin">
          <color theme="2"/>
        </top>
        <bottom style="thin">
          <color theme="2"/>
        </bottom>
      </border>
    </dxf>
    <dxf>
      <border>
        <left style="thin">
          <color theme="2"/>
        </left>
        <right style="thin">
          <color theme="2"/>
        </right>
        <top style="thin">
          <color theme="2"/>
        </top>
        <bottom style="thin">
          <color theme="2"/>
        </bottom>
      </border>
    </dxf>
    <dxf>
      <border>
        <bottom style="medium">
          <color theme="4"/>
        </bottom>
      </border>
    </dxf>
    <dxf>
      <border>
        <bottom style="medium">
          <color theme="4"/>
        </bottom>
      </border>
    </dxf>
    <dxf>
      <border>
        <bottom style="medium">
          <color theme="4"/>
        </bottom>
      </border>
    </dxf>
    <dxf>
      <border>
        <left style="thin">
          <color theme="3" tint="0.59999389629810485"/>
        </left>
        <right style="thin">
          <color theme="3" tint="0.59999389629810485"/>
        </right>
        <top style="thin">
          <color theme="3" tint="0.59999389629810485"/>
        </top>
        <bottom style="thin">
          <color theme="3" tint="0.59999389629810485"/>
        </bottom>
      </border>
    </dxf>
    <dxf>
      <border>
        <left style="thin">
          <color theme="3" tint="0.59999389629810485"/>
        </left>
        <right style="thin">
          <color theme="3" tint="0.59999389629810485"/>
        </right>
        <top style="thin">
          <color theme="3" tint="0.59999389629810485"/>
        </top>
        <bottom style="thin">
          <color theme="3" tint="0.59999389629810485"/>
        </bottom>
      </border>
    </dxf>
    <dxf>
      <border>
        <left style="thin">
          <color theme="3" tint="0.59999389629810485"/>
        </left>
        <right style="thin">
          <color theme="3" tint="0.59999389629810485"/>
        </right>
        <top style="thin">
          <color theme="3" tint="0.59999389629810485"/>
        </top>
        <bottom style="thin">
          <color theme="3" tint="0.59999389629810485"/>
        </bottom>
      </border>
    </dxf>
    <dxf>
      <alignment horizontal="right" readingOrder="0"/>
    </dxf>
    <dxf>
      <alignment horizontal="right" readingOrder="0"/>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fill>
        <patternFill patternType="solid">
          <fgColor theme="4" tint="0.79998168889431442"/>
          <bgColor theme="4" tint="0.79998168889431442"/>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ill>
        <patternFill>
          <bgColor theme="4"/>
        </patternFill>
      </fill>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border>
        <left style="thin">
          <color theme="2"/>
        </left>
        <right style="thin">
          <color theme="2"/>
        </right>
        <top style="thin">
          <color theme="2"/>
        </top>
        <bottom style="thin">
          <color theme="2"/>
        </bottom>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fill>
        <patternFill patternType="solid">
          <fgColor theme="4" tint="0.79998168889431442"/>
          <bgColor theme="4" tint="0.79998168889431442"/>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ill>
        <patternFill>
          <bgColor theme="4"/>
        </patternFill>
      </fill>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dxf>
  </dxfs>
  <tableStyles count="2" defaultTableStyle="TableStyleMedium2" defaultPivotStyle="PivotStyleLight16">
    <tableStyle name="PivotStyleMedium9 item" table="0" count="13" xr9:uid="{00000000-0011-0000-FFFF-FFFF00000000}">
      <tableStyleElement type="wholeTable" dxfId="313"/>
      <tableStyleElement type="headerRow" dxfId="312"/>
      <tableStyleElement type="totalRow" dxfId="311"/>
      <tableStyleElement type="lastColumn" dxfId="310"/>
      <tableStyleElement type="firstRowStripe" dxfId="309"/>
      <tableStyleElement type="firstColumnStripe" dxfId="308"/>
      <tableStyleElement type="firstSubtotalColumn" dxfId="307"/>
      <tableStyleElement type="firstSubtotalRow" dxfId="306"/>
      <tableStyleElement type="secondSubtotalRow" dxfId="305"/>
      <tableStyleElement type="firstRowSubheading" dxfId="304"/>
      <tableStyleElement type="secondRowSubheading" dxfId="303"/>
      <tableStyleElement type="pageFieldLabels" dxfId="302"/>
      <tableStyleElement type="pageFieldValues" dxfId="301"/>
    </tableStyle>
    <tableStyle name="PivotStyleMedium9 Itemcust" table="0" count="13" xr9:uid="{00000000-0011-0000-FFFF-FFFF01000000}">
      <tableStyleElement type="wholeTable" dxfId="300"/>
      <tableStyleElement type="headerRow" dxfId="299"/>
      <tableStyleElement type="totalRow" dxfId="298"/>
      <tableStyleElement type="lastColumn" dxfId="297"/>
      <tableStyleElement type="firstRowStripe" dxfId="296"/>
      <tableStyleElement type="firstColumnStripe" dxfId="295"/>
      <tableStyleElement type="firstSubtotalColumn" dxfId="294"/>
      <tableStyleElement type="firstSubtotalRow" dxfId="293"/>
      <tableStyleElement type="secondSubtotalRow" dxfId="292"/>
      <tableStyleElement type="firstRowSubheading" dxfId="291"/>
      <tableStyleElement type="secondRowSubheading" dxfId="290"/>
      <tableStyleElement type="pageFieldLabels" dxfId="289"/>
      <tableStyleElement type="pageFieldValues" dxfId="28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2</xdr:col>
      <xdr:colOff>19049</xdr:colOff>
      <xdr:row>4</xdr:row>
      <xdr:rowOff>76200</xdr:rowOff>
    </xdr:from>
    <xdr:to>
      <xdr:col>7</xdr:col>
      <xdr:colOff>419099</xdr:colOff>
      <xdr:row>13</xdr:row>
      <xdr:rowOff>47625</xdr:rowOff>
    </xdr:to>
    <mc:AlternateContent xmlns:mc="http://schemas.openxmlformats.org/markup-compatibility/2006" xmlns:a14="http://schemas.microsoft.com/office/drawing/2010/main">
      <mc:Choice Requires="a14">
        <xdr:graphicFrame macro="">
          <xdr:nvGraphicFramePr>
            <xdr:cNvPr id="2" name="Customer - Name">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Customer - Name"/>
            </a:graphicData>
          </a:graphic>
        </xdr:graphicFrame>
      </mc:Choice>
      <mc:Fallback xmlns="">
        <xdr:sp macro="" textlink="">
          <xdr:nvSpPr>
            <xdr:cNvPr id="0" name=""/>
            <xdr:cNvSpPr>
              <a:spLocks noTextEdit="1"/>
            </xdr:cNvSpPr>
          </xdr:nvSpPr>
          <xdr:spPr>
            <a:xfrm>
              <a:off x="600075" y="914400"/>
              <a:ext cx="6572250" cy="16859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5</xdr:row>
      <xdr:rowOff>19050</xdr:rowOff>
    </xdr:from>
    <xdr:to>
      <xdr:col>2</xdr:col>
      <xdr:colOff>2200274</xdr:colOff>
      <xdr:row>64</xdr:row>
      <xdr:rowOff>104776</xdr:rowOff>
    </xdr:to>
    <mc:AlternateContent xmlns:mc="http://schemas.openxmlformats.org/markup-compatibility/2006" xmlns:a14="http://schemas.microsoft.com/office/drawing/2010/main">
      <mc:Choice Requires="a14">
        <xdr:graphicFrame macro="">
          <xdr:nvGraphicFramePr>
            <xdr:cNvPr id="2" name="Item - Description">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microsoft.com/office/drawing/2010/slicer">
              <sle:slicer xmlns:sle="http://schemas.microsoft.com/office/drawing/2010/slicer" name="Item - Description"/>
            </a:graphicData>
          </a:graphic>
        </xdr:graphicFrame>
      </mc:Choice>
      <mc:Fallback xmlns="">
        <xdr:sp macro="" textlink="">
          <xdr:nvSpPr>
            <xdr:cNvPr id="0" name=""/>
            <xdr:cNvSpPr>
              <a:spLocks noTextEdit="1"/>
            </xdr:cNvSpPr>
          </xdr:nvSpPr>
          <xdr:spPr>
            <a:xfrm>
              <a:off x="657225" y="666750"/>
              <a:ext cx="2200274" cy="1132522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seeb Tariq" refreshedDate="45173.57728553241" createdVersion="5" refreshedVersion="8" minRefreshableVersion="3" recordCount="72" xr:uid="{00000000-000A-0000-FFFF-FFFF16000000}">
  <cacheSource type="worksheet">
    <worksheetSource name="Sales_Line"/>
  </cacheSource>
  <cacheFields count="13">
    <cacheField name="Document No." numFmtId="49">
      <sharedItems/>
    </cacheField>
    <cacheField name="Document Type" numFmtId="49">
      <sharedItems containsBlank="1" count="4">
        <s v="Order"/>
        <m u="1"/>
        <s v="Credit Memo" u="1"/>
        <s v="Quote" u="1"/>
      </sharedItems>
    </cacheField>
    <cacheField name="Description" numFmtId="49">
      <sharedItems containsBlank="1" count="202">
        <s v="10.75&quot; Tourch Riser Soccer Trophy"/>
        <s v="3.75&quot; Basketball Trophy"/>
        <s v="Stainless Thermos"/>
        <s v="360 Clip Watch"/>
        <s v="10.75&quot; Star Riser Lamp of Knowledge Trophy"/>
        <s v="3.25&quot; Apple Trophy "/>
        <s v="Dual Source Flashlight"/>
        <s v="Laminated Tote"/>
        <s v="Milk Bottle"/>
        <s v="Campfire Mug"/>
        <s v="Calc-U-Note"/>
        <s v="Flute"/>
        <s v="Desk Calculator"/>
        <s v="Super Sport Stopwatch"/>
        <s v="Slim Travel Alarm"/>
        <s v="Budget Tote Bag"/>
        <s v="Plastic Handle Bag"/>
        <s v="Bistro Mug"/>
        <s v="10.75&quot; Column Basketball Trophy"/>
        <s v="Two-Toned Knit Hat"/>
        <s v="Bamboo 1GB USB Flash Drive"/>
        <s v="1GB USB Flash Drive Pen"/>
        <s v="LED Keychain"/>
        <s v="Die-Cut Tote"/>
        <s v="Arch Calculator"/>
        <s v="Juice Glass"/>
        <s v="Vinyl Tote"/>
        <s v="10.75&quot; Column Soccer Trophy"/>
        <s v="10.75&quot; Star Riser Volleyball Trophy"/>
        <s v="10.75&quot; Tourch Riser Basketball Trophy"/>
        <s v="Sportsman Bucket Hat"/>
        <s v="Striped Knit Hat"/>
        <s v="10.75&quot; Tourch Riser Lamp of Knowledge Trophy"/>
        <s v="Flexi-Clock &amp; Clip"/>
        <s v="Ergo-Calculator"/>
        <s v="Biodegradable Colored SPORT BOT"/>
        <s v="10.75&quot; Star Riser FootballTrophy"/>
        <s v="Mesh Bucket Hat"/>
        <s v="Cotton Classic Tote"/>
        <s v="10.75&quot; Column Volleyball Trophy"/>
        <s v="Frames &amp; Clock"/>
        <s v="5&quot; Male Graduate Trophy"/>
        <s v="Canvas Stopwatch"/>
        <s v="Retractable Earbuds"/>
        <s v="Chardonnay Glass"/>
        <s v="Soup Mug"/>
        <s v="Pub Glass"/>
        <s v="Tall Matte Finish Mug"/>
        <s v="10.75&quot; Tourch Riser FootballTrophy"/>
        <s v="4 Function Rotating Carabiner Watch"/>
        <s v="Calculator &amp; World Time Clock"/>
        <s v="2GB MP3 Player" u="1"/>
        <s v="All Purpose Tote" u="1"/>
        <s v="Action Sport Duffel" u="1"/>
        <s v="TOKYO Gastestuhl, Blau" u="1"/>
        <s v="10.75&quot; Tourch Riser Volleyball Trophy" u="1"/>
        <m u="1"/>
        <s v="USB MP3 Player" u="1"/>
        <s v="Chunky Knit Hat" u="1"/>
        <s v="Mini Travel Alarm" u="1"/>
        <s v="ST.MORITZ Storage Unit/Drawers" u="1"/>
        <s v="Front Wheel" u="1"/>
        <s v="3.75&quot; Soccer Trophy" u="1"/>
        <s v="ROME Guest Chair, green" u="1"/>
        <s v="PARIS Guest Chair, black" u="1"/>
        <s v="ATLANTA Whiteboard, base" u="1"/>
        <s v="Contemporary Desk Calculator" u="1"/>
        <s v="Wide SPORT BOT" u="1"/>
        <s v="CHAMONIX Base Storage Unit" u="1"/>
        <s v="Portable Speaker &amp; MP3 Dock" u="1"/>
        <s v="ANTWERP Conference Table" u="1"/>
        <s v="ALBERTVILLE Whiteboard, green" u="1"/>
        <s v="Stopwatch with Neck Rope" u="1"/>
        <s v="Crusher Bucket Hat" u="1"/>
        <s v="Folding Stereo Speakers" u="1"/>
        <s v="Loudspeaker, Black, 120W" u="1"/>
        <s v="3.75&quot; Volleyball Trophy" u="1"/>
        <s v="Raw-Edge Patch BALL CAP" u="1"/>
        <s v="10.75&quot; Tourch Riser Apple Trophy" u="1"/>
        <s v="10.75&quot; Column Wrestling Trophy" u="1"/>
        <s v="Fleece Beanie" u="1"/>
        <s v="Black Duffel Bag" u="1"/>
        <s v="3.75&quot; Football Trophy" u="1"/>
        <s v="Foldable Travel Speakers" u="1"/>
        <s v="SPORT BOT with Pop Lid" u="1"/>
        <s v="Wide Screen Alarm Clock" u="1"/>
        <s v="Pique Visor" u="1"/>
        <s v="AMSTERDAM Lamp" u="1"/>
        <s v="USB 4-Port Hub" u="1"/>
        <s v="Soft Touch Travel Mug" u="1"/>
        <s v="Paint, blue" u="1"/>
        <s v="7.5'' Bud Vase" u="1"/>
        <s v="LED Flex Light" u="1"/>
        <s v="10.75&quot; Tourch Riser WrestlingTrophy" u="1"/>
        <s v="Canvas Field Bag" u="1"/>
        <s v="Baseball Figure Trophy" u="1"/>
        <s v="SAPPORO Whiteboard, black" u="1"/>
        <s v="Sport Bag" u="1"/>
        <s v="Printing Paper" u="1"/>
        <s v="Canvas Boat Bag" u="1"/>
        <s v="World Time Travel Alarm" u="1"/>
        <s v="3.25&quot; Lamp of Knowledge Trophy" u="1"/>
        <s v="Manual for Loudspeakers" u="1"/>
        <s v="Wisper-Cut Vase" u="1"/>
        <s v="10.75&quot; Star Riser Apple Trophy" u="1"/>
        <s v="Lamp" u="1"/>
        <s v="INNSBRUCK Storage Unit/G.Door" u="1"/>
        <s v="SEOUL Guest Chair, red" u="1"/>
        <s v="Raw-Edge Bucket Hat" u="1"/>
        <s v="Fees and Charges Rec. - Dom." u="1"/>
        <s v="Clip-on Clock" u="1"/>
        <s v="Loudspeaker, Walnut, 80W" u="1"/>
        <s v="Super Shopper" u="1"/>
        <s v="Award Medallian - 3''" u="1"/>
        <s v="ATHENS Mobile Pedestal" u="1"/>
        <s v="Pro-Travel Technology Set" u="1"/>
        <s v="Recycled Tote" u="1"/>
        <s v="CONTOSO Storage System" u="1"/>
        <s v="Cherry Finished Crystal Award" u="1"/>
        <s v="10.75&quot; Column Lamp of Knowledge Trophy" u="1"/>
        <s v="Ad Torch" u="1"/>
        <s v="Engraved Basketball Award" u="1"/>
        <s v="Wave Mug" u="1"/>
        <s v="Spokes" u="1"/>
        <s v="Fashion Travel Mug" u="1"/>
        <s v="GRENOBLE Whiteboard, red" u="1"/>
        <s v="ATHENS Desk" u="1"/>
        <s v="Gripper SPORT BOT" u="1"/>
        <s v="4.75&quot; Spelling B Trophy" u="1"/>
        <s v="Bamboo Digital Picutre Frame" u="1"/>
        <s v="Stand for Loudspeakers LS-150" u="1"/>
        <s v="1GB MP3 Player" u="1"/>
        <s v="Clip-on MP3 Player" u="1"/>
        <s v="3.75&quot; Wrestling Trophy" u="1"/>
        <s v="Channel Speaker System" u="1"/>
        <s v="Back Wheel" u="1"/>
        <s v="Football Graphic Plaque" u="1"/>
        <s v="10.75&quot; Column Apple Trophy" u="1"/>
        <s v="Clock &amp; Business Card Holder" u="1"/>
        <s v="Cables for Loudspeakers" u="1"/>
        <s v="Loudspeaker, Cherry, 150W" u="1"/>
        <s v="Soccer Figure Trophy" u="1"/>
        <s v="Loudspeaker, Cherry, 75W" u="1"/>
        <s v="Clock &amp; Pen Holder" u="1"/>
        <s v="MOSCOW Swivel Chair, red" u="1"/>
        <s v="Distressed Twill Visor" u="1"/>
        <s v="Button Key-Light" u="1"/>
        <s v="Cherry Finish Photo Frame &amp; Clock" u="1"/>
        <s v="Normandy Vase" u="1"/>
        <s v="Wireless Headphones" u="1"/>
        <s v="VOIP Headset with Mic" u="1"/>
        <s v="Plastic Sun Visor" u="1"/>
        <s v="Award Medallian - 2.5''" u="1"/>
        <s v="10.75&quot; Star Riser Soccer Trophy" u="1"/>
        <s v="MEXICO Swivel Chair, black" u="1"/>
        <s v="Wheeled Duffel" u="1"/>
        <s v="Walnut Medallian Plate" u="1"/>
        <s v="Clip-on Clock with Compass" u="1"/>
        <s v="Twill Visor" u="1"/>
        <s v="Knit Hat with Bill" u="1"/>
        <s v="Soccer #1 Pin" u="1"/>
        <s v="Black Digital Picture Frame" u="1"/>
        <s v="Aluminum SPORT BOT" u="1"/>
        <s v="Winter Frost Vase" u="1"/>
        <s v="SARAJEVO Whiteboard, blue" u="1"/>
        <s v="Microfiber Bucket Hat" u="1"/>
        <s v="BERLIN Guest Chair, yellow" u="1"/>
        <s v="SYDNEY Swivel Chair, green" u="1"/>
        <s v="Cherry Finished Crystal Award- Large" u="1"/>
        <s v="4GB MP3 Player" u="1"/>
        <s v="Bicycle" u="1"/>
        <s v="INNSBRUCK Storage Unit/W.Door" u="1"/>
        <s v="MUNICH Swivel Chair, yellow" u="1"/>
        <s v="10.75&quot; Tourch Riser Wrestling Trophy" u="1"/>
        <s v="Border Style" u="1"/>
        <s v="Fashion Visor" u="1"/>
        <s v="Two-Toned Cap" u="1"/>
        <s v="OSLO Storage Unit/Shelf" u="1"/>
        <s v="TOKYO Guest Chair, blue" u="1"/>
        <s v="Silver Plated Photo Frame" u="1"/>
        <s v="Glacier Vase" u="1"/>
        <s v="Carabiner Watch" u="1"/>
        <s v="Touring Bicycle" u="1"/>
        <s v="Translucent Stopwatch" u="1"/>
        <s v="Mesh BALL CAP" u="1"/>
        <s v="5&quot; Female Graduate Trophy" u="1"/>
        <s v="2GB Foldout USB Flash Drive" u="1"/>
        <s v="All Star Cap" u="1"/>
        <s v="LONDON Swivel Chair, blue" u="1"/>
        <s v="10.75&quot; Column Football Trophy" u="1"/>
        <s v="Golf Relaxed Cap" u="1"/>
        <s v="Award Medallian - 2''" u="1"/>
        <s v="Basketball Graphic Plaque" u="1"/>
        <s v="Cherry Finish Frame" u="1"/>
        <s v="Flip-up Travel Alarm" u="1"/>
        <s v="Loudspeakers, White for PC" u="1"/>
        <s v="Clip-on Stopwatch" u="1"/>
        <s v="10.75&quot; Star Riser Basketball Trophy" u="1"/>
        <s v="Mounting" u="1"/>
        <s v="Sport Earbuds" u="1"/>
        <s v="Gym Locker Bag" u="1"/>
        <s v="Book Style Photo Frame &amp; Clock" u="1"/>
      </sharedItems>
    </cacheField>
    <cacheField name="No." numFmtId="49">
      <sharedItems containsBlank="1" count="201">
        <s v="S200020"/>
        <s v="S200008"/>
        <s v="C100067"/>
        <s v="E100015"/>
        <s v="S200011"/>
        <s v="S200002"/>
        <s v="E100033"/>
        <s v="E100004"/>
        <s v="E100046"/>
        <s v="E100039"/>
        <s v="E100025"/>
        <s v="E100045"/>
        <s v="E100026"/>
        <s v="S100020"/>
        <s v="E100021"/>
        <s v="E100006"/>
        <s v="E100007"/>
        <s v="C100061"/>
        <s v="S200029"/>
        <s v="C100023"/>
        <s v="E100034"/>
        <s v="E100038"/>
        <s v="E100030"/>
        <s v="E100009"/>
        <s v="E100024"/>
        <s v="E100044"/>
        <s v="E100010"/>
        <s v="S200027"/>
        <s v="S200016"/>
        <s v="S200022"/>
        <s v="S100019"/>
        <s v="C100025"/>
        <s v="S200018"/>
        <s v="E100018"/>
        <s v="E100027"/>
        <s v="E100041"/>
        <s v="S200014"/>
        <s v="S100016"/>
        <s v="E100002"/>
        <s v="S200030"/>
        <s v="C100033"/>
        <s v="S200003"/>
        <s v="E100012"/>
        <s v="C100042"/>
        <s v="E100047"/>
        <s v="C100063"/>
        <s v="E100043"/>
        <s v="C100062"/>
        <s v="S200021"/>
        <s v="E100016"/>
        <s v="C100035"/>
        <s v="1500" u="1"/>
        <s v="C100021" u="1"/>
        <m u="1"/>
        <s v="S100007" u="1"/>
        <s v="1968-S" u="1"/>
        <s v="C100003" u="1"/>
        <s v="C100040" u="1"/>
        <s v="C100031" u="1"/>
        <s v="S100026" u="1"/>
        <s v="1906-S" u="1"/>
        <s v="C100022" u="1"/>
        <s v="S100017" u="1"/>
        <s v="LS-75" u="1"/>
        <s v="C100050" u="1"/>
        <s v="S100008" u="1"/>
        <s v="1928-W" u="1"/>
        <s v="1988-S" u="1"/>
        <s v="C100004" u="1"/>
        <s v="C100041" u="1"/>
        <s v="C100032" u="1"/>
        <s v="E100035" u="1"/>
        <s v="S100018" u="1"/>
        <s v="C100014" u="1"/>
        <s v="C100051" u="1"/>
        <s v="S100009" u="1"/>
        <s v="1936-S" u="1"/>
        <s v="C100005" u="1"/>
        <s v="E100017" u="1"/>
        <s v="E100008" u="1"/>
        <s v="LS-120" u="1"/>
        <s v="C100024" u="1"/>
        <s v="LS-S15" u="1"/>
        <s v="C100052" u="1"/>
        <s v="S200010" u="1"/>
        <s v="1968-W" u="1"/>
        <s v="C100006" u="1"/>
        <s v="C100043" u="1"/>
        <s v="S200001" u="1"/>
        <s v="C100034" u="1"/>
        <s v="70102" u="1"/>
        <s v="C100053" u="1"/>
        <s v="E100028" u="1"/>
        <s v="C100007" u="1"/>
        <s v="C100044" u="1"/>
        <s v="E100019" u="1"/>
        <s v="C100026" u="1"/>
        <s v="1001" u="1"/>
        <s v="C100017" u="1"/>
        <s v="C100054" u="1"/>
        <s v="E100029" u="1"/>
        <s v="S200012" u="1"/>
        <s v="1996-S" u="1"/>
        <s v="C100008" u="1"/>
        <s v="C100045" u="1"/>
        <s v="C100036" u="1"/>
        <s v="S200031" u="1"/>
        <s v="C100027" u="1"/>
        <s v="C100018" u="1"/>
        <s v="C100055" u="1"/>
        <s v="S200013" u="1"/>
        <s v="C100009" u="1"/>
        <s v="C100046" u="1"/>
        <s v="S200004" u="1"/>
        <s v="2000-S" u="1"/>
        <s v="C100037" u="1"/>
        <s v="1000" u="1"/>
        <s v="C100028" u="1"/>
        <s v="S200023" u="1"/>
        <s v="LS-MAN-10" u="1"/>
        <s v="C100019" u="1"/>
        <s v="C100056" u="1"/>
        <s v="1964-S" u="1"/>
        <s v="1976-W" u="1"/>
        <s v="C100047" u="1"/>
        <s v="S200005" u="1"/>
        <s v="1200" u="1"/>
        <s v="C100038" u="1"/>
        <s v="C100029" u="1"/>
        <s v="C100066" u="1"/>
        <s v="S200024" u="1"/>
        <s v="S200015" u="1"/>
        <s v="1924-W" u="1"/>
        <s v="C100048" u="1"/>
        <s v="S200006" u="1"/>
        <s v="C100039" u="1"/>
        <s v="S200025" u="1"/>
        <s v="C100049" u="1"/>
        <s v="S200007" u="1"/>
        <s v="S200026" u="1"/>
        <s v="S200017" u="1"/>
        <s v="LS-81" u="1"/>
        <s v="1964-W" u="1"/>
        <s v="LS-10PC" u="1"/>
        <s v="1900-S" u="1"/>
        <s v="1972-S" u="1"/>
        <s v="1984-W" u="1"/>
        <s v="S200009" u="1"/>
        <s v="S100010" u="1"/>
        <s v="S100001" u="1"/>
        <s v="S200028" u="1"/>
        <s v="S200019" u="1"/>
        <s v="6810" u="1"/>
        <s v="1920-S" u="1"/>
        <s v="LS-150" u="1"/>
        <s v="S100011" u="1"/>
        <s v="S100002" u="1"/>
        <s v="LS-2" u="1"/>
        <s v="1952-W" u="1"/>
        <s v="E100001" u="1"/>
        <s v="S100021" u="1"/>
        <s v="S100012" u="1"/>
        <s v="1896-S" u="1"/>
        <s v="766BC-C" u="1"/>
        <s v="E100020" u="1"/>
        <s v="S100003" u="1"/>
        <s v="E100011" u="1"/>
        <s v="1960-S" u="1"/>
        <s v="1972-W" u="1"/>
        <s v="S100013" u="1"/>
        <s v="S100004" u="1"/>
        <s v="1908-S" u="1"/>
        <s v="1980-S" u="1"/>
        <s v="1992-W" u="1"/>
        <s v="E100003" u="1"/>
        <s v="E100040" u="1"/>
        <s v="S100023" u="1"/>
        <s v="E100031" u="1"/>
        <s v="S100014" u="1"/>
        <s v="C100010" u="1"/>
        <s v="E100022" u="1"/>
        <s v="S100005" u="1"/>
        <s v="1100" u="1"/>
        <s v="70060" u="1"/>
        <s v="1928-S" u="1"/>
        <s v="E100013" u="1"/>
        <s v="S100024" u="1"/>
        <s v="C100020" u="1"/>
        <s v="E100032" u="1"/>
        <s v="S100015" u="1"/>
        <s v="80100" u="1"/>
        <s v="C100011" u="1"/>
        <s v="E100023" u="1"/>
        <s v="S100006" u="1"/>
        <s v="1120" u="1"/>
        <s v="C100002" u="1"/>
        <s v="E100014" u="1"/>
        <s v="C100030" u="1"/>
        <s v="E100005" u="1"/>
        <s v="E100042" u="1"/>
        <s v="S100025" u="1"/>
      </sharedItems>
    </cacheField>
    <cacheField name="Item Category Code" numFmtId="49">
      <sharedItems/>
    </cacheField>
    <cacheField name="Amount" numFmtId="0">
      <sharedItems containsSemiMixedTypes="0" containsString="0" containsNumber="1" minValue="0.13" maxValue="1541.87"/>
    </cacheField>
    <cacheField name="Quantity" numFmtId="0">
      <sharedItems containsSemiMixedTypes="0" containsString="0" containsNumber="1" containsInteger="1" minValue="1" maxValue="288"/>
    </cacheField>
    <cacheField name="Salesperson Code" numFmtId="49">
      <sharedItems/>
    </cacheField>
    <cacheField name="Sell-to Customer No." numFmtId="49">
      <sharedItems/>
    </cacheField>
    <cacheField name="Sales Header - Document Date" numFmtId="14">
      <sharedItems containsSemiMixedTypes="0" containsNonDate="0" containsDate="1" containsString="0" minDate="2007-07-30T00:00:00" maxDate="2020-12-21T00:00:00" count="745">
        <d v="2019-01-08T00:00:00"/>
        <d v="2019-01-03T00:00:00"/>
        <d v="2019-01-02T00:00:00"/>
        <d v="2019-01-04T00:00:00"/>
        <d v="2019-01-10T00:00:00"/>
        <d v="2014-09-29T00:00:00" u="1"/>
        <d v="2013-10-25T00:00:00" u="1"/>
        <d v="2014-10-25T00:00:00" u="1"/>
        <d v="2013-11-21T00:00:00" u="1"/>
        <d v="2014-11-21T00:00:00" u="1"/>
        <d v="2014-12-17T00:00:00" u="1"/>
        <d v="2016-11-21T00:00:00" u="1"/>
        <d v="2016-12-17T00:00:00" u="1"/>
        <d v="2017-12-17T00:00:00" u="1"/>
        <d v="2018-12-17T00:00:00" u="1"/>
        <d v="2020-12-17T00:00:00" u="1"/>
        <d v="2013-11-23T00:00:00" u="1"/>
        <d v="2014-11-23T00:00:00" u="1"/>
        <d v="2013-12-19T00:00:00" u="1"/>
        <d v="2017-10-27T00:00:00" u="1"/>
        <d v="2014-12-19T00:00:00" u="1"/>
        <d v="2017-12-19T00:00:00" u="1"/>
        <d v="2018-12-19T00:00:00" u="1"/>
        <d v="2013-12-21T00:00:00" u="1"/>
        <d v="2014-12-21T00:00:00" u="1"/>
        <d v="2018-01-02T00:00:00" u="1"/>
        <d v="2013-10-31T00:00:00" u="1"/>
        <d v="2014-10-31T00:00:00" u="1"/>
        <d v="2013-11-27T00:00:00" u="1"/>
        <d v="2013-12-23T00:00:00" u="1"/>
        <d v="2016-01-04T00:00:00" u="1"/>
        <d v="2017-01-04T00:00:00" u="1"/>
        <d v="2014-11-29T00:00:00" u="1"/>
        <d v="2013-12-25T00:00:00" u="1"/>
        <d v="2018-12-25T00:00:00" u="1"/>
        <d v="2018-01-06T00:00:00" u="1"/>
        <d v="2017-02-02T00:00:00" u="1"/>
        <d v="2020-01-06T00:00:00" u="1"/>
        <d v="2013-12-27T00:00:00" u="1"/>
        <d v="2014-12-27T00:00:00" u="1"/>
        <d v="2020-01-08T00:00:00" u="1"/>
        <d v="2014-12-29T00:00:00" u="1"/>
        <d v="2016-02-06T00:00:00" u="1"/>
        <d v="2020-01-10T00:00:00" u="1"/>
        <d v="2017-03-02T00:00:00" u="1"/>
        <d v="2019-02-06T00:00:00" u="1"/>
        <d v="2018-03-02T00:00:00" u="1"/>
        <d v="2019-03-02T00:00:00" u="1"/>
        <d v="2013-12-31T00:00:00" u="1"/>
        <d v="2014-12-31T00:00:00" u="1"/>
        <d v="2012-01-12T00:00:00" u="1"/>
        <d v="2017-01-12T00:00:00" u="1"/>
        <d v="2018-01-12T00:00:00" u="1"/>
        <d v="2019-02-08T00:00:00" u="1"/>
        <d v="2019-03-04T00:00:00" u="1"/>
        <d v="2016-01-14T00:00:00" u="1"/>
        <d v="2017-01-14T00:00:00" u="1"/>
        <d v="2019-02-10T00:00:00" u="1"/>
        <d v="2018-03-06T00:00:00" u="1"/>
        <d v="2020-02-10T00:00:00" u="1"/>
        <d v="2019-03-06T00:00:00" u="1"/>
        <d v="2017-01-16T00:00:00" u="1"/>
        <d v="2019-01-16T00:00:00" u="1"/>
        <d v="2018-02-12T00:00:00" u="1"/>
        <d v="2020-01-16T00:00:00" u="1"/>
        <d v="2018-03-08T00:00:00" u="1"/>
        <d v="2019-03-08T00:00:00" u="1"/>
        <d v="2020-03-08T00:00:00" u="1"/>
        <d v="2020-04-04T00:00:00" u="1"/>
        <d v="2012-01-18T00:00:00" u="1"/>
        <d v="2017-01-18T00:00:00" u="1"/>
        <d v="2018-01-18T00:00:00" u="1"/>
        <d v="2017-02-14T00:00:00" u="1"/>
        <d v="2017-03-10T00:00:00" u="1"/>
        <d v="2019-04-06T00:00:00" u="1"/>
        <d v="2020-04-06T00:00:00" u="1"/>
        <d v="2012-01-20T00:00:00" u="1"/>
        <d v="2016-02-16T00:00:00" u="1"/>
        <d v="2018-01-20T00:00:00" u="1"/>
        <d v="2017-02-16T00:00:00" u="1"/>
        <d v="2016-03-12T00:00:00" u="1"/>
        <d v="2019-02-16T00:00:00" u="1"/>
        <d v="2018-03-12T00:00:00" u="1"/>
        <d v="2020-02-16T00:00:00" u="1"/>
        <d v="2019-03-12T00:00:00" u="1"/>
        <d v="2018-04-08T00:00:00" u="1"/>
        <d v="2020-03-12T00:00:00" u="1"/>
        <d v="2017-05-04T00:00:00" u="1"/>
        <d v="2018-05-04T00:00:00" u="1"/>
        <d v="2020-04-08T00:00:00" u="1"/>
        <d v="2020-05-04T00:00:00" u="1"/>
        <d v="2012-01-22T00:00:00" u="1"/>
        <d v="2018-01-22T00:00:00" u="1"/>
        <d v="2017-03-14T00:00:00" u="1"/>
        <d v="2019-02-18T00:00:00" u="1"/>
        <d v="2018-03-14T00:00:00" u="1"/>
        <d v="2017-04-10T00:00:00" u="1"/>
        <d v="2019-03-14T00:00:00" u="1"/>
        <d v="2018-04-10T00:00:00" u="1"/>
        <d v="2020-03-14T00:00:00" u="1"/>
        <d v="2017-05-06T00:00:00" u="1"/>
        <d v="2018-05-06T00:00:00" u="1"/>
        <d v="2019-05-06T00:00:00" u="1"/>
        <d v="2020-05-06T00:00:00" u="1"/>
        <d v="2016-03-16T00:00:00" u="1"/>
        <d v="2017-03-16T00:00:00" u="1"/>
        <d v="2020-02-20T00:00:00" u="1"/>
        <d v="2017-04-12T00:00:00" u="1"/>
        <d v="2017-05-08T00:00:00" u="1"/>
        <d v="2018-05-08T00:00:00" u="1"/>
        <d v="2019-05-08T00:00:00" u="1"/>
        <d v="2018-06-04T00:00:00" u="1"/>
        <d v="2012-01-26T00:00:00" u="1"/>
        <d v="2012-02-22T00:00:00" u="1"/>
        <d v="2017-03-18T00:00:00" u="1"/>
        <d v="2019-02-22T00:00:00" u="1"/>
        <d v="2016-04-14T00:00:00" u="1"/>
        <d v="2017-04-14T00:00:00" u="1"/>
        <d v="2018-04-14T00:00:00" u="1"/>
        <d v="2020-04-14T00:00:00" u="1"/>
        <d v="2017-06-06T00:00:00" u="1"/>
        <d v="2019-05-10T00:00:00" u="1"/>
        <d v="2017-04-16T00:00:00" u="1"/>
        <d v="2017-05-12T00:00:00" u="1"/>
        <d v="2018-05-12T00:00:00" u="1"/>
        <d v="2019-05-12T00:00:00" u="1"/>
        <d v="2016-07-04T00:00:00" u="1"/>
        <d v="2019-07-04T00:00:00" u="1"/>
        <d v="2016-04-18T00:00:00" u="1"/>
        <d v="2017-04-18T00:00:00" u="1"/>
        <d v="2016-05-14T00:00:00" u="1"/>
        <d v="2018-04-18T00:00:00" u="1"/>
        <d v="2020-03-22T00:00:00" u="1"/>
        <d v="2016-06-10T00:00:00" u="1"/>
        <d v="2018-05-14T00:00:00" u="1"/>
        <d v="2020-04-18T00:00:00" u="1"/>
        <d v="2017-06-10T00:00:00" u="1"/>
        <d v="2019-05-14T00:00:00" u="1"/>
        <d v="2019-06-10T00:00:00" u="1"/>
        <d v="2018-07-06T00:00:00" u="1"/>
        <d v="2019-07-06T00:00:00" u="1"/>
        <d v="2020-07-06T00:00:00" u="1"/>
        <d v="2013-02-28T00:00:00" u="1"/>
        <d v="2014-02-28T00:00:00" u="1"/>
        <d v="2015-02-28T00:00:00" u="1"/>
        <d v="2016-02-28T00:00:00" u="1"/>
        <d v="2016-05-16T00:00:00" u="1"/>
        <d v="2017-05-16T00:00:00" u="1"/>
        <d v="2016-07-08T00:00:00" u="1"/>
        <d v="2018-06-12T00:00:00" u="1"/>
        <d v="2020-05-16T00:00:00" u="1"/>
        <d v="2020-06-12T00:00:00" u="1"/>
        <d v="2019-07-08T00:00:00" u="1"/>
        <d v="2020-07-08T00:00:00" u="1"/>
        <d v="2016-03-26T00:00:00" u="1"/>
        <d v="2017-03-26T00:00:00" u="1"/>
        <d v="2016-04-22T00:00:00" u="1"/>
        <d v="2017-05-18T00:00:00" u="1"/>
        <d v="2019-04-22T00:00:00" u="1"/>
        <d v="2018-05-18T00:00:00" u="1"/>
        <d v="2020-04-22T00:00:00" u="1"/>
        <d v="2016-07-10T00:00:00" u="1"/>
        <d v="2020-05-18T00:00:00" u="1"/>
        <d v="2019-06-14T00:00:00" u="1"/>
        <d v="2020-06-14T00:00:00" u="1"/>
        <d v="2017-08-06T00:00:00" u="1"/>
        <d v="2016-09-02T00:00:00" u="1"/>
        <d v="2017-09-02T00:00:00" u="1"/>
        <d v="2020-08-06T00:00:00" u="1"/>
        <d v="2016-03-28T00:00:00" u="1"/>
        <d v="2016-05-20T00:00:00" u="1"/>
        <d v="2017-05-20T00:00:00" u="1"/>
        <d v="2019-04-24T00:00:00" u="1"/>
        <d v="2017-06-16T00:00:00" u="1"/>
        <d v="2019-05-20T00:00:00" u="1"/>
        <d v="2018-06-16T00:00:00" u="1"/>
        <d v="2020-05-20T00:00:00" u="1"/>
        <d v="2017-07-12T00:00:00" u="1"/>
        <d v="2020-06-16T00:00:00" u="1"/>
        <d v="2016-09-04T00:00:00" u="1"/>
        <d v="2018-08-08T00:00:00" u="1"/>
        <d v="2020-07-12T00:00:00" u="1"/>
        <d v="2019-08-08T00:00:00" u="1"/>
        <d v="2017-03-30T00:00:00" u="1"/>
        <d v="2016-05-22T00:00:00" u="1"/>
        <d v="2016-07-14T00:00:00" u="1"/>
        <d v="2020-05-22T00:00:00" u="1"/>
        <d v="2016-08-10T00:00:00" u="1"/>
        <d v="2018-07-14T00:00:00" u="1"/>
        <d v="2017-08-10T00:00:00" u="1"/>
        <d v="2019-07-14T00:00:00" u="1"/>
        <d v="2018-08-10T00:00:00" u="1"/>
        <d v="2017-09-06T00:00:00" u="1"/>
        <d v="2019-08-10T00:00:00" u="1"/>
        <d v="2020-08-10T00:00:00" u="1"/>
        <d v="2019-09-06T00:00:00" u="1"/>
        <d v="2018-10-02T00:00:00" u="1"/>
        <d v="2020-09-06T00:00:00" u="1"/>
        <d v="2016-04-28T00:00:00" u="1"/>
        <d v="2016-07-16T00:00:00" u="1"/>
        <d v="2020-05-24T00:00:00" u="1"/>
        <d v="2019-06-20T00:00:00" u="1"/>
        <d v="2017-08-12T00:00:00" u="1"/>
        <d v="2016-09-08T00:00:00" u="1"/>
        <d v="2020-07-16T00:00:00" u="1"/>
        <d v="2019-08-12T00:00:00" u="1"/>
        <d v="2016-10-04T00:00:00" u="1"/>
        <d v="2018-09-08T00:00:00" u="1"/>
        <d v="2020-08-12T00:00:00" u="1"/>
        <d v="2017-10-04T00:00:00" u="1"/>
        <d v="2018-10-04T00:00:00" u="1"/>
        <d v="2019-10-04T00:00:00" u="1"/>
        <d v="2013-04-30T00:00:00" u="1"/>
        <d v="2014-04-30T00:00:00" u="1"/>
        <d v="2016-07-18T00:00:00" u="1"/>
        <d v="2018-06-22T00:00:00" u="1"/>
        <d v="2019-06-22T00:00:00" u="1"/>
        <d v="2018-07-18T00:00:00" u="1"/>
        <d v="2019-07-18T00:00:00" u="1"/>
        <d v="2020-07-18T00:00:00" u="1"/>
        <d v="2017-09-10T00:00:00" u="1"/>
        <d v="2018-09-10T00:00:00" u="1"/>
        <d v="2020-08-14T00:00:00" u="1"/>
        <d v="2017-10-06T00:00:00" u="1"/>
        <d v="2018-10-06T00:00:00" u="1"/>
        <d v="2020-09-10T00:00:00" u="1"/>
        <d v="2019-10-06T00:00:00" u="1"/>
        <d v="2020-10-06T00:00:00" u="1"/>
        <d v="2017-08-16T00:00:00" u="1"/>
        <d v="2016-09-12T00:00:00" u="1"/>
        <d v="2019-08-16T00:00:00" u="1"/>
        <d v="2020-08-16T00:00:00" u="1"/>
        <d v="2017-10-08T00:00:00" u="1"/>
        <d v="2019-09-12T00:00:00" u="1"/>
        <d v="2016-11-04T00:00:00" u="1"/>
        <d v="2020-09-12T00:00:00" u="1"/>
        <d v="2019-10-08T00:00:00" u="1"/>
        <d v="2020-10-08T00:00:00" u="1"/>
        <d v="2019-11-04T00:00:00" u="1"/>
        <d v="2020-11-04T00:00:00" u="1"/>
        <d v="2016-06-26T00:00:00" u="1"/>
        <d v="2016-07-22T00:00:00" u="1"/>
        <d v="2016-08-18T00:00:00" u="1"/>
        <d v="2016-09-14T00:00:00" u="1"/>
        <d v="2018-09-14T00:00:00" u="1"/>
        <d v="2020-08-18T00:00:00" u="1"/>
        <d v="2016-11-06T00:00:00" u="1"/>
        <d v="2020-09-14T00:00:00" u="1"/>
        <d v="2017-11-06T00:00:00" u="1"/>
        <d v="2018-11-06T00:00:00" u="1"/>
        <d v="2017-12-02T00:00:00" u="1"/>
        <d v="2017-08-20T00:00:00" u="1"/>
        <d v="2018-08-20T00:00:00" u="1"/>
        <d v="2017-09-16T00:00:00" u="1"/>
        <d v="2019-09-16T00:00:00" u="1"/>
        <d v="2016-11-08T00:00:00" u="1"/>
        <d v="2018-10-12T00:00:00" u="1"/>
        <d v="2017-11-08T00:00:00" u="1"/>
        <d v="2019-10-12T00:00:00" u="1"/>
        <d v="2016-12-04T00:00:00" u="1"/>
        <d v="2018-11-08T00:00:00" u="1"/>
        <d v="2017-12-04T00:00:00" u="1"/>
        <d v="2020-11-08T00:00:00" u="1"/>
        <d v="2020-12-04T00:00:00" u="1"/>
        <d v="2013-06-30T00:00:00" u="1"/>
        <d v="2014-06-30T00:00:00" u="1"/>
        <d v="2017-08-22T00:00:00" u="1"/>
        <d v="2016-09-18T00:00:00" u="1"/>
        <d v="2018-08-22T00:00:00" u="1"/>
        <d v="2018-09-18T00:00:00" u="1"/>
        <d v="2018-10-14T00:00:00" u="1"/>
        <d v="2017-11-10T00:00:00" u="1"/>
        <d v="2019-10-14T00:00:00" u="1"/>
        <d v="2018-11-10T00:00:00" u="1"/>
        <d v="2017-12-06T00:00:00" u="1"/>
        <d v="2019-11-10T00:00:00" u="1"/>
        <d v="2018-12-06T00:00:00" u="1"/>
        <d v="2020-11-10T00:00:00" u="1"/>
        <d v="2020-12-06T00:00:00" u="1"/>
        <d v="2017-08-24T00:00:00" u="1"/>
        <d v="2020-08-24T00:00:00" u="1"/>
        <d v="2019-09-20T00:00:00" u="1"/>
        <d v="2017-11-12T00:00:00" u="1"/>
        <d v="2019-10-16T00:00:00" u="1"/>
        <d v="2020-11-12T00:00:00" u="1"/>
        <d v="2019-12-08T00:00:00" u="1"/>
        <d v="2007-07-30T00:00:00" u="1"/>
        <d v="2016-07-30T00:00:00" u="1"/>
        <d v="2017-07-30T00:00:00" u="1"/>
        <d v="2019-09-22T00:00:00" u="1"/>
        <d v="2018-10-18T00:00:00" u="1"/>
        <d v="2020-09-22T00:00:00" u="1"/>
        <d v="2017-11-14T00:00:00" u="1"/>
        <d v="2017-12-10T00:00:00" u="1"/>
        <d v="2019-11-14T00:00:00" u="1"/>
        <d v="2018-12-10T00:00:00" u="1"/>
        <d v="2020-12-10T00:00:00" u="1"/>
        <d v="2012-09-24T00:00:00" u="1"/>
        <d v="2017-10-20T00:00:00" u="1"/>
        <d v="2018-10-20T00:00:00" u="1"/>
        <d v="2016-12-12T00:00:00" u="1"/>
        <d v="2018-11-16T00:00:00" u="1"/>
        <d v="2018-12-12T00:00:00" u="1"/>
        <d v="2020-11-16T00:00:00" u="1"/>
        <d v="2019-12-12T00:00:00" u="1"/>
        <d v="2012-09-26T00:00:00" u="1"/>
        <d v="2016-10-22T00:00:00" u="1"/>
        <d v="2016-11-18T00:00:00" u="1"/>
        <d v="2020-09-26T00:00:00" u="1"/>
        <d v="2018-12-14T00:00:00" u="1"/>
        <d v="2020-11-18T00:00:00" u="1"/>
        <d v="2019-11-20T00:00:00" u="1"/>
        <d v="2018-12-16T00:00:00" u="1"/>
        <d v="2013-09-30T00:00:00" u="1"/>
        <d v="2014-09-30T00:00:00" u="1"/>
        <d v="2016-11-22T00:00:00" u="1"/>
        <d v="2016-12-18T00:00:00" u="1"/>
        <d v="2019-12-18T00:00:00" u="1"/>
        <d v="2019-12-20T00:00:00" u="1"/>
        <d v="2020-12-20T00:00:00" u="1"/>
        <d v="2016-12-22T00:00:00" u="1"/>
        <d v="2013-01-03T00:00:00" u="1"/>
        <d v="2014-01-03T00:00:00" u="1"/>
        <d v="2020-01-03T00:00:00" u="1"/>
        <d v="2014-01-05T00:00:00" u="1"/>
        <d v="2015-01-05T00:00:00" u="1"/>
        <d v="2016-01-05T00:00:00" u="1"/>
        <d v="2017-01-05T00:00:00" u="1"/>
        <d v="2016-02-01T00:00:00" u="1"/>
        <d v="2017-02-01T00:00:00" u="1"/>
        <d v="2020-01-05T00:00:00" u="1"/>
        <d v="2013-11-30T00:00:00" u="1"/>
        <d v="2014-11-30T00:00:00" u="1"/>
        <d v="2016-11-30T00:00:00" u="1"/>
        <d v="2013-01-07T00:00:00" u="1"/>
        <d v="2014-01-07T00:00:00" u="1"/>
        <d v="2013-02-03T00:00:00" u="1"/>
        <d v="2015-02-03T00:00:00" u="1"/>
        <d v="2017-01-07T00:00:00" u="1"/>
        <d v="2020-02-03T00:00:00" u="1"/>
        <d v="2012-02-05T00:00:00" u="1"/>
        <d v="2013-02-05T00:00:00" u="1"/>
        <d v="2015-01-09T00:00:00" u="1"/>
        <d v="2014-02-05T00:00:00" u="1"/>
        <d v="2016-01-09T00:00:00" u="1"/>
        <d v="2018-01-09T00:00:00" u="1"/>
        <d v="2017-02-05T00:00:00" u="1"/>
        <d v="2020-02-05T00:00:00" u="1"/>
        <d v="2013-01-11T00:00:00" u="1"/>
        <d v="2014-01-11T00:00:00" u="1"/>
        <d v="2013-02-07T00:00:00" u="1"/>
        <d v="2014-02-07T00:00:00" u="1"/>
        <d v="2013-03-03T00:00:00" u="1"/>
        <d v="2015-02-07T00:00:00" u="1"/>
        <d v="2017-01-11T00:00:00" u="1"/>
        <d v="2017-02-07T00:00:00" u="1"/>
        <d v="2019-01-11T00:00:00" u="1"/>
        <d v="2017-03-03T00:00:00" u="1"/>
        <d v="2019-02-07T00:00:00" u="1"/>
        <d v="2012-01-13T00:00:00" u="1"/>
        <d v="2014-01-13T00:00:00" u="1"/>
        <d v="2013-02-09T00:00:00" u="1"/>
        <d v="2016-01-13T00:00:00" u="1"/>
        <d v="2017-01-13T00:00:00" u="1"/>
        <d v="2014-03-05T00:00:00" u="1"/>
        <d v="2017-02-09T00:00:00" u="1"/>
        <d v="2019-01-13T00:00:00" u="1"/>
        <d v="2018-02-09T00:00:00" u="1"/>
        <d v="2017-03-05T00:00:00" u="1"/>
        <d v="2019-02-09T00:00:00" u="1"/>
        <d v="2020-02-09T00:00:00" u="1"/>
        <d v="2019-03-05T00:00:00" u="1"/>
        <d v="2018-04-01T00:00:00" u="1"/>
        <d v="2013-02-11T00:00:00" u="1"/>
        <d v="2015-02-11T00:00:00" u="1"/>
        <d v="2017-01-15T00:00:00" u="1"/>
        <d v="2014-03-07T00:00:00" u="1"/>
        <d v="2013-04-03T00:00:00" u="1"/>
        <d v="2014-04-03T00:00:00" u="1"/>
        <d v="2018-04-03T00:00:00" u="1"/>
        <d v="2020-03-07T00:00:00" u="1"/>
        <d v="2013-01-17T00:00:00" u="1"/>
        <d v="2013-02-13T00:00:00" u="1"/>
        <d v="2014-02-13T00:00:00" u="1"/>
        <d v="2018-01-17T00:00:00" u="1"/>
        <d v="2013-04-05T00:00:00" u="1"/>
        <d v="2016-03-09T00:00:00" u="1"/>
        <d v="2018-02-13T00:00:00" u="1"/>
        <d v="2020-01-17T00:00:00" u="1"/>
        <d v="2016-04-05T00:00:00" u="1"/>
        <d v="2019-03-09T00:00:00" u="1"/>
        <d v="2020-03-09T00:00:00" u="1"/>
        <d v="2019-04-05T00:00:00" u="1"/>
        <d v="2012-01-19T00:00:00" u="1"/>
        <d v="2014-01-19T00:00:00" u="1"/>
        <d v="2014-02-15T00:00:00" u="1"/>
        <d v="2014-04-07T00:00:00" u="1"/>
        <d v="2016-03-11T00:00:00" u="1"/>
        <d v="2018-02-15T00:00:00" u="1"/>
        <d v="2020-01-19T00:00:00" u="1"/>
        <d v="2017-03-11T00:00:00" u="1"/>
        <d v="2019-02-15T00:00:00" u="1"/>
        <d v="2016-04-07T00:00:00" u="1"/>
        <d v="2018-03-11T00:00:00" u="1"/>
        <d v="2020-02-15T00:00:00" u="1"/>
        <d v="2017-04-07T00:00:00" u="1"/>
        <d v="2019-03-11T00:00:00" u="1"/>
        <d v="2016-05-03T00:00:00" u="1"/>
        <d v="2018-04-07T00:00:00" u="1"/>
        <d v="2019-04-07T00:00:00" u="1"/>
        <d v="2020-04-07T00:00:00" u="1"/>
        <d v="2019-05-03T00:00:00" u="1"/>
        <d v="2013-02-17T00:00:00" u="1"/>
        <d v="2015-01-21T00:00:00" u="1"/>
        <d v="2013-03-13T00:00:00" u="1"/>
        <d v="2016-02-17T00:00:00" u="1"/>
        <d v="2013-04-09T00:00:00" u="1"/>
        <d v="2016-03-13T00:00:00" u="1"/>
        <d v="2018-02-17T00:00:00" u="1"/>
        <d v="2020-01-21T00:00:00" u="1"/>
        <d v="2019-02-17T00:00:00" u="1"/>
        <d v="2020-02-17T00:00:00" u="1"/>
        <d v="2018-04-09T00:00:00" u="1"/>
        <d v="2017-05-05T00:00:00" u="1"/>
        <d v="2019-04-09T00:00:00" u="1"/>
        <d v="2020-04-09T00:00:00" u="1"/>
        <d v="2012-01-23T00:00:00" u="1"/>
        <d v="2014-01-23T00:00:00" u="1"/>
        <d v="2015-03-15T00:00:00" u="1"/>
        <d v="2017-02-19T00:00:00" u="1"/>
        <d v="2014-04-11T00:00:00" u="1"/>
        <d v="2020-01-23T00:00:00" u="1"/>
        <d v="2013-05-07T00:00:00" u="1"/>
        <d v="2017-04-11T00:00:00" u="1"/>
        <d v="2016-05-07T00:00:00" u="1"/>
        <d v="2020-03-15T00:00:00" u="1"/>
        <d v="2018-05-07T00:00:00" u="1"/>
        <d v="2019-05-07T00:00:00" u="1"/>
        <d v="2020-05-07T00:00:00" u="1"/>
        <d v="2013-03-17T00:00:00" u="1"/>
        <d v="2013-04-13T00:00:00" u="1"/>
        <d v="2014-04-13T00:00:00" u="1"/>
        <d v="2016-03-17T00:00:00" u="1"/>
        <d v="2013-05-09T00:00:00" u="1"/>
        <d v="2017-03-17T00:00:00" u="1"/>
        <d v="2014-05-09T00:00:00" u="1"/>
        <d v="2020-02-21T00:00:00" u="1"/>
        <d v="2017-04-13T00:00:00" u="1"/>
        <d v="2014-06-05T00:00:00" u="1"/>
        <d v="2018-04-13T00:00:00" u="1"/>
        <d v="2018-06-05T00:00:00" u="1"/>
        <d v="2020-06-05T00:00:00" u="1"/>
        <d v="2012-01-27T00:00:00" u="1"/>
        <d v="2013-01-27T00:00:00" u="1"/>
        <d v="2014-01-27T00:00:00" u="1"/>
        <d v="2015-02-23T00:00:00" u="1"/>
        <d v="2014-03-19T00:00:00" u="1"/>
        <d v="2014-04-15T00:00:00" u="1"/>
        <d v="2017-03-19T00:00:00" u="1"/>
        <d v="2014-05-11T00:00:00" u="1"/>
        <d v="2013-06-07T00:00:00" u="1"/>
        <d v="2017-04-15T00:00:00" u="1"/>
        <d v="2017-06-07T00:00:00" u="1"/>
        <d v="2019-05-11T00:00:00" u="1"/>
        <d v="2018-06-07T00:00:00" u="1"/>
        <d v="2020-05-11T00:00:00" u="1"/>
        <d v="2017-07-03T00:00:00" u="1"/>
        <d v="2019-06-07T00:00:00" u="1"/>
        <d v="2020-06-07T00:00:00" u="1"/>
        <d v="2013-01-29T00:00:00" u="1"/>
        <d v="2015-01-29T00:00:00" u="1"/>
        <d v="2014-02-25T00:00:00" u="1"/>
        <d v="2016-02-25T00:00:00" u="1"/>
        <d v="2018-01-29T00:00:00" u="1"/>
        <d v="2017-02-25T00:00:00" u="1"/>
        <d v="2018-02-25T00:00:00" u="1"/>
        <d v="2013-05-13T00:00:00" u="1"/>
        <d v="2014-05-13T00:00:00" u="1"/>
        <d v="2020-02-25T00:00:00" u="1"/>
        <d v="2016-05-13T00:00:00" u="1"/>
        <d v="2018-04-17T00:00:00" u="1"/>
        <d v="2020-03-21T00:00:00" u="1"/>
        <d v="2017-05-13T00:00:00" u="1"/>
        <d v="2014-07-05T00:00:00" u="1"/>
        <d v="2018-05-13T00:00:00" u="1"/>
        <d v="2020-04-17T00:00:00" u="1"/>
        <d v="2016-07-05T00:00:00" u="1"/>
        <d v="2020-05-13T00:00:00" u="1"/>
        <d v="2019-06-09T00:00:00" u="1"/>
        <d v="2018-07-05T00:00:00" u="1"/>
        <d v="2017-08-01T00:00:00" u="1"/>
        <d v="2012-01-31T00:00:00" u="1"/>
        <d v="2013-01-31T00:00:00" u="1"/>
        <d v="2014-01-31T00:00:00" u="1"/>
        <d v="2013-02-27T00:00:00" u="1"/>
        <d v="2015-01-31T00:00:00" u="1"/>
        <d v="2016-01-31T00:00:00" u="1"/>
        <d v="2013-03-23T00:00:00" u="1"/>
        <d v="2014-03-23T00:00:00" u="1"/>
        <d v="2016-02-27T00:00:00" u="1"/>
        <d v="2013-04-19T00:00:00" u="1"/>
        <d v="2014-04-19T00:00:00" u="1"/>
        <d v="2014-05-15T00:00:00" u="1"/>
        <d v="2016-04-19T00:00:00" u="1"/>
        <d v="2019-03-23T00:00:00" u="1"/>
        <d v="2020-03-23T00:00:00" u="1"/>
        <d v="2013-07-07T00:00:00" u="1"/>
        <d v="2019-04-19T00:00:00" u="1"/>
        <d v="2016-06-11T00:00:00" u="1"/>
        <d v="2020-04-19T00:00:00" u="1"/>
        <d v="2013-08-03T00:00:00" u="1"/>
        <d v="2017-06-11T00:00:00" u="1"/>
        <d v="2014-08-03T00:00:00" u="1"/>
        <d v="2018-06-11T00:00:00" u="1"/>
        <d v="2020-05-15T00:00:00" u="1"/>
        <d v="2017-07-07T00:00:00" u="1"/>
        <d v="2019-06-11T00:00:00" u="1"/>
        <d v="2018-08-03T00:00:00" u="1"/>
        <d v="2020-07-07T00:00:00" u="1"/>
        <d v="2013-04-21T00:00:00" u="1"/>
        <d v="2013-05-17T00:00:00" u="1"/>
        <d v="2016-04-21T00:00:00" u="1"/>
        <d v="2016-05-17T00:00:00" u="1"/>
        <d v="2019-04-21T00:00:00" u="1"/>
        <d v="2014-07-09T00:00:00" u="1"/>
        <d v="2016-06-13T00:00:00" u="1"/>
        <d v="2014-08-05T00:00:00" u="1"/>
        <d v="2017-07-09T00:00:00" u="1"/>
        <d v="2018-08-05T00:00:00" u="1"/>
        <d v="2020-07-09T00:00:00" u="1"/>
        <d v="2017-09-01T00:00:00" u="1"/>
        <d v="2019-08-05T00:00:00" u="1"/>
        <d v="2013-03-27T00:00:00" u="1"/>
        <d v="2014-04-23T00:00:00" u="1"/>
        <d v="2014-05-19T00:00:00" u="1"/>
        <d v="2014-06-15T00:00:00" u="1"/>
        <d v="2014-07-11T00:00:00" u="1"/>
        <d v="2017-06-15T00:00:00" u="1"/>
        <d v="2019-05-19T00:00:00" u="1"/>
        <d v="2020-05-19T00:00:00" u="1"/>
        <d v="2013-09-03T00:00:00" u="1"/>
        <d v="2016-08-07T00:00:00" u="1"/>
        <d v="2019-07-11T00:00:00" u="1"/>
        <d v="2020-07-11T00:00:00" u="1"/>
        <d v="2019-08-07T00:00:00" u="1"/>
        <d v="2018-09-03T00:00:00" u="1"/>
        <d v="2013-03-29T00:00:00" u="1"/>
        <d v="2013-05-21T00:00:00" u="1"/>
        <d v="2014-05-21T00:00:00" u="1"/>
        <d v="2013-06-17T00:00:00" u="1"/>
        <d v="2016-05-21T00:00:00" u="1"/>
        <d v="2014-07-13T00:00:00" u="1"/>
        <d v="2016-06-17T00:00:00" u="1"/>
        <d v="2017-06-17T00:00:00" u="1"/>
        <d v="2019-05-21T00:00:00" u="1"/>
        <d v="2014-08-09T00:00:00" u="1"/>
        <d v="2020-06-17T00:00:00" u="1"/>
        <d v="2019-07-13T00:00:00" u="1"/>
        <d v="2018-08-09T00:00:00" u="1"/>
        <d v="2020-07-13T00:00:00" u="1"/>
        <d v="2016-10-01T00:00:00" u="1"/>
        <d v="2018-09-05T00:00:00" u="1"/>
        <d v="2020-08-09T00:00:00" u="1"/>
        <d v="2017-10-01T00:00:00" u="1"/>
        <d v="2020-09-05T00:00:00" u="1"/>
        <d v="2013-03-31T00:00:00" u="1"/>
        <d v="2014-03-31T00:00:00" u="1"/>
        <d v="2014-04-27T00:00:00" u="1"/>
        <d v="2013-05-23T00:00:00" u="1"/>
        <d v="2017-05-23T00:00:00" u="1"/>
        <d v="2014-07-15T00:00:00" u="1"/>
        <d v="2016-06-19T00:00:00" u="1"/>
        <d v="2013-08-11T00:00:00" u="1"/>
        <d v="2017-07-15T00:00:00" u="1"/>
        <d v="2019-06-19T00:00:00" u="1"/>
        <d v="2016-08-11T00:00:00" u="1"/>
        <d v="2018-07-15T00:00:00" u="1"/>
        <d v="2020-06-19T00:00:00" u="1"/>
        <d v="2013-10-03T00:00:00" u="1"/>
        <d v="2019-07-15T00:00:00" u="1"/>
        <d v="2018-08-11T00:00:00" u="1"/>
        <d v="2020-07-15T00:00:00" u="1"/>
        <d v="2017-09-07T00:00:00" u="1"/>
        <d v="2020-08-11T00:00:00" u="1"/>
        <d v="2014-06-21T00:00:00" u="1"/>
        <d v="2016-06-21T00:00:00" u="1"/>
        <d v="2013-08-13T00:00:00" u="1"/>
        <d v="2017-06-21T00:00:00" u="1"/>
        <d v="2017-07-17T00:00:00" u="1"/>
        <d v="2016-08-13T00:00:00" u="1"/>
        <d v="2018-07-17T00:00:00" u="1"/>
        <d v="2018-09-09T00:00:00" u="1"/>
        <d v="2017-10-05T00:00:00" u="1"/>
        <d v="2019-09-09T00:00:00" u="1"/>
        <d v="2018-10-05T00:00:00" u="1"/>
        <d v="2020-10-05T00:00:00" u="1"/>
        <d v="2014-05-27T00:00:00" u="1"/>
        <d v="2013-06-23T00:00:00" u="1"/>
        <d v="2014-06-23T00:00:00" u="1"/>
        <d v="2013-07-19T00:00:00" u="1"/>
        <d v="2012-09-11T00:00:00" u="1"/>
        <d v="2014-08-15T00:00:00" u="1"/>
        <d v="2013-09-11T00:00:00" u="1"/>
        <d v="2019-06-23T00:00:00" u="1"/>
        <d v="2014-09-11T00:00:00" u="1"/>
        <d v="2016-08-15T00:00:00" u="1"/>
        <d v="2018-08-15T00:00:00" u="1"/>
        <d v="2017-09-11T00:00:00" u="1"/>
        <d v="2019-08-15T00:00:00" u="1"/>
        <d v="2016-10-07T00:00:00" u="1"/>
        <d v="2020-08-15T00:00:00" u="1"/>
        <d v="2018-10-07T00:00:00" u="1"/>
        <d v="2018-11-03T00:00:00" u="1"/>
        <d v="2014-07-21T00:00:00" u="1"/>
        <d v="2014-09-13T00:00:00" u="1"/>
        <d v="2016-08-17T00:00:00" u="1"/>
        <d v="2019-07-21T00:00:00" u="1"/>
        <d v="2018-08-17T00:00:00" u="1"/>
        <d v="2013-11-05T00:00:00" u="1"/>
        <d v="2017-09-13T00:00:00" u="1"/>
        <d v="2016-10-09T00:00:00" u="1"/>
        <d v="2020-08-17T00:00:00" u="1"/>
        <d v="2017-10-09T00:00:00" u="1"/>
        <d v="2016-12-01T00:00:00" u="1"/>
        <d v="2020-10-09T00:00:00" u="1"/>
        <d v="2013-05-31T00:00:00" u="1"/>
        <d v="2014-05-31T00:00:00" u="1"/>
        <d v="2014-06-27T00:00:00" u="1"/>
        <d v="2014-07-23T00:00:00" u="1"/>
        <d v="2016-06-27T00:00:00" u="1"/>
        <d v="2017-06-27T00:00:00" u="1"/>
        <d v="2012-09-15T00:00:00" u="1"/>
        <d v="2017-07-23T00:00:00" u="1"/>
        <d v="2012-10-11T00:00:00" u="1"/>
        <d v="2018-07-23T00:00:00" u="1"/>
        <d v="2017-08-19T00:00:00" u="1"/>
        <d v="2019-07-23T00:00:00" u="1"/>
        <d v="2014-10-11T00:00:00" u="1"/>
        <d v="2019-08-19T00:00:00" u="1"/>
        <d v="2018-09-15T00:00:00" u="1"/>
        <d v="2013-12-03T00:00:00" u="1"/>
        <d v="2017-10-11T00:00:00" u="1"/>
        <d v="2014-12-03T00:00:00" u="1"/>
        <d v="2020-09-15T00:00:00" u="1"/>
        <d v="2017-11-07T00:00:00" u="1"/>
        <d v="2016-12-03T00:00:00" u="1"/>
        <d v="2018-11-07T00:00:00" u="1"/>
        <d v="2020-10-11T00:00:00" u="1"/>
        <d v="2019-11-07T00:00:00" u="1"/>
        <d v="2018-12-03T00:00:00" u="1"/>
        <d v="2020-11-07T00:00:00" u="1"/>
        <d v="2019-12-03T00:00:00" u="1"/>
        <d v="2013-06-29T00:00:00" u="1"/>
        <d v="2013-07-25T00:00:00" u="1"/>
        <d v="2016-06-29T00:00:00" u="1"/>
        <d v="2013-08-21T00:00:00" u="1"/>
        <d v="2014-08-21T00:00:00" u="1"/>
        <d v="2013-09-17T00:00:00" u="1"/>
        <d v="2013-10-13T00:00:00" u="1"/>
        <d v="2016-09-17T00:00:00" u="1"/>
        <d v="2013-11-09T00:00:00" u="1"/>
        <d v="2016-10-13T00:00:00" u="1"/>
        <d v="2020-08-21T00:00:00" u="1"/>
        <d v="2013-12-05T00:00:00" u="1"/>
        <d v="2017-10-13T00:00:00" u="1"/>
        <d v="2019-09-17T00:00:00" u="1"/>
        <d v="2014-12-05T00:00:00" u="1"/>
        <d v="2016-11-09T00:00:00" u="1"/>
        <d v="2019-10-13T00:00:00" u="1"/>
        <d v="2018-11-09T00:00:00" u="1"/>
        <d v="2020-10-13T00:00:00" u="1"/>
        <d v="2019-11-09T00:00:00" u="1"/>
        <d v="2013-07-27T00:00:00" u="1"/>
        <d v="2012-10-15T00:00:00" u="1"/>
        <d v="2016-08-23T00:00:00" u="1"/>
        <d v="2014-10-15T00:00:00" u="1"/>
        <d v="2016-10-15T00:00:00" u="1"/>
        <d v="2017-10-15T00:00:00" u="1"/>
        <d v="2018-10-15T00:00:00" u="1"/>
        <d v="2020-09-19T00:00:00" u="1"/>
        <d v="2019-10-15T00:00:00" u="1"/>
        <d v="2016-12-07T00:00:00" u="1"/>
        <d v="2020-10-15T00:00:00" u="1"/>
        <d v="2019-11-11T00:00:00" u="1"/>
        <d v="2020-12-07T00:00:00" u="1"/>
        <d v="2013-07-29T00:00:00" u="1"/>
        <d v="2013-08-25T00:00:00" u="1"/>
        <d v="2012-09-21T00:00:00" u="1"/>
        <d v="2013-09-21T00:00:00" u="1"/>
        <d v="2013-10-17T00:00:00" u="1"/>
        <d v="2014-10-17T00:00:00" u="1"/>
        <d v="2019-08-25T00:00:00" u="1"/>
        <d v="2018-09-21T00:00:00" u="1"/>
        <d v="2017-10-17T00:00:00" u="1"/>
        <d v="2014-12-09T00:00:00" u="1"/>
        <d v="2018-10-17T00:00:00" u="1"/>
        <d v="2020-09-21T00:00:00" u="1"/>
        <d v="2018-11-13T00:00:00" u="1"/>
        <d v="2020-10-17T00:00:00" u="1"/>
        <d v="2017-12-09T00:00:00" u="1"/>
        <d v="2020-11-13T00:00:00" u="1"/>
        <d v="2019-12-09T00:00:00" u="1"/>
        <d v="2013-07-31T00:00:00" u="1"/>
        <d v="2014-07-31T00:00:00" u="1"/>
        <d v="2013-08-27T00:00:00" u="1"/>
        <d v="2014-08-27T00:00:00" u="1"/>
        <d v="2016-07-31T00:00:00" u="1"/>
        <d v="2013-09-23T00:00:00" u="1"/>
        <d v="2013-10-19T00:00:00" u="1"/>
        <d v="2016-09-23T00:00:00" u="1"/>
        <d v="2013-11-15T00:00:00" u="1"/>
        <d v="2017-09-23T00:00:00" u="1"/>
        <d v="2019-09-23T00:00:00" u="1"/>
        <d v="2016-11-15T00:00:00" u="1"/>
        <d v="2017-11-15T00:00:00" u="1"/>
        <d v="2019-10-19T00:00:00" u="1"/>
        <d v="2020-10-19T00:00:00" u="1"/>
        <d v="2017-12-11T00:00:00" u="1"/>
        <d v="2019-12-11T00:00:00" u="1"/>
        <d v="2020-12-11T00:00:00" u="1"/>
        <d v="2014-08-29T00:00:00" u="1"/>
        <d v="2013-09-25T00:00:00" u="1"/>
        <d v="2012-10-21T00:00:00" u="1"/>
        <d v="2013-11-17T00:00:00" u="1"/>
        <d v="2014-11-17T00:00:00" u="1"/>
        <d v="2013-12-13T00:00:00" u="1"/>
        <d v="2019-09-25T00:00:00" u="1"/>
        <d v="2018-10-21T00:00:00" u="1"/>
        <d v="2017-11-17T00:00:00" u="1"/>
        <d v="2018-11-17T00:00:00" u="1"/>
        <d v="2020-10-21T00:00:00" u="1"/>
        <d v="2019-11-17T00:00:00" u="1"/>
        <d v="2013-08-31T00:00:00" u="1"/>
        <d v="2014-08-31T00:00:00" u="1"/>
        <d v="2016-08-31T00:00:00" u="1"/>
        <d v="2017-09-27T00:00:00" u="1"/>
        <d v="2014-11-19T00:00:00" u="1"/>
        <d v="2016-11-19T00:00:00" u="1"/>
        <d v="2016-12-15T00:00:00" u="1"/>
        <d v="2017-12-15T00:00:00" u="1"/>
        <d v="2019-11-19T00:00:00" u="1"/>
        <d v="2018-12-15T00:00:00" u="1"/>
        <d v="2020-11-19T00:00:00" u="1"/>
        <d v="2019-12-15T00:00:00" u="1"/>
        <d v="2020-12-15T00:00:00" u="1"/>
      </sharedItems>
    </cacheField>
    <cacheField name="Sales Header - Order Date" numFmtId="14">
      <sharedItems containsSemiMixedTypes="0" containsNonDate="0" containsDate="1" containsString="0" minDate="1900-01-01T00:00:00" maxDate="1900-01-02T00:00:00"/>
    </cacheField>
    <cacheField name="Item - Description" numFmtId="49">
      <sharedItems containsBlank="1" count="201">
        <s v="10.75&quot; Tourch Riser Soccer Trophy"/>
        <s v="3.75&quot; Basketball Trophy"/>
        <s v="Stainless Thermos"/>
        <s v="360 Clip Watch"/>
        <s v="10.75&quot; Star Riser Lamp of Knowledge Trophy"/>
        <s v="3.25&quot; Apple Trophy "/>
        <s v="Dual Source Flashlight"/>
        <s v="Laminated Tote"/>
        <s v="Milk Bottle"/>
        <s v="Campfire Mug"/>
        <s v="Calc-U-Note"/>
        <s v="Flute"/>
        <s v="Desk Calculator"/>
        <s v="Super Sport Stopwatch"/>
        <s v="Slim Travel Alarm"/>
        <s v="Budget Tote Bag"/>
        <s v="Plastic Handle Bag"/>
        <s v="Bistro Mug"/>
        <s v="10.75&quot; Column Basketball Trophy"/>
        <s v="Two-Toned Knit Hat"/>
        <s v="Bamboo 1GB USB Flash Drive"/>
        <s v="1GB USB Flash Drive Pen"/>
        <s v="LED Keychain"/>
        <s v="Die-Cut Tote"/>
        <s v="Arch Calculator"/>
        <s v="Juice Glass"/>
        <s v="Vinyl Tote"/>
        <s v="10.75&quot; Column Soccer Trophy"/>
        <s v="10.75&quot; Star Riser Volleyball Trophy"/>
        <s v="10.75&quot; Tourch Riser Basketball Trophy"/>
        <s v="Sportsman Bucket Hat"/>
        <s v="Striped Knit Hat"/>
        <s v="10.75&quot; Tourch Riser Lamp of Knowledge Trophy"/>
        <s v="Flexi-Clock &amp; Clip"/>
        <s v="Ergo-Calculator"/>
        <s v="Biodegradable Colored SPORT BOT"/>
        <s v="10.75&quot; Star Riser FootballTrophy"/>
        <s v="Mesh Bucket Hat"/>
        <s v="Cotton Classic Tote"/>
        <s v="10.75&quot; Column Volleyball Trophy"/>
        <s v="Frames &amp; Clock"/>
        <s v="5&quot; Male Graduate Trophy"/>
        <s v="Canvas Stopwatch"/>
        <s v="Retractable Earbuds"/>
        <s v="Chardonnay Glass"/>
        <s v="Soup Mug"/>
        <s v="Pub Glass"/>
        <s v="Tall Matte Finish Mug"/>
        <s v="10.75&quot; Tourch Riser FootballTrophy"/>
        <s v="4 Function Rotating Carabiner Watch"/>
        <s v="Calculator &amp; World Time Clock"/>
        <s v="" u="1"/>
        <s v="2GB MP3 Player" u="1"/>
        <s v="All Purpose Tote" u="1"/>
        <s v="Action Sport Duffel" u="1"/>
        <s v="10.75&quot; Tourch Riser Volleyball Trophy" u="1"/>
        <m u="1"/>
        <s v="USB MP3 Player" u="1"/>
        <s v="Chunky Knit Hat" u="1"/>
        <s v="Mini Travel Alarm" u="1"/>
        <s v="ST.MORITZ Storage Unit/Drawers" u="1"/>
        <s v="Front Wheel" u="1"/>
        <s v="3.75&quot; Soccer Trophy" u="1"/>
        <s v="ROME Guest Chair, green" u="1"/>
        <s v="PARIS Guest Chair, black" u="1"/>
        <s v="ATLANTA Whiteboard, base" u="1"/>
        <s v="Contemporary Desk Calculator" u="1"/>
        <s v="Wide SPORT BOT" u="1"/>
        <s v="CHAMONIX Base Storage Unit" u="1"/>
        <s v="Portable Speaker &amp; MP3 Dock" u="1"/>
        <s v="ANTWERP Conference Table" u="1"/>
        <s v="ALBERTVILLE Whiteboard, green" u="1"/>
        <s v="Stopwatch with Neck Rope" u="1"/>
        <s v="Crusher Bucket Hat" u="1"/>
        <s v="Folding Stereo Speakers" u="1"/>
        <s v="Loudspeaker, Black, 120W" u="1"/>
        <s v="3.75&quot; Volleyball Trophy" u="1"/>
        <s v="Raw-Edge Patch BALL CAP" u="1"/>
        <s v="10.75&quot; Tourch Riser Apple Trophy" u="1"/>
        <s v="10.75&quot; Column Wrestling Trophy" u="1"/>
        <s v="Fleece Beanie" u="1"/>
        <s v="Black Duffel Bag" u="1"/>
        <s v="3.75&quot; Football Trophy" u="1"/>
        <s v="Foldable Travel Speakers" u="1"/>
        <s v="SPORT BOT with Pop Lid" u="1"/>
        <s v="Wide Screen Alarm Clock" u="1"/>
        <s v="Pique Visor" u="1"/>
        <s v="AMSTERDAM Lamp" u="1"/>
        <s v="USB 4-Port Hub" u="1"/>
        <s v="Soft Touch Travel Mug" u="1"/>
        <s v="Paint, blue" u="1"/>
        <s v="7.5'' Bud Vase" u="1"/>
        <s v="LED Flex Light" u="1"/>
        <s v="10.75&quot; Tourch Riser WrestlingTrophy" u="1"/>
        <s v="Canvas Field Bag" u="1"/>
        <s v="Baseball Figure Trophy" u="1"/>
        <s v="SAPPORO Whiteboard, black" u="1"/>
        <s v="Sport Bag" u="1"/>
        <s v="Printing Paper" u="1"/>
        <s v="Canvas Boat Bag" u="1"/>
        <s v="World Time Travel Alarm" u="1"/>
        <s v="3.25&quot; Lamp of Knowledge Trophy" u="1"/>
        <s v="Manual for Loudspeakers" u="1"/>
        <s v="Wisper-Cut Vase" u="1"/>
        <s v="10.75&quot; Star Riser Apple Trophy" u="1"/>
        <s v="Lamp" u="1"/>
        <s v="INNSBRUCK Storage Unit/G.Door" u="1"/>
        <s v="SEOUL Guest Chair, red" u="1"/>
        <s v="Raw-Edge Bucket Hat" u="1"/>
        <s v="Clip-on Clock" u="1"/>
        <s v="Loudspeaker, Walnut, 80W" u="1"/>
        <s v="Super Shopper" u="1"/>
        <s v="Award Medallian - 3''" u="1"/>
        <s v="ATHENS Mobile Pedestal" u="1"/>
        <s v="Pro-Travel Technology Set" u="1"/>
        <s v="Recycled Tote" u="1"/>
        <s v="CONTOSO Storage System" u="1"/>
        <s v="Cherry Finished Crystal Award" u="1"/>
        <s v="10.75&quot; Column Lamp of Knowledge Trophy" u="1"/>
        <s v="Ad Torch" u="1"/>
        <s v="Engraved Basketball Award" u="1"/>
        <s v="Wave Mug" u="1"/>
        <s v="Spokes" u="1"/>
        <s v="Fashion Travel Mug" u="1"/>
        <s v="GRENOBLE Whiteboard, red" u="1"/>
        <s v="ATHENS Desk" u="1"/>
        <s v="Gripper SPORT BOT" u="1"/>
        <s v="4.75&quot; Spelling B Trophy" u="1"/>
        <s v="Bamboo Digital Picutre Frame" u="1"/>
        <s v="Stand for Loudspeakers LS-150" u="1"/>
        <s v="1GB MP3 Player" u="1"/>
        <s v="Clip-on MP3 Player" u="1"/>
        <s v="3.75&quot; Wrestling Trophy" u="1"/>
        <s v="Channel Speaker System" u="1"/>
        <s v="Back Wheel" u="1"/>
        <s v="Football Graphic Plaque" u="1"/>
        <s v="10.75&quot; Column Apple Trophy" u="1"/>
        <s v="Clock &amp; Business Card Holder" u="1"/>
        <s v="Cables for Loudspeakers" u="1"/>
        <s v="Loudspeaker, Cherry, 150W" u="1"/>
        <s v="Soccer Figure Trophy" u="1"/>
        <s v="Loudspeaker, Cherry, 75W" u="1"/>
        <s v="Clock &amp; Pen Holder" u="1"/>
        <s v="MOSCOW Swivel Chair, red" u="1"/>
        <s v="Distressed Twill Visor" u="1"/>
        <s v="Button Key-Light" u="1"/>
        <s v="Cherry Finish Photo Frame &amp; Clock" u="1"/>
        <s v="Normandy Vase" u="1"/>
        <s v="Wireless Headphones" u="1"/>
        <s v="VOIP Headset with Mic" u="1"/>
        <s v="Plastic Sun Visor" u="1"/>
        <s v="Award Medallian - 2.5''" u="1"/>
        <s v="10.75&quot; Star Riser Soccer Trophy" u="1"/>
        <s v="MEXICO Swivel Chair, black" u="1"/>
        <s v="Wheeled Duffel" u="1"/>
        <s v="Walnut Medallian Plate" u="1"/>
        <s v="Clip-on Clock with Compass" u="1"/>
        <s v="Twill Visor" u="1"/>
        <s v="Knit Hat with Bill" u="1"/>
        <s v="Soccer #1 Pin" u="1"/>
        <s v="Black Digital Picture Frame" u="1"/>
        <s v="Aluminum SPORT BOT" u="1"/>
        <s v="Winter Frost Vase" u="1"/>
        <s v="SARAJEVO Whiteboard, blue" u="1"/>
        <s v="Microfiber Bucket Hat" u="1"/>
        <s v="BERLIN Guest Chair, yellow" u="1"/>
        <s v="SYDNEY Swivel Chair, green" u="1"/>
        <s v="Cherry Finished Crystal Award- Large" u="1"/>
        <s v="4GB MP3 Player" u="1"/>
        <s v="Bicycle" u="1"/>
        <s v="INNSBRUCK Storage Unit/W.Door" u="1"/>
        <s v="MUNICH Swivel Chair, yellow" u="1"/>
        <s v="10.75&quot; Tourch Riser Wrestling Trophy" u="1"/>
        <s v="Border Style" u="1"/>
        <s v="Fashion Visor" u="1"/>
        <s v="Two-Toned Cap" u="1"/>
        <s v="OSLO Storage Unit/Shelf" u="1"/>
        <s v="TOKYO Guest Chair, blue" u="1"/>
        <s v="Silver Plated Photo Frame" u="1"/>
        <s v="Glacier Vase" u="1"/>
        <s v="Carabiner Watch" u="1"/>
        <s v="Touring Bicycle" u="1"/>
        <s v="Translucent Stopwatch" u="1"/>
        <s v="Mesh BALL CAP" u="1"/>
        <s v="5&quot; Female Graduate Trophy" u="1"/>
        <s v="2GB Foldout USB Flash Drive" u="1"/>
        <s v="All Star Cap" u="1"/>
        <s v="LONDON Swivel Chair, blue" u="1"/>
        <s v="10.75&quot; Column Football Trophy" u="1"/>
        <s v="Golf Relaxed Cap" u="1"/>
        <s v="Award Medallian - 2''" u="1"/>
        <s v="Basketball Graphic Plaque" u="1"/>
        <s v="Cherry Finish Frame" u="1"/>
        <s v="Flip-up Travel Alarm" u="1"/>
        <s v="Loudspeakers, White for PC" u="1"/>
        <s v="Clip-on Stopwatch" u="1"/>
        <s v="10.75&quot; Star Riser Basketball Trophy" u="1"/>
        <s v="Mounting" u="1"/>
        <s v="Sport Earbuds" u="1"/>
        <s v="Gym Locker Bag" u="1"/>
        <s v="Book Style Photo Frame &amp; Clock" u="1"/>
      </sharedItems>
    </cacheField>
    <cacheField name="Customer - Name" numFmtId="49">
      <sharedItems containsBlank="1" count="118">
        <s v="Outdoor Gear Unlimited"/>
        <s v="Ontocane Outdoors"/>
        <s v="Volcome Ltd."/>
        <s v="Solar Tech"/>
        <s v="Physicare Ltd."/>
        <s v="Solcity"/>
        <s v="Tintax " u="1"/>
        <s v="Selangorian Ltd." u="1"/>
        <m u="1"/>
        <s v="Candoxy Kontor A/S" u="1"/>
        <s v="A. Datum Corporation" u="1"/>
        <s v="Gary's Sports" u="1"/>
        <s v="Helguera industrial" u="1"/>
        <s v="D-Com Industries" u="1"/>
        <s v="Stanfords" u="1"/>
        <s v="Möbel Siegfried" u="1"/>
        <s v="Office Solutions" u="1"/>
        <s v="Soron Kamstrol AG" u="1"/>
        <s v="Top Action Sports" u="1"/>
        <s v="Bargottis" u="1"/>
        <s v="Tinfan" u="1"/>
        <s v="Sonnmatt Design" u="1"/>
        <s v="Candoxy Nederland BV" u="1"/>
        <s v="First Touch Marketing" u="1"/>
        <s v="Super Daves" u="1"/>
        <s v="Solotech" u="1"/>
        <s v="Iber Tech" u="1"/>
        <s v="Libros S.A." u="1"/>
        <s v="Fairway Sound" u="1"/>
        <s v="Ganzlex NV" u="1"/>
        <s v="Showmasters" u="1"/>
        <s v="Inchit, Inc." u="1"/>
        <s v="Ranice Sports" u="1"/>
        <s v="Centromerkur d.o.o." u="1"/>
        <s v="Danger Unlimited" u="1"/>
        <s v="Latexon, Inc." u="1"/>
        <s v="Saxon Technology" u="1"/>
        <s v="Contoso Pharmaceuticals" u="1"/>
        <s v="First Bank" u="1"/>
        <s v="Alan Brewer" u="1"/>
        <s v="Hotspot Systems" u="1"/>
        <s v="Dantons" u="1"/>
        <s v="Francematic" u="1"/>
        <s v="Klubben" u="1"/>
        <s v="ISA Tech" u="1"/>
        <s v="Sumtones, AG" u="1"/>
        <s v="BEI Outfitters " u="1"/>
        <s v="Bainbridges" u="1"/>
        <s v="Randotax Outfitters" u="1"/>
        <s v="Hotel Pferdesee" u="1"/>
        <s v="Moveex" u="1"/>
        <s v="Voltive Systems" u="1"/>
        <s v="University of Oregon" u="1"/>
        <s v="MovieTime Entertainment" u="1"/>
        <s v="Deerfield Graphics Company" u="1"/>
        <s v="Lauritzen Kontorm¢bler A/S" u="1"/>
        <s v="Pilatus AG" u="1"/>
        <s v="TechZone" u="1"/>
        <s v="Fabrikam, Inc." u="1"/>
        <s v="The Device Shop" u="1"/>
        <s v="Derringers Resturants" u="1"/>
        <s v="Guildford Water Department" u="1"/>
        <s v="London Candoxy Storage Campus" u="1"/>
        <s v="Keybase, Inc." u="1"/>
        <s v="ZoomTrax Systems" u="1"/>
        <s v="Autohaus Mielberg KG" u="1"/>
        <s v="Cronus Cardoxy Procurement" u="1"/>
        <s v="Zuni Home Crafts Ltd." u="1"/>
        <s v="Triton Industries" u="1"/>
        <s v="Roundron" u="1"/>
        <s v="Cronus Cardoxy Sales" u="1"/>
        <s v="New Concepts Furniture" u="1"/>
        <s v="Villadomis AG" u="1"/>
        <s v="Kinfix Industries" u="1"/>
        <s v="Odessy Sports" u="1"/>
        <s v="Dicon Industries" u="1"/>
        <s v="Parvotis" u="1"/>
        <s v="Konberg Tapet AB" u="1"/>
        <s v="DenoTech" u="1"/>
        <s v="Ravel M¢bler" u="1"/>
        <s v="Tempsons Tropies" u="1"/>
        <s v="The Cannon Group PLC" u="1"/>
        <s v="Esystems" u="1"/>
        <s v="Corporación Beta" u="1"/>
        <s v="AlphaQuote" u="1"/>
        <s v="Gagn &amp; Gaman" u="1"/>
        <s v="Techibase" u="1"/>
        <s v="Gamma Ray's" u="1"/>
        <s v="Blesmore Systems" u="1"/>
        <s v="Nieuwe Zandpoort NV" u="1"/>
        <s v="Designstudio Gmunden" u="1"/>
        <s v="Stutringers" u="1"/>
        <s v="Sporting Goods Emporium" u="1"/>
        <s v="John Haddock Insurance Co." u="1"/>
        <s v="City Of Chicago" u="1"/>
        <s v="Alpine Ski House" u="1"/>
        <s v="Möbel Scherrer AG" u="1"/>
        <s v="Graphic Design Institute" u="1"/>
        <s v="Zumi's" u="1"/>
        <s v="Carl Anthony" u="1"/>
        <s v="Litware, Inc." u="1"/>
        <s v="Elkhorn Airport" u="1"/>
        <s v="Blanemark Hifi Shop" u="1"/>
        <s v="Lovaina Contractors" u="1"/>
        <s v="Equinox Sporting Goods" u="1"/>
        <s v="Livre Importants" u="1"/>
        <s v="Meersen Meubelen" u="1"/>
        <s v="Parmentier Boutique" u="1"/>
        <s v="Beef House" u="1"/>
        <s v="Tailspin Toys" u="1"/>
        <s v="Marsholm Karmstol" u="1"/>
        <s v="Spotsmeyer's Furnishings" u="1"/>
        <s v="Englunds Kontorsmöbler AB" u="1"/>
        <s v="Basingers" u="1"/>
        <s v="EXPORTLES d.o.o." u="1"/>
        <s v="MEMA Ljubljana d.o.o." u="1"/>
        <s v="Lexitechnology" u="1"/>
        <s v="Michael Feit - Möbelhaus" u="1"/>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2">
  <r>
    <s v="S120739"/>
    <x v="0"/>
    <x v="0"/>
    <x v="0"/>
    <s v="AWARDS"/>
    <n v="1056.48"/>
    <n v="144"/>
    <s v="RH"/>
    <s v="C100068"/>
    <x v="0"/>
    <d v="1900-01-01T00:00:00"/>
    <x v="0"/>
    <x v="0"/>
  </r>
  <r>
    <s v="S120739"/>
    <x v="0"/>
    <x v="1"/>
    <x v="1"/>
    <s v="AWARDS"/>
    <n v="845.18999999999994"/>
    <n v="144"/>
    <s v="RH"/>
    <s v="C100068"/>
    <x v="0"/>
    <d v="1900-01-01T00:00:00"/>
    <x v="1"/>
    <x v="0"/>
  </r>
  <r>
    <s v="S120739"/>
    <x v="0"/>
    <x v="2"/>
    <x v="2"/>
    <s v="MUGS"/>
    <n v="398.08"/>
    <n v="144"/>
    <s v="RH"/>
    <s v="C100068"/>
    <x v="0"/>
    <d v="1900-01-01T00:00:00"/>
    <x v="2"/>
    <x v="0"/>
  </r>
  <r>
    <s v="S120739"/>
    <x v="0"/>
    <x v="3"/>
    <x v="3"/>
    <s v="CLOCKS"/>
    <n v="363.43"/>
    <n v="288"/>
    <s v="RH"/>
    <s v="C100068"/>
    <x v="0"/>
    <d v="1900-01-01T00:00:00"/>
    <x v="3"/>
    <x v="0"/>
  </r>
  <r>
    <s v="S120739"/>
    <x v="0"/>
    <x v="4"/>
    <x v="4"/>
    <s v="AWARDS"/>
    <n v="352.16"/>
    <n v="48"/>
    <s v="RH"/>
    <s v="C100068"/>
    <x v="0"/>
    <d v="1900-01-01T00:00:00"/>
    <x v="4"/>
    <x v="0"/>
  </r>
  <r>
    <s v="S120739"/>
    <x v="0"/>
    <x v="5"/>
    <x v="5"/>
    <s v="AWARDS"/>
    <n v="281.72999999999996"/>
    <n v="48"/>
    <s v="RH"/>
    <s v="C100068"/>
    <x v="0"/>
    <d v="1900-01-01T00:00:00"/>
    <x v="5"/>
    <x v="0"/>
  </r>
  <r>
    <s v="S120739"/>
    <x v="0"/>
    <x v="6"/>
    <x v="6"/>
    <s v="ELECTRONIC"/>
    <n v="277.22000000000003"/>
    <n v="144"/>
    <s v="RH"/>
    <s v="C100068"/>
    <x v="0"/>
    <d v="1900-01-01T00:00:00"/>
    <x v="6"/>
    <x v="0"/>
  </r>
  <r>
    <s v="S120739"/>
    <x v="0"/>
    <x v="7"/>
    <x v="7"/>
    <s v="BAGS"/>
    <n v="158.9"/>
    <n v="144"/>
    <s v="RH"/>
    <s v="C100068"/>
    <x v="0"/>
    <d v="1900-01-01T00:00:00"/>
    <x v="7"/>
    <x v="0"/>
  </r>
  <r>
    <s v="S120739"/>
    <x v="0"/>
    <x v="8"/>
    <x v="8"/>
    <s v="MUGS"/>
    <n v="157.21"/>
    <n v="144"/>
    <s v="RH"/>
    <s v="C100068"/>
    <x v="0"/>
    <d v="1900-01-01T00:00:00"/>
    <x v="8"/>
    <x v="0"/>
  </r>
  <r>
    <s v="S120739"/>
    <x v="0"/>
    <x v="9"/>
    <x v="9"/>
    <s v="MUGS"/>
    <n v="145.37"/>
    <n v="144"/>
    <s v="RH"/>
    <s v="C100068"/>
    <x v="0"/>
    <d v="1900-01-01T00:00:00"/>
    <x v="9"/>
    <x v="0"/>
  </r>
  <r>
    <s v="S120739"/>
    <x v="0"/>
    <x v="10"/>
    <x v="10"/>
    <s v="ELECTRONIC"/>
    <n v="138.61000000000001"/>
    <n v="144"/>
    <s v="RH"/>
    <s v="C100068"/>
    <x v="0"/>
    <d v="1900-01-01T00:00:00"/>
    <x v="10"/>
    <x v="0"/>
  </r>
  <r>
    <s v="S120739"/>
    <x v="0"/>
    <x v="11"/>
    <x v="11"/>
    <s v="MUGS"/>
    <n v="83.68"/>
    <n v="144"/>
    <s v="RH"/>
    <s v="C100068"/>
    <x v="0"/>
    <d v="1900-01-01T00:00:00"/>
    <x v="11"/>
    <x v="0"/>
  </r>
  <r>
    <s v="S120739"/>
    <x v="0"/>
    <x v="12"/>
    <x v="12"/>
    <s v="ELECTRONIC"/>
    <n v="71.84"/>
    <n v="144"/>
    <s v="RH"/>
    <s v="C100068"/>
    <x v="0"/>
    <d v="1900-01-01T00:00:00"/>
    <x v="12"/>
    <x v="0"/>
  </r>
  <r>
    <s v="S120739"/>
    <x v="0"/>
    <x v="13"/>
    <x v="13"/>
    <s v="CLOCKS"/>
    <n v="30.71"/>
    <n v="24"/>
    <s v="RH"/>
    <s v="C100068"/>
    <x v="0"/>
    <d v="1900-01-01T00:00:00"/>
    <x v="13"/>
    <x v="0"/>
  </r>
  <r>
    <s v="S120739"/>
    <x v="0"/>
    <x v="14"/>
    <x v="14"/>
    <s v="CLOCKS"/>
    <n v="20.29"/>
    <n v="12"/>
    <s v="RH"/>
    <s v="C100068"/>
    <x v="0"/>
    <d v="1900-01-01T00:00:00"/>
    <x v="14"/>
    <x v="0"/>
  </r>
  <r>
    <s v="S120739"/>
    <x v="0"/>
    <x v="15"/>
    <x v="15"/>
    <s v="BAGS"/>
    <n v="5.08"/>
    <n v="96"/>
    <s v="RH"/>
    <s v="C100068"/>
    <x v="0"/>
    <d v="1900-01-01T00:00:00"/>
    <x v="15"/>
    <x v="0"/>
  </r>
  <r>
    <s v="S120739"/>
    <x v="0"/>
    <x v="16"/>
    <x v="16"/>
    <s v="BAGS"/>
    <n v="1.17"/>
    <n v="6"/>
    <s v="RH"/>
    <s v="C100068"/>
    <x v="0"/>
    <d v="1900-01-01T00:00:00"/>
    <x v="16"/>
    <x v="0"/>
  </r>
  <r>
    <s v="S120739"/>
    <x v="0"/>
    <x v="17"/>
    <x v="17"/>
    <s v="MUGS"/>
    <n v="0.77"/>
    <n v="1"/>
    <s v="RH"/>
    <s v="C100068"/>
    <x v="0"/>
    <d v="1900-01-01T00:00:00"/>
    <x v="17"/>
    <x v="0"/>
  </r>
  <r>
    <s v="S121046"/>
    <x v="0"/>
    <x v="18"/>
    <x v="18"/>
    <s v="AWARDS"/>
    <n v="1493.1799999999998"/>
    <n v="144"/>
    <s v="RH"/>
    <s v="C100124"/>
    <x v="1"/>
    <d v="1900-01-01T00:00:00"/>
    <x v="18"/>
    <x v="1"/>
  </r>
  <r>
    <s v="S121046"/>
    <x v="0"/>
    <x v="19"/>
    <x v="19"/>
    <s v="CAPS"/>
    <n v="266.82"/>
    <n v="144"/>
    <s v="RH"/>
    <s v="C100124"/>
    <x v="1"/>
    <d v="1900-01-01T00:00:00"/>
    <x v="19"/>
    <x v="1"/>
  </r>
  <r>
    <s v="S121046"/>
    <x v="0"/>
    <x v="20"/>
    <x v="20"/>
    <s v="ELECTRONIC"/>
    <n v="192.8"/>
    <n v="48"/>
    <s v="RH"/>
    <s v="C100124"/>
    <x v="1"/>
    <d v="1900-01-01T00:00:00"/>
    <x v="20"/>
    <x v="1"/>
  </r>
  <r>
    <s v="S121046"/>
    <x v="0"/>
    <x v="21"/>
    <x v="21"/>
    <s v="ELECTRONIC"/>
    <n v="94.57"/>
    <n v="24"/>
    <s v="RH"/>
    <s v="C100124"/>
    <x v="1"/>
    <d v="1900-01-01T00:00:00"/>
    <x v="21"/>
    <x v="1"/>
  </r>
  <r>
    <s v="S121046"/>
    <x v="0"/>
    <x v="22"/>
    <x v="22"/>
    <s v="ELECTRONIC"/>
    <n v="32.190000000000005"/>
    <n v="48"/>
    <s v="RH"/>
    <s v="C100124"/>
    <x v="1"/>
    <d v="1900-01-01T00:00:00"/>
    <x v="22"/>
    <x v="1"/>
  </r>
  <r>
    <s v="S121046"/>
    <x v="0"/>
    <x v="23"/>
    <x v="23"/>
    <s v="BAGS"/>
    <n v="15.28"/>
    <n v="96"/>
    <s v="RH"/>
    <s v="C100124"/>
    <x v="1"/>
    <d v="1900-01-01T00:00:00"/>
    <x v="23"/>
    <x v="1"/>
  </r>
  <r>
    <s v="S121046"/>
    <x v="0"/>
    <x v="24"/>
    <x v="24"/>
    <s v="ELECTRONIC"/>
    <n v="2.2000000000000002"/>
    <n v="1"/>
    <s v="RH"/>
    <s v="C100124"/>
    <x v="1"/>
    <d v="1900-01-01T00:00:00"/>
    <x v="24"/>
    <x v="1"/>
  </r>
  <r>
    <s v="S121046"/>
    <x v="0"/>
    <x v="9"/>
    <x v="9"/>
    <s v="MUGS"/>
    <n v="1.19"/>
    <n v="1"/>
    <s v="RH"/>
    <s v="C100124"/>
    <x v="1"/>
    <d v="1900-01-01T00:00:00"/>
    <x v="9"/>
    <x v="1"/>
  </r>
  <r>
    <s v="S121046"/>
    <x v="0"/>
    <x v="25"/>
    <x v="25"/>
    <s v="MUGS"/>
    <n v="0.4"/>
    <n v="1"/>
    <s v="RH"/>
    <s v="C100124"/>
    <x v="1"/>
    <d v="1900-01-01T00:00:00"/>
    <x v="25"/>
    <x v="1"/>
  </r>
  <r>
    <s v="S121046"/>
    <x v="0"/>
    <x v="26"/>
    <x v="26"/>
    <s v="BAGS"/>
    <n v="0.21"/>
    <n v="1"/>
    <s v="RH"/>
    <s v="C100124"/>
    <x v="1"/>
    <d v="1900-01-01T00:00:00"/>
    <x v="26"/>
    <x v="1"/>
  </r>
  <r>
    <s v="S121046"/>
    <x v="0"/>
    <x v="15"/>
    <x v="15"/>
    <s v="BAGS"/>
    <n v="0.13"/>
    <n v="2"/>
    <s v="RH"/>
    <s v="C100124"/>
    <x v="1"/>
    <d v="1900-01-01T00:00:00"/>
    <x v="15"/>
    <x v="1"/>
  </r>
  <r>
    <s v="S121047"/>
    <x v="0"/>
    <x v="27"/>
    <x v="27"/>
    <s v="AWARDS"/>
    <n v="1541.87"/>
    <n v="144"/>
    <s v="RH"/>
    <s v="C100133"/>
    <x v="0"/>
    <d v="1900-01-01T00:00:00"/>
    <x v="27"/>
    <x v="2"/>
  </r>
  <r>
    <s v="S121047"/>
    <x v="0"/>
    <x v="24"/>
    <x v="24"/>
    <s v="ELECTRONIC"/>
    <n v="326.95"/>
    <n v="144"/>
    <s v="RH"/>
    <s v="C100133"/>
    <x v="0"/>
    <d v="1900-01-01T00:00:00"/>
    <x v="24"/>
    <x v="2"/>
  </r>
  <r>
    <s v="S121047"/>
    <x v="0"/>
    <x v="28"/>
    <x v="28"/>
    <s v="AWARDS"/>
    <n v="214.15999999999997"/>
    <n v="24"/>
    <s v="RH"/>
    <s v="C100133"/>
    <x v="0"/>
    <d v="1900-01-01T00:00:00"/>
    <x v="28"/>
    <x v="2"/>
  </r>
  <r>
    <s v="S121047"/>
    <x v="0"/>
    <x v="29"/>
    <x v="29"/>
    <s v="AWARDS"/>
    <n v="53.539999999999992"/>
    <n v="6"/>
    <s v="RH"/>
    <s v="C100133"/>
    <x v="0"/>
    <d v="1900-01-01T00:00:00"/>
    <x v="29"/>
    <x v="2"/>
  </r>
  <r>
    <s v="S121047"/>
    <x v="0"/>
    <x v="23"/>
    <x v="23"/>
    <s v="BAGS"/>
    <n v="23.66"/>
    <n v="144"/>
    <s v="RH"/>
    <s v="C100133"/>
    <x v="0"/>
    <d v="1900-01-01T00:00:00"/>
    <x v="23"/>
    <x v="2"/>
  </r>
  <r>
    <s v="S121047"/>
    <x v="0"/>
    <x v="30"/>
    <x v="30"/>
    <s v="CAPS"/>
    <n v="3.28"/>
    <n v="1"/>
    <s v="RH"/>
    <s v="C100133"/>
    <x v="0"/>
    <d v="1900-01-01T00:00:00"/>
    <x v="30"/>
    <x v="2"/>
  </r>
  <r>
    <s v="S121047"/>
    <x v="0"/>
    <x v="31"/>
    <x v="31"/>
    <s v="CAPS"/>
    <n v="2.13"/>
    <n v="1"/>
    <s v="RH"/>
    <s v="C100133"/>
    <x v="0"/>
    <d v="1900-01-01T00:00:00"/>
    <x v="31"/>
    <x v="2"/>
  </r>
  <r>
    <s v="S121047"/>
    <x v="0"/>
    <x v="16"/>
    <x v="16"/>
    <s v="BAGS"/>
    <n v="1.42"/>
    <n v="6"/>
    <s v="RH"/>
    <s v="C100133"/>
    <x v="0"/>
    <d v="1900-01-01T00:00:00"/>
    <x v="16"/>
    <x v="2"/>
  </r>
  <r>
    <s v="S121047"/>
    <x v="0"/>
    <x v="25"/>
    <x v="25"/>
    <s v="MUGS"/>
    <n v="0.42"/>
    <n v="1"/>
    <s v="RH"/>
    <s v="C100133"/>
    <x v="0"/>
    <d v="1900-01-01T00:00:00"/>
    <x v="25"/>
    <x v="2"/>
  </r>
  <r>
    <s v="S121048"/>
    <x v="0"/>
    <x v="32"/>
    <x v="32"/>
    <s v="AWARDS"/>
    <n v="1298.49"/>
    <n v="144"/>
    <s v="RH"/>
    <s v="C100128"/>
    <x v="2"/>
    <d v="1900-01-01T00:00:00"/>
    <x v="32"/>
    <x v="3"/>
  </r>
  <r>
    <s v="S121048"/>
    <x v="0"/>
    <x v="4"/>
    <x v="4"/>
    <s v="AWARDS"/>
    <n v="432.83000000000004"/>
    <n v="48"/>
    <s v="RH"/>
    <s v="C100128"/>
    <x v="2"/>
    <d v="1900-01-01T00:00:00"/>
    <x v="4"/>
    <x v="3"/>
  </r>
  <r>
    <s v="S121048"/>
    <x v="0"/>
    <x v="10"/>
    <x v="10"/>
    <s v="ELECTRONIC"/>
    <n v="170.31"/>
    <n v="144"/>
    <s v="RH"/>
    <s v="C100128"/>
    <x v="2"/>
    <d v="1900-01-01T00:00:00"/>
    <x v="10"/>
    <x v="3"/>
  </r>
  <r>
    <s v="S121048"/>
    <x v="0"/>
    <x v="33"/>
    <x v="33"/>
    <s v="CLOCKS"/>
    <n v="117.36999999999999"/>
    <n v="144"/>
    <s v="RH"/>
    <s v="C100128"/>
    <x v="2"/>
    <d v="1900-01-01T00:00:00"/>
    <x v="33"/>
    <x v="3"/>
  </r>
  <r>
    <s v="S121048"/>
    <x v="0"/>
    <x v="34"/>
    <x v="34"/>
    <s v="ELECTRONIC"/>
    <n v="83.77"/>
    <n v="48"/>
    <s v="RH"/>
    <s v="C100128"/>
    <x v="2"/>
    <d v="1900-01-01T00:00:00"/>
    <x v="34"/>
    <x v="3"/>
  </r>
  <r>
    <s v="S121048"/>
    <x v="0"/>
    <x v="35"/>
    <x v="35"/>
    <s v="MUGS"/>
    <n v="71.61"/>
    <n v="144"/>
    <s v="RH"/>
    <s v="C100128"/>
    <x v="2"/>
    <d v="1900-01-01T00:00:00"/>
    <x v="35"/>
    <x v="3"/>
  </r>
  <r>
    <s v="S121048"/>
    <x v="0"/>
    <x v="36"/>
    <x v="36"/>
    <s v="AWARDS"/>
    <n v="9.01"/>
    <n v="1"/>
    <s v="RH"/>
    <s v="C100128"/>
    <x v="2"/>
    <d v="1900-01-01T00:00:00"/>
    <x v="36"/>
    <x v="3"/>
  </r>
  <r>
    <s v="S121048"/>
    <x v="0"/>
    <x v="37"/>
    <x v="37"/>
    <s v="CAPS"/>
    <n v="3.59"/>
    <n v="1"/>
    <s v="RH"/>
    <s v="C100128"/>
    <x v="2"/>
    <d v="1900-01-01T00:00:00"/>
    <x v="37"/>
    <x v="3"/>
  </r>
  <r>
    <s v="S121048"/>
    <x v="0"/>
    <x v="23"/>
    <x v="23"/>
    <s v="BAGS"/>
    <n v="2.16"/>
    <n v="13"/>
    <s v="RH"/>
    <s v="C100128"/>
    <x v="2"/>
    <d v="1900-01-01T00:00:00"/>
    <x v="23"/>
    <x v="3"/>
  </r>
  <r>
    <s v="S121048"/>
    <x v="0"/>
    <x v="38"/>
    <x v="38"/>
    <s v="BAGS"/>
    <n v="0.9"/>
    <n v="1"/>
    <s v="RH"/>
    <s v="C100128"/>
    <x v="2"/>
    <d v="1900-01-01T00:00:00"/>
    <x v="38"/>
    <x v="3"/>
  </r>
  <r>
    <s v="S121049"/>
    <x v="0"/>
    <x v="20"/>
    <x v="20"/>
    <s v="ELECTRONIC"/>
    <n v="590.98"/>
    <n v="144"/>
    <s v="RH"/>
    <s v="C100122"/>
    <x v="3"/>
    <d v="1900-01-01T00:00:00"/>
    <x v="20"/>
    <x v="4"/>
  </r>
  <r>
    <s v="S121049"/>
    <x v="0"/>
    <x v="39"/>
    <x v="39"/>
    <s v="AWARDS"/>
    <n v="508.54999999999995"/>
    <n v="48"/>
    <s v="RH"/>
    <s v="C100122"/>
    <x v="3"/>
    <d v="1900-01-01T00:00:00"/>
    <x v="39"/>
    <x v="4"/>
  </r>
  <r>
    <s v="S121049"/>
    <x v="0"/>
    <x v="40"/>
    <x v="40"/>
    <s v="CLOCKS"/>
    <n v="492.31"/>
    <n v="144"/>
    <s v="RH"/>
    <s v="C100122"/>
    <x v="3"/>
    <d v="1900-01-01T00:00:00"/>
    <x v="40"/>
    <x v="4"/>
  </r>
  <r>
    <s v="S121049"/>
    <x v="0"/>
    <x v="41"/>
    <x v="41"/>
    <s v="AWARDS"/>
    <n v="254.29999999999998"/>
    <n v="48"/>
    <s v="RH"/>
    <s v="C100122"/>
    <x v="3"/>
    <d v="1900-01-01T00:00:00"/>
    <x v="41"/>
    <x v="4"/>
  </r>
  <r>
    <s v="S121049"/>
    <x v="0"/>
    <x v="9"/>
    <x v="9"/>
    <s v="MUGS"/>
    <n v="174.89"/>
    <n v="144"/>
    <s v="RH"/>
    <s v="C100122"/>
    <x v="3"/>
    <d v="1900-01-01T00:00:00"/>
    <x v="9"/>
    <x v="4"/>
  </r>
  <r>
    <s v="S121049"/>
    <x v="0"/>
    <x v="42"/>
    <x v="42"/>
    <s v="CLOCKS"/>
    <n v="62.72"/>
    <n v="24"/>
    <s v="RH"/>
    <s v="C100122"/>
    <x v="3"/>
    <d v="1900-01-01T00:00:00"/>
    <x v="42"/>
    <x v="4"/>
  </r>
  <r>
    <s v="S121049"/>
    <x v="0"/>
    <x v="16"/>
    <x v="16"/>
    <s v="BAGS"/>
    <n v="33.799999999999997"/>
    <n v="145"/>
    <s v="RH"/>
    <s v="C100122"/>
    <x v="3"/>
    <d v="1900-01-01T00:00:00"/>
    <x v="16"/>
    <x v="4"/>
  </r>
  <r>
    <s v="S121049"/>
    <x v="0"/>
    <x v="43"/>
    <x v="43"/>
    <s v="CORP GIFTS"/>
    <n v="17.3"/>
    <n v="12"/>
    <s v="RH"/>
    <s v="C100122"/>
    <x v="3"/>
    <d v="1900-01-01T00:00:00"/>
    <x v="43"/>
    <x v="4"/>
  </r>
  <r>
    <s v="S121049"/>
    <x v="0"/>
    <x v="14"/>
    <x v="14"/>
    <s v="CLOCKS"/>
    <n v="2.0299999999999998"/>
    <n v="1"/>
    <s v="RH"/>
    <s v="C100122"/>
    <x v="3"/>
    <d v="1900-01-01T00:00:00"/>
    <x v="14"/>
    <x v="4"/>
  </r>
  <r>
    <s v="S121049"/>
    <x v="0"/>
    <x v="34"/>
    <x v="34"/>
    <s v="ELECTRONIC"/>
    <n v="1.71"/>
    <n v="1"/>
    <s v="RH"/>
    <s v="C100122"/>
    <x v="3"/>
    <d v="1900-01-01T00:00:00"/>
    <x v="34"/>
    <x v="4"/>
  </r>
  <r>
    <s v="S121049"/>
    <x v="0"/>
    <x v="13"/>
    <x v="13"/>
    <s v="CLOCKS"/>
    <n v="1.54"/>
    <n v="1"/>
    <s v="RH"/>
    <s v="C100122"/>
    <x v="3"/>
    <d v="1900-01-01T00:00:00"/>
    <x v="13"/>
    <x v="4"/>
  </r>
  <r>
    <s v="S121049"/>
    <x v="0"/>
    <x v="44"/>
    <x v="44"/>
    <s v="MUGS"/>
    <n v="1.27"/>
    <n v="1"/>
    <s v="RH"/>
    <s v="C100122"/>
    <x v="3"/>
    <d v="1900-01-01T00:00:00"/>
    <x v="44"/>
    <x v="4"/>
  </r>
  <r>
    <s v="S121049"/>
    <x v="0"/>
    <x v="45"/>
    <x v="45"/>
    <s v="MUGS"/>
    <n v="1.17"/>
    <n v="1"/>
    <s v="RH"/>
    <s v="C100122"/>
    <x v="3"/>
    <d v="1900-01-01T00:00:00"/>
    <x v="45"/>
    <x v="4"/>
  </r>
  <r>
    <s v="S121049"/>
    <x v="0"/>
    <x v="46"/>
    <x v="46"/>
    <s v="MUGS"/>
    <n v="1.01"/>
    <n v="1"/>
    <s v="RH"/>
    <s v="C100122"/>
    <x v="3"/>
    <d v="1900-01-01T00:00:00"/>
    <x v="46"/>
    <x v="4"/>
  </r>
  <r>
    <s v="S121049"/>
    <x v="0"/>
    <x v="47"/>
    <x v="47"/>
    <s v="MUGS"/>
    <n v="0.86"/>
    <n v="1"/>
    <s v="RH"/>
    <s v="C100122"/>
    <x v="3"/>
    <d v="1900-01-01T00:00:00"/>
    <x v="47"/>
    <x v="4"/>
  </r>
  <r>
    <s v="S121049"/>
    <x v="0"/>
    <x v="23"/>
    <x v="23"/>
    <s v="BAGS"/>
    <n v="0.16"/>
    <n v="1"/>
    <s v="RH"/>
    <s v="C100122"/>
    <x v="3"/>
    <d v="1900-01-01T00:00:00"/>
    <x v="23"/>
    <x v="4"/>
  </r>
  <r>
    <s v="S121050"/>
    <x v="0"/>
    <x v="48"/>
    <x v="48"/>
    <s v="AWARDS"/>
    <n v="1244.3800000000001"/>
    <n v="144"/>
    <s v="RH"/>
    <s v="C100125"/>
    <x v="4"/>
    <d v="1900-01-01T00:00:00"/>
    <x v="48"/>
    <x v="5"/>
  </r>
  <r>
    <s v="S121050"/>
    <x v="0"/>
    <x v="49"/>
    <x v="49"/>
    <s v="CLOCKS"/>
    <n v="302.59000000000003"/>
    <n v="144"/>
    <s v="RH"/>
    <s v="C100125"/>
    <x v="4"/>
    <d v="1900-01-01T00:00:00"/>
    <x v="49"/>
    <x v="5"/>
  </r>
  <r>
    <s v="S121050"/>
    <x v="0"/>
    <x v="31"/>
    <x v="31"/>
    <s v="CAPS"/>
    <n v="296.63"/>
    <n v="144"/>
    <s v="RH"/>
    <s v="C100125"/>
    <x v="4"/>
    <d v="1900-01-01T00:00:00"/>
    <x v="31"/>
    <x v="5"/>
  </r>
  <r>
    <s v="S121050"/>
    <x v="0"/>
    <x v="30"/>
    <x v="30"/>
    <s v="CAPS"/>
    <n v="152.31"/>
    <n v="48"/>
    <s v="RH"/>
    <s v="C100125"/>
    <x v="4"/>
    <d v="1900-01-01T00:00:00"/>
    <x v="30"/>
    <x v="5"/>
  </r>
  <r>
    <s v="S121050"/>
    <x v="0"/>
    <x v="50"/>
    <x v="50"/>
    <s v="CLOCKS"/>
    <n v="97.55"/>
    <n v="48"/>
    <s v="RH"/>
    <s v="C100125"/>
    <x v="4"/>
    <d v="1900-01-01T00:00:00"/>
    <x v="50"/>
    <x v="5"/>
  </r>
  <r>
    <s v="S121050"/>
    <x v="0"/>
    <x v="21"/>
    <x v="21"/>
    <s v="ELECTRONIC"/>
    <n v="3.94"/>
    <n v="1"/>
    <s v="RH"/>
    <s v="C100125"/>
    <x v="4"/>
    <d v="1900-01-01T00:00:00"/>
    <x v="21"/>
    <x v="5"/>
  </r>
  <r>
    <s v="S121050"/>
    <x v="0"/>
    <x v="17"/>
    <x v="17"/>
    <s v="MUGS"/>
    <n v="0.91"/>
    <n v="1"/>
    <s v="RH"/>
    <s v="C100125"/>
    <x v="4"/>
    <d v="1900-01-01T00:00:00"/>
    <x v="17"/>
    <x v="5"/>
  </r>
  <r>
    <s v="S121050"/>
    <x v="0"/>
    <x v="35"/>
    <x v="35"/>
    <s v="MUGS"/>
    <n v="0.48"/>
    <n v="1"/>
    <s v="RH"/>
    <s v="C100125"/>
    <x v="4"/>
    <d v="1900-01-01T00:00:00"/>
    <x v="35"/>
    <x v="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64" applyNumberFormats="0" applyBorderFormats="0" applyFontFormats="0" applyPatternFormats="0" applyAlignmentFormats="0" applyWidthHeightFormats="1" dataCaption="Values" updatedVersion="8" minRefreshableVersion="3" showDrill="0" useAutoFormatting="1" itemPrintTitles="1" createdVersion="5" indent="0" compact="0" compactData="0" multipleFieldFilters="0">
  <location ref="C15:G88" firstHeaderRow="1" firstDataRow="2" firstDataCol="3"/>
  <pivotFields count="13">
    <pivotField compact="0" outline="0" showAll="0" defaultSubtotal="0"/>
    <pivotField axis="axisCol" compact="0" outline="0" showAll="0" defaultSubtotal="0">
      <items count="4">
        <item m="1" x="2"/>
        <item x="0"/>
        <item m="1" x="3"/>
        <item m="1" x="1"/>
      </items>
    </pivotField>
    <pivotField axis="axisRow" compact="0" outline="0" showAll="0" defaultSubtotal="0">
      <items count="202">
        <item m="1" x="71"/>
        <item m="1" x="87"/>
        <item m="1" x="70"/>
        <item m="1" x="126"/>
        <item m="1" x="114"/>
        <item m="1" x="65"/>
        <item m="1" x="135"/>
        <item m="1" x="166"/>
        <item m="1" x="170"/>
        <item m="1" x="139"/>
        <item m="1" x="68"/>
        <item m="1" x="117"/>
        <item m="1" x="61"/>
        <item m="1" x="125"/>
        <item m="1" x="106"/>
        <item m="1" x="171"/>
        <item m="1" x="105"/>
        <item m="1" x="188"/>
        <item m="1" x="75"/>
        <item m="1" x="140"/>
        <item m="1" x="142"/>
        <item m="1" x="111"/>
        <item m="1" x="195"/>
        <item m="1" x="102"/>
        <item m="1" x="154"/>
        <item m="1" x="144"/>
        <item m="1" x="198"/>
        <item m="1" x="172"/>
        <item m="1" x="177"/>
        <item m="1" x="90"/>
        <item m="1" x="64"/>
        <item m="1" x="98"/>
        <item m="1" x="63"/>
        <item m="1" x="96"/>
        <item m="1" x="164"/>
        <item m="1" x="107"/>
        <item m="1" x="123"/>
        <item m="1" x="60"/>
        <item m="1" x="130"/>
        <item m="1" x="167"/>
        <item m="1" x="54"/>
        <item m="1" x="178"/>
        <item m="1" x="182"/>
        <item m="1" x="174"/>
        <item m="1" x="193"/>
        <item m="1" x="156"/>
        <item m="1" x="118"/>
        <item m="1" x="168"/>
        <item m="1" x="91"/>
        <item m="1" x="180"/>
        <item m="1" x="148"/>
        <item m="1" x="103"/>
        <item m="1" x="163"/>
        <item m="1" x="94"/>
        <item m="1" x="155"/>
        <item m="1" x="53"/>
        <item m="1" x="81"/>
        <item m="1" x="200"/>
        <item m="1" x="99"/>
        <item m="1" x="176"/>
        <item x="19"/>
        <item m="1" x="159"/>
        <item x="31"/>
        <item m="1" x="80"/>
        <item m="1" x="86"/>
        <item m="1" x="158"/>
        <item m="1" x="145"/>
        <item m="1" x="175"/>
        <item m="1" x="181"/>
        <item m="1" x="110"/>
        <item x="40"/>
        <item m="1" x="143"/>
        <item x="50"/>
        <item m="1" x="138"/>
        <item m="1" x="100"/>
        <item m="1" x="83"/>
        <item m="1" x="69"/>
        <item m="1" x="134"/>
        <item m="1" x="74"/>
        <item x="43"/>
        <item m="1" x="115"/>
        <item m="1" x="150"/>
        <item m="1" x="149"/>
        <item m="1" x="131"/>
        <item m="1" x="51"/>
        <item m="1" x="57"/>
        <item m="1" x="169"/>
        <item m="1" x="132"/>
        <item m="1" x="129"/>
        <item m="1" x="161"/>
        <item m="1" x="201"/>
        <item m="1" x="147"/>
        <item m="1" x="179"/>
        <item m="1" x="66"/>
        <item x="17"/>
        <item x="47"/>
        <item x="45"/>
        <item m="1" x="124"/>
        <item x="2"/>
        <item m="1" x="97"/>
        <item x="38"/>
        <item m="1" x="116"/>
        <item x="7"/>
        <item m="1" x="52"/>
        <item x="15"/>
        <item x="16"/>
        <item m="1" x="112"/>
        <item x="23"/>
        <item x="26"/>
        <item m="1" x="151"/>
        <item x="42"/>
        <item m="1" x="196"/>
        <item m="1" x="72"/>
        <item x="3"/>
        <item x="49"/>
        <item m="1" x="157"/>
        <item x="33"/>
        <item m="1" x="59"/>
        <item m="1" x="194"/>
        <item x="14"/>
        <item m="1" x="85"/>
        <item m="1" x="199"/>
        <item x="24"/>
        <item x="10"/>
        <item x="12"/>
        <item x="34"/>
        <item m="1" x="88"/>
        <item m="1" x="92"/>
        <item x="22"/>
        <item m="1" x="120"/>
        <item m="1" x="146"/>
        <item x="6"/>
        <item x="20"/>
        <item m="1" x="186"/>
        <item x="21"/>
        <item x="9"/>
        <item m="1" x="122"/>
        <item x="35"/>
        <item m="1" x="89"/>
        <item x="46"/>
        <item x="25"/>
        <item x="11"/>
        <item x="8"/>
        <item x="44"/>
        <item m="1" x="192"/>
        <item m="1" x="136"/>
        <item m="1" x="160"/>
        <item m="1" x="191"/>
        <item m="1" x="152"/>
        <item m="1" x="113"/>
        <item m="1" x="95"/>
        <item m="1" x="141"/>
        <item m="1" x="121"/>
        <item m="1" x="190"/>
        <item m="1" x="187"/>
        <item m="1" x="77"/>
        <item m="1" x="184"/>
        <item m="1" x="58"/>
        <item m="1" x="108"/>
        <item x="37"/>
        <item m="1" x="165"/>
        <item m="1" x="73"/>
        <item x="30"/>
        <item x="13"/>
        <item m="1" x="183"/>
        <item m="1" x="127"/>
        <item m="1" x="162"/>
        <item m="1" x="84"/>
        <item m="1" x="67"/>
        <item m="1" x="109"/>
        <item m="1" x="56"/>
        <item x="0"/>
        <item m="1" x="93"/>
        <item x="41"/>
        <item x="4"/>
        <item m="1" x="78"/>
        <item x="27"/>
        <item m="1" x="197"/>
        <item m="1" x="79"/>
        <item m="1" x="55"/>
        <item x="48"/>
        <item m="1" x="185"/>
        <item m="1" x="62"/>
        <item m="1" x="101"/>
        <item x="39"/>
        <item m="1" x="119"/>
        <item m="1" x="76"/>
        <item m="1" x="133"/>
        <item x="28"/>
        <item m="1" x="173"/>
        <item x="1"/>
        <item m="1" x="153"/>
        <item x="18"/>
        <item x="36"/>
        <item m="1" x="104"/>
        <item m="1" x="189"/>
        <item x="5"/>
        <item x="29"/>
        <item m="1" x="128"/>
        <item m="1" x="137"/>
        <item x="32"/>
        <item m="1" x="82"/>
      </items>
    </pivotField>
    <pivotField axis="axisRow" compact="0" outline="0" showAll="0" defaultSubtotal="0">
      <items count="201">
        <item m="1" x="116"/>
        <item m="1" x="97"/>
        <item m="1" x="182"/>
        <item m="1" x="194"/>
        <item m="1" x="126"/>
        <item m="1" x="51"/>
        <item m="1" x="162"/>
        <item m="1" x="144"/>
        <item m="1" x="60"/>
        <item m="1" x="171"/>
        <item m="1" x="153"/>
        <item m="1" x="132"/>
        <item m="1" x="184"/>
        <item m="1" x="66"/>
        <item m="1" x="76"/>
        <item m="1" x="158"/>
        <item m="1" x="167"/>
        <item m="1" x="122"/>
        <item m="1" x="142"/>
        <item m="1" x="55"/>
        <item m="1" x="85"/>
        <item m="1" x="145"/>
        <item m="1" x="168"/>
        <item m="1" x="123"/>
        <item m="1" x="172"/>
        <item m="1" x="146"/>
        <item m="1" x="67"/>
        <item m="1" x="173"/>
        <item m="1" x="102"/>
        <item m="1" x="114"/>
        <item m="1" x="183"/>
        <item m="1" x="90"/>
        <item m="1" x="163"/>
        <item m="1" x="190"/>
        <item m="1" x="143"/>
        <item m="1" x="80"/>
        <item m="1" x="154"/>
        <item m="1" x="157"/>
        <item m="1" x="63"/>
        <item m="1" x="141"/>
        <item m="1" x="119"/>
        <item m="1" x="82"/>
        <item m="1" x="195"/>
        <item m="1" x="56"/>
        <item m="1" x="68"/>
        <item m="1" x="77"/>
        <item m="1" x="86"/>
        <item m="1" x="93"/>
        <item m="1" x="103"/>
        <item m="1" x="111"/>
        <item m="1" x="179"/>
        <item m="1" x="191"/>
        <item m="1" x="73"/>
        <item m="1" x="98"/>
        <item m="1" x="108"/>
        <item m="1" x="120"/>
        <item m="1" x="187"/>
        <item m="1" x="52"/>
        <item m="1" x="61"/>
        <item x="19"/>
        <item m="1" x="81"/>
        <item x="31"/>
        <item m="1" x="96"/>
        <item m="1" x="107"/>
        <item m="1" x="117"/>
        <item m="1" x="128"/>
        <item m="1" x="197"/>
        <item m="1" x="58"/>
        <item m="1" x="70"/>
        <item x="40"/>
        <item m="1" x="89"/>
        <item x="50"/>
        <item m="1" x="105"/>
        <item m="1" x="115"/>
        <item m="1" x="127"/>
        <item m="1" x="135"/>
        <item m="1" x="57"/>
        <item m="1" x="69"/>
        <item x="43"/>
        <item m="1" x="87"/>
        <item m="1" x="94"/>
        <item m="1" x="104"/>
        <item m="1" x="112"/>
        <item m="1" x="124"/>
        <item m="1" x="133"/>
        <item m="1" x="137"/>
        <item m="1" x="64"/>
        <item m="1" x="74"/>
        <item m="1" x="83"/>
        <item m="1" x="91"/>
        <item m="1" x="99"/>
        <item m="1" x="109"/>
        <item m="1" x="121"/>
        <item x="17"/>
        <item x="47"/>
        <item x="45"/>
        <item m="1" x="129"/>
        <item x="2"/>
        <item m="1" x="159"/>
        <item x="38"/>
        <item m="1" x="174"/>
        <item x="7"/>
        <item m="1" x="198"/>
        <item x="15"/>
        <item x="16"/>
        <item m="1" x="79"/>
        <item x="23"/>
        <item x="26"/>
        <item m="1" x="166"/>
        <item x="42"/>
        <item m="1" x="185"/>
        <item m="1" x="196"/>
        <item x="3"/>
        <item x="49"/>
        <item m="1" x="78"/>
        <item x="33"/>
        <item m="1" x="95"/>
        <item m="1" x="164"/>
        <item x="14"/>
        <item m="1" x="180"/>
        <item m="1" x="192"/>
        <item x="24"/>
        <item x="10"/>
        <item x="12"/>
        <item x="34"/>
        <item m="1" x="92"/>
        <item m="1" x="100"/>
        <item x="22"/>
        <item m="1" x="177"/>
        <item m="1" x="188"/>
        <item x="6"/>
        <item x="20"/>
        <item m="1" x="71"/>
        <item x="21"/>
        <item x="9"/>
        <item m="1" x="175"/>
        <item x="35"/>
        <item m="1" x="199"/>
        <item x="46"/>
        <item x="25"/>
        <item x="11"/>
        <item x="8"/>
        <item x="44"/>
        <item m="1" x="149"/>
        <item m="1" x="156"/>
        <item m="1" x="165"/>
        <item m="1" x="170"/>
        <item m="1" x="181"/>
        <item m="1" x="193"/>
        <item m="1" x="54"/>
        <item m="1" x="65"/>
        <item m="1" x="75"/>
        <item m="1" x="148"/>
        <item m="1" x="155"/>
        <item m="1" x="161"/>
        <item m="1" x="169"/>
        <item m="1" x="178"/>
        <item m="1" x="189"/>
        <item x="37"/>
        <item m="1" x="62"/>
        <item m="1" x="72"/>
        <item x="30"/>
        <item x="13"/>
        <item m="1" x="160"/>
        <item m="1" x="176"/>
        <item m="1" x="186"/>
        <item m="1" x="200"/>
        <item m="1" x="59"/>
        <item m="1" x="152"/>
        <item m="1" x="53"/>
        <item x="0"/>
        <item m="1" x="140"/>
        <item x="41"/>
        <item x="4"/>
        <item m="1" x="151"/>
        <item x="27"/>
        <item m="1" x="131"/>
        <item m="1" x="106"/>
        <item m="1" x="118"/>
        <item x="48"/>
        <item m="1" x="113"/>
        <item m="1" x="134"/>
        <item m="1" x="88"/>
        <item x="39"/>
        <item m="1" x="136"/>
        <item m="1" x="147"/>
        <item m="1" x="84"/>
        <item x="28"/>
        <item m="1" x="130"/>
        <item x="1"/>
        <item m="1" x="110"/>
        <item x="18"/>
        <item x="36"/>
        <item m="1" x="101"/>
        <item m="1" x="150"/>
        <item x="5"/>
        <item x="29"/>
        <item m="1" x="125"/>
        <item m="1" x="139"/>
        <item x="32"/>
        <item m="1" x="138"/>
      </items>
    </pivotField>
    <pivotField compact="0" outline="0" showAll="0" defaultSubtotal="0"/>
    <pivotField compact="0" outline="0" showAll="0" defaultSubtotal="0"/>
    <pivotField dataField="1" compact="0" outline="0" showAll="0" defaultSubtotal="0"/>
    <pivotField compact="0" outline="0" showAll="0" defaultSubtotal="0"/>
    <pivotField compact="0" outline="0" showAll="0" defaultSubtotal="0"/>
    <pivotField axis="axisRow" compact="0" numFmtId="14" outline="0" showAll="0" defaultSubtotal="0">
      <items count="745">
        <item m="1" x="286"/>
        <item m="1" x="50"/>
        <item m="1" x="359"/>
        <item m="1" x="69"/>
        <item m="1" x="393"/>
        <item m="1" x="76"/>
        <item m="1" x="91"/>
        <item m="1" x="426"/>
        <item m="1" x="112"/>
        <item m="1" x="452"/>
        <item m="1" x="491"/>
        <item m="1" x="340"/>
        <item m="1" x="113"/>
        <item m="1" x="600"/>
        <item m="1" x="631"/>
        <item m="1" x="687"/>
        <item m="1" x="297"/>
        <item m="1" x="305"/>
        <item m="1" x="633"/>
        <item m="1" x="673"/>
        <item m="1" x="722"/>
        <item m="1" x="493"/>
        <item m="1" x="265"/>
        <item m="1" x="703"/>
        <item m="1" x="733"/>
        <item m="1" x="565"/>
        <item m="1" x="476"/>
        <item m="1" x="264"/>
        <item m="1" x="572"/>
        <item m="1" x="26"/>
        <item m="1" x="512"/>
        <item m="1" x="314"/>
        <item m="1" x="666"/>
        <item m="1" x="39"/>
        <item m="1" x="144"/>
        <item m="1" x="702"/>
        <item m="1" x="672"/>
        <item m="1" x="331"/>
        <item m="1" x="566"/>
        <item m="1" x="49"/>
        <item m="1" x="374"/>
        <item m="1" x="532"/>
        <item m="1" x="432"/>
        <item m="1" x="660"/>
        <item m="1" x="360"/>
        <item m="1" x="427"/>
        <item m="1" x="627"/>
        <item m="1" x="27"/>
        <item m="1" x="453"/>
        <item m="1" x="732"/>
        <item m="1" x="6"/>
        <item m="1" x="394"/>
        <item m="1" x="143"/>
        <item m="1" x="364"/>
        <item m="1" x="736"/>
        <item m="1" x="625"/>
        <item m="1" x="586"/>
        <item m="1" x="721"/>
        <item m="1" x="29"/>
        <item m="1" x="445"/>
        <item m="1" x="614"/>
        <item m="1" x="5"/>
        <item m="1" x="637"/>
        <item m="1" x="495"/>
        <item m="1" x="455"/>
        <item m="1" x="48"/>
        <item m="1" x="378"/>
        <item m="1" x="705"/>
        <item m="1" x="352"/>
        <item m="1" x="500"/>
        <item m="1" x="618"/>
        <item m="1" x="430"/>
        <item m="1" x="332"/>
        <item m="1" x="313"/>
        <item m="1" x="501"/>
        <item m="1" x="213"/>
        <item m="1" x="459"/>
        <item m="1" x="18"/>
        <item m="1" x="626"/>
        <item m="1" x="628"/>
        <item m="1" x="653"/>
        <item m="1" x="640"/>
        <item m="1" x="20"/>
        <item m="1" x="492"/>
        <item m="1" x="142"/>
        <item m="1" x="568"/>
        <item m="1" x="457"/>
        <item m="1" x="551"/>
        <item m="1" x="9"/>
        <item m="1" x="373"/>
        <item m="1" x="686"/>
        <item m="1" x="707"/>
        <item m="1" x="337"/>
        <item m="1" x="38"/>
        <item m="1" x="361"/>
        <item m="1" x="494"/>
        <item m="1" x="212"/>
        <item m="1" x="349"/>
        <item m="1" x="524"/>
        <item m="1" x="341"/>
        <item m="1" x="377"/>
        <item m="1" x="688"/>
        <item m="1" x="689"/>
        <item m="1" x="324"/>
        <item m="1" x="383"/>
        <item m="1" x="596"/>
        <item m="1" x="598"/>
        <item m="1" x="570"/>
        <item m="1" x="656"/>
        <item m="1" x="334"/>
        <item m="1" x="448"/>
        <item m="1" x="335"/>
        <item m="1" x="17"/>
        <item m="1" x="428"/>
        <item m="1" x="469"/>
        <item m="1" x="385"/>
        <item m="1" x="322"/>
        <item m="1" x="498"/>
        <item m="1" x="710"/>
        <item m="1" x="23"/>
        <item m="1" x="440"/>
        <item m="1" x="519"/>
        <item m="1" x="520"/>
        <item m="1" x="578"/>
        <item m="1" x="567"/>
        <item m="1" x="555"/>
        <item m="1" x="604"/>
        <item m="1" x="32"/>
        <item m="1" x="342"/>
        <item m="1" x="470"/>
        <item m="1" x="725"/>
        <item m="1" x="413"/>
        <item m="1" x="534"/>
        <item m="1" x="613"/>
        <item m="1" x="381"/>
        <item m="1" x="690"/>
        <item m="1" x="506"/>
        <item m="1" x="704"/>
        <item m="1" x="708"/>
        <item m="1" x="477"/>
        <item m="1" x="396"/>
        <item m="1" x="350"/>
        <item m="1" x="548"/>
        <item m="1" x="439"/>
        <item m="1" x="597"/>
        <item m="1" x="343"/>
        <item m="1" x="382"/>
        <item m="1" x="456"/>
        <item m="1" x="675"/>
        <item m="1" x="694"/>
        <item m="1" x="535"/>
        <item m="1" x="546"/>
        <item m="1" x="460"/>
        <item m="1" x="348"/>
        <item m="1" x="663"/>
        <item m="1" x="549"/>
        <item m="1" x="28"/>
        <item m="1" x="601"/>
        <item m="1" x="395"/>
        <item m="1" x="33"/>
        <item m="1" x="471"/>
        <item m="1" x="336"/>
        <item m="1" x="685"/>
        <item m="1" x="376"/>
        <item m="1" x="526"/>
        <item m="1" x="720"/>
        <item m="1" x="353"/>
        <item m="1" x="584"/>
        <item m="1" x="602"/>
        <item m="1" x="454"/>
        <item m="1" x="483"/>
        <item m="1" x="321"/>
        <item m="1" x="723"/>
        <item m="1" x="414"/>
        <item m="1" x="599"/>
        <item m="1" x="16"/>
        <item m="1" x="502"/>
        <item m="1" x="642"/>
        <item m="1" x="41"/>
        <item m="1" x="412"/>
        <item m="1" x="497"/>
        <item m="1" x="536"/>
        <item m="1" x="655"/>
        <item m="1" x="657"/>
        <item m="1" x="8"/>
        <item m="1" x="441"/>
        <item m="1" x="510"/>
        <item m="1" x="533"/>
        <item m="1" x="325"/>
        <item m="1" x="443"/>
        <item m="1" x="652"/>
        <item m="1" x="7"/>
        <item m="1" x="351"/>
        <item m="1" x="540"/>
        <item m="1" x="10"/>
        <item m="1" x="416"/>
        <item m="1" x="547"/>
        <item m="1" x="724"/>
        <item m="1" x="24"/>
        <item m="1" x="658"/>
        <item m="1" x="326"/>
        <item m="1" x="415"/>
        <item m="1" x="145"/>
        <item m="1" x="442"/>
        <item m="1" x="154"/>
        <item m="1" x="128"/>
        <item m="1" x="402"/>
        <item m="1" x="116"/>
        <item m="1" x="521"/>
        <item m="1" x="434"/>
        <item m="1" x="170"/>
        <item m="1" x="550"/>
        <item m="1" x="552"/>
        <item m="1" x="133"/>
        <item m="1" x="654"/>
        <item m="1" x="126"/>
        <item m="1" x="199"/>
        <item m="1" x="241"/>
        <item m="1" x="541"/>
        <item m="1" x="615"/>
        <item m="1" x="242"/>
        <item m="1" x="203"/>
        <item m="1" x="229"/>
        <item m="1" x="243"/>
        <item m="1" x="709"/>
        <item m="1" x="560"/>
        <item m="1" x="206"/>
        <item m="1" x="620"/>
        <item m="1" x="234"/>
        <item m="1" x="713"/>
        <item m="1" x="315"/>
        <item m="1" x="623"/>
        <item m="1" x="333"/>
        <item m="1" x="316"/>
        <item m="1" x="738"/>
        <item m="1" x="12"/>
        <item m="1" x="61"/>
        <item m="1" x="338"/>
        <item m="1" x="56"/>
        <item m="1" x="72"/>
        <item m="1" x="79"/>
        <item m="1" x="474"/>
        <item m="1" x="44"/>
        <item m="1" x="400"/>
        <item m="1" x="73"/>
        <item m="1" x="93"/>
        <item m="1" x="183"/>
        <item m="1" x="405"/>
        <item m="1" x="461"/>
        <item m="1" x="96"/>
        <item m="1" x="423"/>
        <item m="1" x="108"/>
        <item m="1" x="157"/>
        <item m="1" x="147"/>
        <item m="1" x="537"/>
        <item m="1" x="630"/>
        <item m="1" x="587"/>
        <item m="1" x="177"/>
        <item m="1" x="288"/>
        <item m="1" x="266"/>
        <item m="1" x="607"/>
        <item m="1" x="253"/>
        <item m="1" x="711"/>
        <item m="1" x="223"/>
        <item m="1" x="209"/>
        <item m="1" x="641"/>
        <item m="1" x="19"/>
        <item m="1" x="248"/>
        <item m="1" x="257"/>
        <item m="1" x="271"/>
        <item m="1" x="282"/>
        <item m="1" x="293"/>
        <item m="1" x="739"/>
        <item m="1" x="13"/>
        <item m="1" x="35"/>
        <item m="1" x="52"/>
        <item m="1" x="387"/>
        <item m="1" x="398"/>
        <item m="1" x="418"/>
        <item m="1" x="46"/>
        <item m="1" x="82"/>
        <item m="1" x="95"/>
        <item m="1" x="98"/>
        <item m="1" x="85"/>
        <item m="1" x="118"/>
        <item m="1" x="480"/>
        <item m="1" x="101"/>
        <item m="1" x="88"/>
        <item m="1" x="134"/>
        <item m="1" x="464"/>
        <item m="1" x="513"/>
        <item m="1" x="450"/>
        <item m="1" x="175"/>
        <item m="1" x="188"/>
        <item m="1" x="590"/>
        <item m="1" x="217"/>
        <item m="1" x="634"/>
        <item m="1" x="180"/>
        <item m="1" x="558"/>
        <item m="1" x="617"/>
        <item m="1" x="268"/>
        <item m="1" x="591"/>
        <item m="1" x="207"/>
        <item m="1" x="639"/>
        <item m="1" x="594"/>
        <item m="1" x="270"/>
        <item m="1" x="727"/>
        <item m="1" x="612"/>
        <item m="1" x="273"/>
        <item m="1" x="301"/>
        <item m="1" x="649"/>
        <item m="1" x="22"/>
        <item m="1" x="34"/>
        <item x="0"/>
        <item m="1" x="366"/>
        <item m="1" x="358"/>
        <item m="1" x="401"/>
        <item m="1" x="81"/>
        <item m="1" x="54"/>
        <item m="1" x="84"/>
        <item m="1" x="406"/>
        <item m="1" x="504"/>
        <item m="1" x="392"/>
        <item m="1" x="424"/>
        <item m="1" x="507"/>
        <item m="1" x="411"/>
        <item m="1" x="102"/>
        <item m="1" x="121"/>
        <item m="1" x="137"/>
        <item m="1" x="516"/>
        <item m="1" x="542"/>
        <item m="1" x="190"/>
        <item m="1" x="579"/>
        <item m="1" x="616"/>
        <item m="1" x="193"/>
        <item m="1" x="544"/>
        <item m="1" x="230"/>
        <item m="1" x="638"/>
        <item m="1" x="593"/>
        <item m="1" x="665"/>
        <item m="1" x="281"/>
        <item m="1" x="726"/>
        <item m="1" x="236"/>
        <item m="1" x="272"/>
        <item m="1" x="238"/>
        <item m="1" x="648"/>
        <item m="1" x="683"/>
        <item m="1" x="275"/>
        <item m="1" x="304"/>
        <item m="1" x="718"/>
        <item m="1" x="743"/>
        <item m="1" x="40"/>
        <item m="1" x="388"/>
        <item m="1" x="431"/>
        <item m="1" x="370"/>
        <item m="1" x="421"/>
        <item m="1" x="106"/>
        <item m="1" x="446"/>
        <item m="1" x="435"/>
        <item m="1" x="132"/>
        <item m="1" x="68"/>
        <item m="1" x="425"/>
        <item m="1" x="119"/>
        <item m="1" x="438"/>
        <item m="1" x="150"/>
        <item m="1" x="176"/>
        <item m="1" x="468"/>
        <item m="1" x="151"/>
        <item m="1" x="556"/>
        <item m="1" x="577"/>
        <item m="1" x="518"/>
        <item m="1" x="529"/>
        <item m="1" x="559"/>
        <item m="1" x="581"/>
        <item m="1" x="168"/>
        <item m="1" x="610"/>
        <item m="1" x="222"/>
        <item m="1" x="235"/>
        <item m="1" x="696"/>
        <item m="1" x="291"/>
        <item m="1" x="227"/>
        <item m="1" x="237"/>
        <item m="1" x="647"/>
        <item m="1" x="670"/>
        <item m="1" x="650"/>
        <item m="1" x="262"/>
        <item m="1" x="284"/>
        <item m="1" x="278"/>
        <item m="1" x="744"/>
        <item m="1" x="344"/>
        <item m="1" x="30"/>
        <item m="1" x="55"/>
        <item m="1" x="362"/>
        <item m="1" x="496"/>
        <item m="1" x="77"/>
        <item m="1" x="472"/>
        <item m="1" x="499"/>
        <item m="1" x="80"/>
        <item m="1" x="397"/>
        <item m="1" x="104"/>
        <item m="1" x="169"/>
        <item m="1" x="389"/>
        <item m="1" x="503"/>
        <item m="1" x="198"/>
        <item m="1" x="156"/>
        <item m="1" x="407"/>
        <item m="1" x="479"/>
        <item m="1" x="184"/>
        <item m="1" x="130"/>
        <item m="1" x="146"/>
        <item m="1" x="508"/>
        <item m="1" x="525"/>
        <item m="1" x="571"/>
        <item m="1" x="585"/>
        <item m="1" x="629"/>
        <item m="1" x="240"/>
        <item m="1" x="161"/>
        <item m="1" x="486"/>
        <item m="1" x="148"/>
        <item m="1" x="185"/>
        <item m="1" x="214"/>
        <item m="1" x="706"/>
        <item m="1" x="287"/>
        <item m="1" x="575"/>
        <item m="1" x="605"/>
        <item m="1" x="589"/>
        <item m="1" x="674"/>
        <item m="1" x="734"/>
        <item m="1" x="179"/>
        <item m="1" x="166"/>
        <item m="1" x="267"/>
        <item m="1" x="661"/>
        <item m="1" x="676"/>
        <item m="1" x="609"/>
        <item m="1" x="306"/>
        <item m="1" x="667"/>
        <item m="1" x="246"/>
        <item m="1" x="737"/>
        <item m="1" x="307"/>
        <item m="1" x="255"/>
        <item m="1" x="11"/>
        <item m="1" x="681"/>
        <item m="1" x="300"/>
        <item m="1" x="259"/>
        <item m="1" x="645"/>
        <item m="1" x="327"/>
        <item m="1" x="354"/>
        <item m="1" x="31"/>
        <item m="1" x="363"/>
        <item m="1" x="70"/>
        <item m="1" x="375"/>
        <item m="1" x="51"/>
        <item m="1" x="355"/>
        <item m="1" x="36"/>
        <item m="1" x="329"/>
        <item m="1" x="346"/>
        <item m="1" x="365"/>
        <item m="1" x="357"/>
        <item m="1" x="105"/>
        <item m="1" x="114"/>
        <item m="1" x="368"/>
        <item m="1" x="444"/>
        <item m="1" x="458"/>
        <item m="1" x="155"/>
        <item m="1" x="447"/>
        <item m="1" x="117"/>
        <item m="1" x="129"/>
        <item m="1" x="107"/>
        <item m="1" x="122"/>
        <item m="1" x="100"/>
        <item m="1" x="87"/>
        <item m="1" x="123"/>
        <item m="1" x="482"/>
        <item m="1" x="569"/>
        <item m="1" x="171"/>
        <item m="1" x="120"/>
        <item m="1" x="511"/>
        <item m="1" x="136"/>
        <item m="1" x="173"/>
        <item m="1" x="553"/>
        <item m="1" x="527"/>
        <item m="1" x="515"/>
        <item m="1" x="466"/>
        <item m="1" x="573"/>
        <item m="1" x="632"/>
        <item m="1" x="165"/>
        <item m="1" x="490"/>
        <item m="1" x="189"/>
        <item m="1" x="228"/>
        <item m="1" x="202"/>
        <item m="1" x="251"/>
        <item m="1" x="635"/>
        <item m="1" x="279"/>
        <item m="1" x="167"/>
        <item m="1" x="582"/>
        <item m="1" x="220"/>
        <item m="1" x="735"/>
        <item m="1" x="563"/>
        <item m="1" x="592"/>
        <item m="1" x="664"/>
        <item m="1" x="622"/>
        <item m="1" x="693"/>
        <item m="1" x="677"/>
        <item m="1" x="298"/>
        <item m="1" x="644"/>
        <item m="1" x="292"/>
        <item m="1" x="728"/>
        <item m="1" x="714"/>
        <item m="1" x="274"/>
        <item m="1" x="261"/>
        <item m="1" x="699"/>
        <item m="1" x="717"/>
        <item m="1" x="250"/>
        <item m="1" x="21"/>
        <item m="1" x="345"/>
        <item m="1" x="25"/>
        <item m="1" x="71"/>
        <item m="1" x="78"/>
        <item m="1" x="384"/>
        <item m="1" x="92"/>
        <item m="1" x="473"/>
        <item m="1" x="367"/>
        <item m="1" x="63"/>
        <item m="1" x="475"/>
        <item m="1" x="403"/>
        <item m="1" x="58"/>
        <item m="1" x="65"/>
        <item m="1" x="372"/>
        <item m="1" x="379"/>
        <item m="1" x="408"/>
        <item m="1" x="449"/>
        <item m="1" x="131"/>
        <item m="1" x="109"/>
        <item m="1" x="124"/>
        <item m="1" x="111"/>
        <item m="1" x="149"/>
        <item m="1" x="215"/>
        <item m="1" x="139"/>
        <item m="1" x="576"/>
        <item m="1" x="517"/>
        <item m="1" x="191"/>
        <item m="1" x="580"/>
        <item m="1" x="606"/>
        <item m="1" x="252"/>
        <item m="1" x="561"/>
        <item m="1" x="221"/>
        <item m="1" x="244"/>
        <item m="1" x="269"/>
        <item m="1" x="692"/>
        <item m="1" x="196"/>
        <item m="1" x="611"/>
        <item m="1" x="224"/>
        <item m="1" x="678"/>
        <item m="1" x="299"/>
        <item m="1" x="290"/>
        <item m="1" x="249"/>
        <item m="1" x="260"/>
        <item m="1" x="646"/>
        <item m="1" x="669"/>
        <item m="1" x="729"/>
        <item m="1" x="697"/>
        <item m="1" x="295"/>
        <item m="1" x="276"/>
        <item m="1" x="302"/>
        <item m="1" x="312"/>
        <item m="1" x="309"/>
        <item m="1" x="741"/>
        <item m="1" x="14"/>
        <item x="1"/>
        <item x="2"/>
        <item x="3"/>
        <item x="4"/>
        <item m="1" x="356"/>
        <item m="1" x="62"/>
        <item m="1" x="53"/>
        <item m="1" x="45"/>
        <item m="1" x="57"/>
        <item m="1" x="94"/>
        <item m="1" x="420"/>
        <item m="1" x="115"/>
        <item m="1" x="371"/>
        <item m="1" x="47"/>
        <item m="1" x="390"/>
        <item m="1" x="66"/>
        <item m="1" x="97"/>
        <item m="1" x="409"/>
        <item m="1" x="74"/>
        <item m="1" x="158"/>
        <item m="1" x="172"/>
        <item m="1" x="437"/>
        <item m="1" x="110"/>
        <item m="1" x="125"/>
        <item m="1" x="463"/>
        <item m="1" x="538"/>
        <item m="1" x="174"/>
        <item m="1" x="488"/>
        <item m="1" x="467"/>
        <item m="1" x="138"/>
        <item m="1" x="163"/>
        <item m="1" x="216"/>
        <item m="1" x="201"/>
        <item m="1" x="603"/>
        <item m="1" x="140"/>
        <item m="1" x="127"/>
        <item m="1" x="152"/>
        <item m="1" x="557"/>
        <item m="1" x="218"/>
        <item m="1" x="636"/>
        <item m="1" x="531"/>
        <item m="1" x="182"/>
        <item m="1" x="205"/>
        <item m="1" x="608"/>
        <item m="1" x="691"/>
        <item m="1" x="195"/>
        <item m="1" x="233"/>
        <item m="1" x="254"/>
        <item m="1" x="289"/>
        <item m="1" x="712"/>
        <item m="1" x="226"/>
        <item m="1" x="211"/>
        <item m="1" x="258"/>
        <item m="1" x="283"/>
        <item m="1" x="668"/>
        <item m="1" x="680"/>
        <item m="1" x="671"/>
        <item m="1" x="294"/>
        <item m="1" x="731"/>
        <item m="1" x="311"/>
        <item m="1" x="740"/>
        <item m="1" x="651"/>
        <item m="1" x="285"/>
        <item m="1" x="701"/>
        <item m="1" x="318"/>
        <item m="1" x="323"/>
        <item m="1" x="330"/>
        <item m="1" x="43"/>
        <item m="1" x="64"/>
        <item m="1" x="419"/>
        <item m="1" x="339"/>
        <item m="1" x="347"/>
        <item m="1" x="59"/>
        <item m="1" x="404"/>
        <item m="1" x="83"/>
        <item m="1" x="478"/>
        <item m="1" x="67"/>
        <item m="1" x="380"/>
        <item m="1" x="99"/>
        <item m="1" x="86"/>
        <item m="1" x="481"/>
        <item m="1" x="505"/>
        <item m="1" x="89"/>
        <item m="1" x="410"/>
        <item m="1" x="509"/>
        <item m="1" x="485"/>
        <item m="1" x="135"/>
        <item m="1" x="160"/>
        <item m="1" x="90"/>
        <item m="1" x="103"/>
        <item m="1" x="465"/>
        <item m="1" x="487"/>
        <item m="1" x="514"/>
        <item m="1" x="162"/>
        <item m="1" x="539"/>
        <item m="1" x="186"/>
        <item m="1" x="451"/>
        <item m="1" x="164"/>
        <item m="1" x="178"/>
        <item m="1" x="141"/>
        <item m="1" x="543"/>
        <item m="1" x="204"/>
        <item m="1" x="219"/>
        <item m="1" x="562"/>
        <item m="1" x="194"/>
        <item m="1" x="208"/>
        <item m="1" x="245"/>
        <item m="1" x="621"/>
        <item m="1" x="231"/>
        <item m="1" x="662"/>
        <item m="1" x="280"/>
        <item m="1" x="564"/>
        <item m="1" x="197"/>
        <item m="1" x="225"/>
        <item m="1" x="247"/>
        <item m="1" x="643"/>
        <item m="1" x="679"/>
        <item m="1" x="308"/>
        <item m="1" x="595"/>
        <item m="1" x="624"/>
        <item m="1" x="682"/>
        <item m="1" x="698"/>
        <item m="1" x="716"/>
        <item m="1" x="730"/>
        <item m="1" x="239"/>
        <item m="1" x="277"/>
        <item m="1" x="303"/>
        <item m="1" x="310"/>
        <item m="1" x="742"/>
        <item m="1" x="263"/>
        <item m="1" x="296"/>
        <item m="1" x="719"/>
        <item m="1" x="15"/>
        <item m="1" x="319"/>
        <item m="1" x="328"/>
        <item m="1" x="417"/>
        <item m="1" x="187"/>
        <item m="1" x="530"/>
        <item m="1" x="192"/>
        <item m="1" x="232"/>
        <item m="1" x="484"/>
        <item m="1" x="256"/>
        <item m="1" x="369"/>
        <item m="1" x="523"/>
        <item m="1" x="574"/>
        <item m="1" x="715"/>
        <item m="1" x="317"/>
        <item m="1" x="391"/>
        <item m="1" x="200"/>
        <item m="1" x="583"/>
        <item m="1" x="684"/>
        <item m="1" x="42"/>
        <item m="1" x="386"/>
        <item m="1" x="522"/>
        <item m="1" x="659"/>
        <item m="1" x="320"/>
        <item m="1" x="429"/>
        <item m="1" x="433"/>
        <item m="1" x="462"/>
        <item m="1" x="588"/>
        <item m="1" x="619"/>
        <item m="1" x="422"/>
        <item m="1" x="436"/>
        <item m="1" x="159"/>
        <item m="1" x="489"/>
        <item m="1" x="528"/>
        <item m="1" x="545"/>
        <item m="1" x="210"/>
        <item m="1" x="695"/>
        <item m="1" x="60"/>
        <item m="1" x="554"/>
        <item m="1" x="37"/>
        <item m="1" x="399"/>
        <item m="1" x="75"/>
        <item m="1" x="153"/>
        <item m="1" x="181"/>
        <item m="1" x="700"/>
      </items>
    </pivotField>
    <pivotField compact="0" numFmtId="14" outline="0" showAll="0" defaultSubtotal="0"/>
    <pivotField compact="0" outline="0" showAll="0" defaultSubtotal="0"/>
    <pivotField compact="0" outline="0" showAll="0" defaultSubtotal="0">
      <items count="118">
        <item m="1" x="10"/>
        <item m="1" x="39"/>
        <item m="1" x="84"/>
        <item m="1" x="95"/>
        <item m="1" x="65"/>
        <item m="1" x="47"/>
        <item m="1" x="19"/>
        <item m="1" x="113"/>
        <item m="1" x="108"/>
        <item m="1" x="46"/>
        <item m="1" x="102"/>
        <item m="1" x="88"/>
        <item m="1" x="9"/>
        <item m="1" x="22"/>
        <item m="1" x="99"/>
        <item m="1" x="33"/>
        <item m="1" x="94"/>
        <item m="1" x="37"/>
        <item m="1" x="83"/>
        <item m="1" x="66"/>
        <item m="1" x="70"/>
        <item m="1" x="34"/>
        <item m="1" x="41"/>
        <item m="1" x="13"/>
        <item m="1" x="54"/>
        <item m="1" x="78"/>
        <item m="1" x="60"/>
        <item m="1" x="90"/>
        <item m="1" x="75"/>
        <item m="1" x="101"/>
        <item m="1" x="112"/>
        <item m="1" x="104"/>
        <item m="1" x="82"/>
        <item m="1" x="114"/>
        <item m="1" x="58"/>
        <item m="1" x="28"/>
        <item m="1" x="38"/>
        <item m="1" x="23"/>
        <item m="1" x="42"/>
        <item m="1" x="85"/>
        <item m="1" x="87"/>
        <item m="1" x="29"/>
        <item m="1" x="11"/>
        <item m="1" x="97"/>
        <item m="1" x="61"/>
        <item m="1" x="12"/>
        <item m="1" x="49"/>
        <item m="1" x="40"/>
        <item m="1" x="26"/>
        <item m="1" x="31"/>
        <item m="1" x="44"/>
        <item m="1" x="93"/>
        <item m="1" x="63"/>
        <item m="1" x="73"/>
        <item m="1" x="43"/>
        <item m="1" x="77"/>
        <item m="1" x="35"/>
        <item m="1" x="55"/>
        <item m="1" x="116"/>
        <item m="1" x="27"/>
        <item m="1" x="100"/>
        <item m="1" x="105"/>
        <item m="1" x="62"/>
        <item m="1" x="103"/>
        <item m="1" x="110"/>
        <item m="1" x="106"/>
        <item m="1" x="115"/>
        <item m="1" x="117"/>
        <item m="1" x="96"/>
        <item m="1" x="15"/>
        <item m="1" x="50"/>
        <item m="1" x="53"/>
        <item m="1" x="71"/>
        <item m="1" x="89"/>
        <item m="1" x="74"/>
        <item m="1" x="16"/>
        <item x="1"/>
        <item x="0"/>
        <item m="1" x="107"/>
        <item m="1" x="76"/>
        <item x="4"/>
        <item m="1" x="56"/>
        <item m="1" x="48"/>
        <item m="1" x="32"/>
        <item m="1" x="79"/>
        <item m="1" x="69"/>
        <item m="1" x="36"/>
        <item m="1" x="7"/>
        <item m="1" x="30"/>
        <item x="3"/>
        <item x="5"/>
        <item m="1" x="25"/>
        <item m="1" x="21"/>
        <item m="1" x="17"/>
        <item m="1" x="92"/>
        <item m="1" x="111"/>
        <item m="1" x="14"/>
        <item m="1" x="91"/>
        <item m="1" x="45"/>
        <item m="1" x="24"/>
        <item m="1" x="109"/>
        <item m="1" x="86"/>
        <item m="1" x="57"/>
        <item m="1" x="80"/>
        <item m="1" x="81"/>
        <item m="1" x="59"/>
        <item m="1" x="20"/>
        <item m="1" x="6"/>
        <item m="1" x="18"/>
        <item m="1" x="68"/>
        <item m="1" x="52"/>
        <item m="1" x="72"/>
        <item x="2"/>
        <item m="1" x="51"/>
        <item m="1" x="64"/>
        <item m="1" x="98"/>
        <item m="1" x="67"/>
        <item m="1" x="8"/>
      </items>
    </pivotField>
  </pivotFields>
  <rowFields count="3">
    <field x="2"/>
    <field x="3"/>
    <field x="9"/>
  </rowFields>
  <rowItems count="72">
    <i>
      <x v="60"/>
      <x v="59"/>
      <x v="568"/>
    </i>
    <i>
      <x v="62"/>
      <x v="61"/>
      <x v="313"/>
    </i>
    <i r="2">
      <x v="571"/>
    </i>
    <i>
      <x v="70"/>
      <x v="69"/>
      <x v="570"/>
    </i>
    <i>
      <x v="72"/>
      <x v="71"/>
      <x v="571"/>
    </i>
    <i>
      <x v="79"/>
      <x v="78"/>
      <x v="570"/>
    </i>
    <i>
      <x v="94"/>
      <x v="93"/>
      <x v="313"/>
    </i>
    <i r="2">
      <x v="571"/>
    </i>
    <i>
      <x v="95"/>
      <x v="94"/>
      <x v="570"/>
    </i>
    <i>
      <x v="96"/>
      <x v="95"/>
      <x v="570"/>
    </i>
    <i>
      <x v="98"/>
      <x v="97"/>
      <x v="313"/>
    </i>
    <i>
      <x v="100"/>
      <x v="99"/>
      <x v="569"/>
    </i>
    <i>
      <x v="102"/>
      <x v="101"/>
      <x v="313"/>
    </i>
    <i>
      <x v="104"/>
      <x v="103"/>
      <x v="313"/>
    </i>
    <i r="2">
      <x v="568"/>
    </i>
    <i>
      <x v="105"/>
      <x v="104"/>
      <x v="313"/>
    </i>
    <i r="2">
      <x v="570"/>
    </i>
    <i>
      <x v="107"/>
      <x v="106"/>
      <x v="313"/>
    </i>
    <i r="2">
      <x v="568"/>
    </i>
    <i r="2">
      <x v="569"/>
    </i>
    <i r="2">
      <x v="570"/>
    </i>
    <i>
      <x v="108"/>
      <x v="107"/>
      <x v="568"/>
    </i>
    <i>
      <x v="110"/>
      <x v="109"/>
      <x v="570"/>
    </i>
    <i>
      <x v="113"/>
      <x v="112"/>
      <x v="313"/>
    </i>
    <i>
      <x v="114"/>
      <x v="113"/>
      <x v="571"/>
    </i>
    <i>
      <x v="116"/>
      <x v="115"/>
      <x v="569"/>
    </i>
    <i>
      <x v="119"/>
      <x v="118"/>
      <x v="313"/>
    </i>
    <i r="2">
      <x v="570"/>
    </i>
    <i>
      <x v="122"/>
      <x v="121"/>
      <x v="313"/>
    </i>
    <i r="2">
      <x v="568"/>
    </i>
    <i>
      <x v="123"/>
      <x v="122"/>
      <x v="313"/>
    </i>
    <i r="2">
      <x v="569"/>
    </i>
    <i>
      <x v="124"/>
      <x v="123"/>
      <x v="313"/>
    </i>
    <i>
      <x v="125"/>
      <x v="124"/>
      <x v="569"/>
    </i>
    <i r="2">
      <x v="570"/>
    </i>
    <i>
      <x v="128"/>
      <x v="127"/>
      <x v="568"/>
    </i>
    <i>
      <x v="131"/>
      <x v="130"/>
      <x v="313"/>
    </i>
    <i>
      <x v="132"/>
      <x v="131"/>
      <x v="568"/>
    </i>
    <i r="2">
      <x v="570"/>
    </i>
    <i>
      <x v="134"/>
      <x v="133"/>
      <x v="568"/>
    </i>
    <i r="2">
      <x v="571"/>
    </i>
    <i>
      <x v="135"/>
      <x v="134"/>
      <x v="313"/>
    </i>
    <i r="2">
      <x v="568"/>
    </i>
    <i r="2">
      <x v="570"/>
    </i>
    <i>
      <x v="137"/>
      <x v="136"/>
      <x v="569"/>
    </i>
    <i r="2">
      <x v="571"/>
    </i>
    <i>
      <x v="139"/>
      <x v="138"/>
      <x v="570"/>
    </i>
    <i>
      <x v="140"/>
      <x v="139"/>
      <x v="313"/>
    </i>
    <i r="2">
      <x v="568"/>
    </i>
    <i>
      <x v="141"/>
      <x v="140"/>
      <x v="313"/>
    </i>
    <i>
      <x v="142"/>
      <x v="141"/>
      <x v="313"/>
    </i>
    <i>
      <x v="143"/>
      <x v="142"/>
      <x v="570"/>
    </i>
    <i>
      <x v="159"/>
      <x v="158"/>
      <x v="569"/>
    </i>
    <i>
      <x v="162"/>
      <x v="161"/>
      <x v="313"/>
    </i>
    <i r="2">
      <x v="571"/>
    </i>
    <i>
      <x v="163"/>
      <x v="162"/>
      <x v="313"/>
    </i>
    <i r="2">
      <x v="570"/>
    </i>
    <i>
      <x v="171"/>
      <x v="170"/>
      <x v="313"/>
    </i>
    <i>
      <x v="173"/>
      <x v="172"/>
      <x v="570"/>
    </i>
    <i>
      <x v="174"/>
      <x v="173"/>
      <x v="313"/>
    </i>
    <i r="2">
      <x v="569"/>
    </i>
    <i>
      <x v="176"/>
      <x v="175"/>
      <x v="313"/>
    </i>
    <i>
      <x v="180"/>
      <x v="179"/>
      <x v="571"/>
    </i>
    <i>
      <x v="184"/>
      <x v="183"/>
      <x v="570"/>
    </i>
    <i>
      <x v="188"/>
      <x v="187"/>
      <x v="313"/>
    </i>
    <i>
      <x v="190"/>
      <x v="189"/>
      <x v="313"/>
    </i>
    <i>
      <x v="192"/>
      <x v="191"/>
      <x v="568"/>
    </i>
    <i>
      <x v="193"/>
      <x v="192"/>
      <x v="569"/>
    </i>
    <i>
      <x v="196"/>
      <x v="195"/>
      <x v="313"/>
    </i>
    <i>
      <x v="197"/>
      <x v="196"/>
      <x v="313"/>
    </i>
    <i>
      <x v="200"/>
      <x v="199"/>
      <x v="569"/>
    </i>
    <i t="grand">
      <x/>
    </i>
  </rowItems>
  <colFields count="1">
    <field x="1"/>
  </colFields>
  <colItems count="2">
    <i>
      <x v="1"/>
    </i>
    <i t="grand">
      <x/>
    </i>
  </colItems>
  <dataFields count="1">
    <dataField name=" Sales Order Quantity" fld="6" baseField="11" baseItem="13"/>
  </dataFields>
  <formats count="274">
    <format dxfId="287">
      <pivotArea dataOnly="0" labelOnly="1" outline="0" fieldPosition="0">
        <references count="1">
          <reference field="1" count="1">
            <x v="1"/>
          </reference>
        </references>
      </pivotArea>
    </format>
    <format dxfId="286">
      <pivotArea dataOnly="0" labelOnly="1" grandCol="1" outline="0" fieldPosition="0"/>
    </format>
    <format dxfId="285">
      <pivotArea type="all" dataOnly="0" outline="0" fieldPosition="0"/>
    </format>
    <format dxfId="284">
      <pivotArea outline="0" collapsedLevelsAreSubtotals="1" fieldPosition="0"/>
    </format>
    <format dxfId="283">
      <pivotArea dataOnly="0" labelOnly="1" grandRow="1" outline="0" fieldPosition="0"/>
    </format>
    <format dxfId="282">
      <pivotArea field="1" grandRow="1" outline="0" collapsedLevelsAreSubtotals="1" axis="axisCol" fieldPosition="0">
        <references count="1">
          <reference field="1" count="1" selected="0">
            <x v="0"/>
          </reference>
        </references>
      </pivotArea>
    </format>
    <format dxfId="281">
      <pivotArea field="1" grandRow="1" outline="0" collapsedLevelsAreSubtotals="1" axis="axisCol" fieldPosition="0">
        <references count="1">
          <reference field="1" count="1" selected="0">
            <x v="1"/>
          </reference>
        </references>
      </pivotArea>
    </format>
    <format dxfId="280">
      <pivotArea grandRow="1" grandCol="1" outline="0" collapsedLevelsAreSubtotals="1" fieldPosition="0"/>
    </format>
    <format dxfId="279">
      <pivotArea outline="0" collapsedLevelsAreSubtotals="1" fieldPosition="0">
        <references count="3">
          <reference field="2" count="0" selected="0"/>
          <reference field="3" count="0" selected="0"/>
          <reference field="9" count="0" selected="0"/>
        </references>
      </pivotArea>
    </format>
    <format dxfId="278">
      <pivotArea dataOnly="0" labelOnly="1" outline="0" fieldPosition="0">
        <references count="1">
          <reference field="2" count="0"/>
        </references>
      </pivotArea>
    </format>
    <format dxfId="277">
      <pivotArea dataOnly="0" labelOnly="1" grandCol="1" outline="0" fieldPosition="0"/>
    </format>
    <format dxfId="276">
      <pivotArea dataOnly="0" labelOnly="1" outline="0" fieldPosition="0">
        <references count="2">
          <reference field="2" count="1" selected="0">
            <x v="0"/>
          </reference>
          <reference field="3" count="1">
            <x v="27"/>
          </reference>
        </references>
      </pivotArea>
    </format>
    <format dxfId="275">
      <pivotArea dataOnly="0" labelOnly="1" outline="0" fieldPosition="0">
        <references count="2">
          <reference field="2" count="1" selected="0">
            <x v="1"/>
          </reference>
          <reference field="3" count="1">
            <x v="12"/>
          </reference>
        </references>
      </pivotArea>
    </format>
    <format dxfId="274">
      <pivotArea dataOnly="0" labelOnly="1" outline="0" fieldPosition="0">
        <references count="2">
          <reference field="2" count="1" selected="0">
            <x v="2"/>
          </reference>
          <reference field="3" count="1">
            <x v="10"/>
          </reference>
        </references>
      </pivotArea>
    </format>
    <format dxfId="273">
      <pivotArea dataOnly="0" labelOnly="1" outline="0" fieldPosition="0">
        <references count="2">
          <reference field="2" count="1" selected="0">
            <x v="3"/>
          </reference>
          <reference field="3" count="1">
            <x v="6"/>
          </reference>
        </references>
      </pivotArea>
    </format>
    <format dxfId="272">
      <pivotArea dataOnly="0" labelOnly="1" outline="0" fieldPosition="0">
        <references count="2">
          <reference field="2" count="1" selected="0">
            <x v="4"/>
          </reference>
          <reference field="3" count="1">
            <x v="8"/>
          </reference>
        </references>
      </pivotArea>
    </format>
    <format dxfId="271">
      <pivotArea dataOnly="0" labelOnly="1" outline="0" fieldPosition="0">
        <references count="2">
          <reference field="2" count="1" selected="0">
            <x v="5"/>
          </reference>
          <reference field="3" count="1">
            <x v="28"/>
          </reference>
        </references>
      </pivotArea>
    </format>
    <format dxfId="270">
      <pivotArea dataOnly="0" labelOnly="1" outline="0" fieldPosition="0">
        <references count="2">
          <reference field="2" count="1" selected="0">
            <x v="6"/>
          </reference>
          <reference field="3" count="1">
            <x v="4"/>
          </reference>
        </references>
      </pivotArea>
    </format>
    <format dxfId="269">
      <pivotArea dataOnly="0" labelOnly="1" outline="0" fieldPosition="0">
        <references count="2">
          <reference field="2" count="1" selected="0">
            <x v="7"/>
          </reference>
          <reference field="3" count="1">
            <x v="14"/>
          </reference>
        </references>
      </pivotArea>
    </format>
    <format dxfId="268">
      <pivotArea dataOnly="0" labelOnly="1" outline="0" fieldPosition="0">
        <references count="2">
          <reference field="2" count="1" selected="0">
            <x v="8"/>
          </reference>
          <reference field="3" count="1">
            <x v="0"/>
          </reference>
        </references>
      </pivotArea>
    </format>
    <format dxfId="267">
      <pivotArea dataOnly="0" labelOnly="1" outline="0" fieldPosition="0">
        <references count="2">
          <reference field="2" count="1" selected="0">
            <x v="9"/>
          </reference>
          <reference field="3" count="1">
            <x v="37"/>
          </reference>
        </references>
      </pivotArea>
    </format>
    <format dxfId="266">
      <pivotArea dataOnly="0" labelOnly="1" outline="0" fieldPosition="0">
        <references count="2">
          <reference field="2" count="1" selected="0">
            <x v="10"/>
          </reference>
          <reference field="3" count="1">
            <x v="11"/>
          </reference>
        </references>
      </pivotArea>
    </format>
    <format dxfId="265">
      <pivotArea dataOnly="0" labelOnly="1" outline="0" fieldPosition="0">
        <references count="2">
          <reference field="2" count="1" selected="0">
            <x v="11"/>
          </reference>
          <reference field="3" count="1">
            <x v="32"/>
          </reference>
        </references>
      </pivotArea>
    </format>
    <format dxfId="264">
      <pivotArea dataOnly="0" labelOnly="1" outline="0" fieldPosition="0">
        <references count="2">
          <reference field="2" count="1" selected="0">
            <x v="12"/>
          </reference>
          <reference field="3" count="1">
            <x v="2"/>
          </reference>
        </references>
      </pivotArea>
    </format>
    <format dxfId="263">
      <pivotArea dataOnly="0" labelOnly="1" outline="0" fieldPosition="0">
        <references count="2">
          <reference field="2" count="1" selected="0">
            <x v="13"/>
          </reference>
          <reference field="3" count="1">
            <x v="20"/>
          </reference>
        </references>
      </pivotArea>
    </format>
    <format dxfId="262">
      <pivotArea dataOnly="0" labelOnly="1" outline="0" fieldPosition="0">
        <references count="2">
          <reference field="2" count="1" selected="0">
            <x v="14"/>
          </reference>
          <reference field="3" count="1">
            <x v="18"/>
          </reference>
        </references>
      </pivotArea>
    </format>
    <format dxfId="261">
      <pivotArea dataOnly="0" labelOnly="1" outline="0" fieldPosition="0">
        <references count="2">
          <reference field="2" count="1" selected="0">
            <x v="15"/>
          </reference>
          <reference field="3" count="1">
            <x v="23"/>
          </reference>
        </references>
      </pivotArea>
    </format>
    <format dxfId="260">
      <pivotArea dataOnly="0" labelOnly="1" outline="0" fieldPosition="0">
        <references count="2">
          <reference field="2" count="1" selected="0">
            <x v="17"/>
          </reference>
          <reference field="3" count="1">
            <x v="9"/>
          </reference>
        </references>
      </pivotArea>
    </format>
    <format dxfId="259">
      <pivotArea dataOnly="0" labelOnly="1" outline="0" fieldPosition="0">
        <references count="2">
          <reference field="2" count="1" selected="0">
            <x v="18"/>
          </reference>
          <reference field="3" count="1">
            <x v="35"/>
          </reference>
        </references>
      </pivotArea>
    </format>
    <format dxfId="258">
      <pivotArea dataOnly="0" labelOnly="1" outline="0" fieldPosition="0">
        <references count="2">
          <reference field="2" count="1" selected="0">
            <x v="19"/>
          </reference>
          <reference field="3" count="1">
            <x v="36"/>
          </reference>
        </references>
      </pivotArea>
    </format>
    <format dxfId="257">
      <pivotArea dataOnly="0" labelOnly="1" outline="0" fieldPosition="0">
        <references count="2">
          <reference field="2" count="1" selected="0">
            <x v="20"/>
          </reference>
          <reference field="3" count="1">
            <x v="38"/>
          </reference>
        </references>
      </pivotArea>
    </format>
    <format dxfId="256">
      <pivotArea dataOnly="0" labelOnly="1" outline="0" fieldPosition="0">
        <references count="2">
          <reference field="2" count="1" selected="0">
            <x v="21"/>
          </reference>
          <reference field="3" count="1">
            <x v="39"/>
          </reference>
        </references>
      </pivotArea>
    </format>
    <format dxfId="255">
      <pivotArea dataOnly="0" labelOnly="1" outline="0" fieldPosition="0">
        <references count="2">
          <reference field="2" count="1" selected="0">
            <x v="22"/>
          </reference>
          <reference field="3" count="1">
            <x v="34"/>
          </reference>
        </references>
      </pivotArea>
    </format>
    <format dxfId="254">
      <pivotArea dataOnly="0" labelOnly="1" outline="0" fieldPosition="0">
        <references count="2">
          <reference field="2" count="1" selected="0">
            <x v="23"/>
          </reference>
          <reference field="3" count="1">
            <x v="40"/>
          </reference>
        </references>
      </pivotArea>
    </format>
    <format dxfId="253">
      <pivotArea dataOnly="0" labelOnly="1" outline="0" fieldPosition="0">
        <references count="2">
          <reference field="2" count="1" selected="0">
            <x v="24"/>
          </reference>
          <reference field="3" count="1">
            <x v="19"/>
          </reference>
        </references>
      </pivotArea>
    </format>
    <format dxfId="252">
      <pivotArea dataOnly="0" labelOnly="1" outline="0" fieldPosition="0">
        <references count="2">
          <reference field="2" count="1" selected="0">
            <x v="25"/>
          </reference>
          <reference field="3" count="1">
            <x v="24"/>
          </reference>
        </references>
      </pivotArea>
    </format>
    <format dxfId="251">
      <pivotArea dataOnly="0" labelOnly="1" outline="0" fieldPosition="0">
        <references count="2">
          <reference field="2" count="1" selected="0">
            <x v="26"/>
          </reference>
          <reference field="3" count="1">
            <x v="30"/>
          </reference>
        </references>
      </pivotArea>
    </format>
    <format dxfId="250">
      <pivotArea dataOnly="0" labelOnly="1" outline="0" fieldPosition="0">
        <references count="2">
          <reference field="2" count="1" selected="0">
            <x v="27"/>
          </reference>
          <reference field="3" count="1">
            <x v="21"/>
          </reference>
        </references>
      </pivotArea>
    </format>
    <format dxfId="249">
      <pivotArea dataOnly="0" labelOnly="1" outline="0" fieldPosition="0">
        <references count="2">
          <reference field="2" count="1" selected="0">
            <x v="28"/>
          </reference>
          <reference field="3" count="1">
            <x v="15"/>
          </reference>
        </references>
      </pivotArea>
    </format>
    <format dxfId="248">
      <pivotArea dataOnly="0" labelOnly="1" outline="0" fieldPosition="0">
        <references count="2">
          <reference field="2" count="1" selected="0">
            <x v="29"/>
          </reference>
          <reference field="3" count="1">
            <x v="31"/>
          </reference>
        </references>
      </pivotArea>
    </format>
    <format dxfId="247">
      <pivotArea dataOnly="0" labelOnly="1" outline="0" fieldPosition="0">
        <references count="2">
          <reference field="2" count="1" selected="0">
            <x v="30"/>
          </reference>
          <reference field="3" count="1">
            <x v="7"/>
          </reference>
        </references>
      </pivotArea>
    </format>
    <format dxfId="246">
      <pivotArea dataOnly="0" labelOnly="1" outline="0" fieldPosition="0">
        <references count="2">
          <reference field="2" count="1" selected="0">
            <x v="31"/>
          </reference>
          <reference field="3" count="1">
            <x v="33"/>
          </reference>
        </references>
      </pivotArea>
    </format>
    <format dxfId="245">
      <pivotArea dataOnly="0" labelOnly="1" outline="0" fieldPosition="0">
        <references count="2">
          <reference field="2" count="1" selected="0">
            <x v="32"/>
          </reference>
          <reference field="3" count="1">
            <x v="16"/>
          </reference>
        </references>
      </pivotArea>
    </format>
    <format dxfId="244">
      <pivotArea dataOnly="0" labelOnly="1" outline="0" fieldPosition="0">
        <references count="2">
          <reference field="2" count="1" selected="0">
            <x v="33"/>
          </reference>
          <reference field="3" count="1">
            <x v="22"/>
          </reference>
        </references>
      </pivotArea>
    </format>
    <format dxfId="243">
      <pivotArea dataOnly="0" labelOnly="1" outline="0" fieldPosition="0">
        <references count="2">
          <reference field="2" count="1" selected="0">
            <x v="34"/>
          </reference>
          <reference field="3" count="1">
            <x v="25"/>
          </reference>
        </references>
      </pivotArea>
    </format>
    <format dxfId="242">
      <pivotArea dataOnly="0" labelOnly="1" outline="0" fieldPosition="0">
        <references count="2">
          <reference field="2" count="1" selected="0">
            <x v="35"/>
          </reference>
          <reference field="3" count="1">
            <x v="26"/>
          </reference>
        </references>
      </pivotArea>
    </format>
    <format dxfId="241">
      <pivotArea dataOnly="0" labelOnly="1" outline="0" fieldPosition="0">
        <references count="2">
          <reference field="2" count="1" selected="0">
            <x v="36"/>
          </reference>
          <reference field="3" count="1">
            <x v="3"/>
          </reference>
        </references>
      </pivotArea>
    </format>
    <format dxfId="240">
      <pivotArea dataOnly="0" labelOnly="1" outline="0" fieldPosition="0">
        <references count="2">
          <reference field="2" count="1" selected="0">
            <x v="37"/>
          </reference>
          <reference field="3" count="1">
            <x v="13"/>
          </reference>
        </references>
      </pivotArea>
    </format>
    <format dxfId="239">
      <pivotArea dataOnly="0" labelOnly="1" outline="0" fieldPosition="0">
        <references count="2">
          <reference field="2" count="1" selected="0">
            <x v="38"/>
          </reference>
          <reference field="3" count="1">
            <x v="41"/>
          </reference>
        </references>
      </pivotArea>
    </format>
    <format dxfId="238">
      <pivotArea dataOnly="0" labelOnly="1" outline="0" fieldPosition="0">
        <references count="2">
          <reference field="2" count="1" selected="0">
            <x v="39"/>
          </reference>
          <reference field="3" count="1">
            <x v="29"/>
          </reference>
        </references>
      </pivotArea>
    </format>
    <format dxfId="237">
      <pivotArea dataOnly="0" labelOnly="1" outline="0" fieldPosition="0">
        <references count="2">
          <reference field="2" count="1" selected="0">
            <x v="40"/>
          </reference>
          <reference field="3" count="1">
            <x v="17"/>
          </reference>
        </references>
      </pivotArea>
    </format>
    <format dxfId="236">
      <pivotArea dataOnly="0" labelOnly="1" outline="0" fieldPosition="0">
        <references count="2">
          <reference field="2" count="1" selected="0">
            <x v="42"/>
          </reference>
          <reference field="3" count="1">
            <x v="1"/>
          </reference>
        </references>
      </pivotArea>
    </format>
    <format dxfId="235">
      <pivotArea dataOnly="0" labelOnly="1" outline="0" fieldPosition="0">
        <references count="3">
          <reference field="2" count="1" selected="0">
            <x v="0"/>
          </reference>
          <reference field="3" count="1" selected="0">
            <x v="27"/>
          </reference>
          <reference field="9" count="1">
            <x v="9"/>
          </reference>
        </references>
      </pivotArea>
    </format>
    <format dxfId="234">
      <pivotArea dataOnly="0" labelOnly="1" outline="0" fieldPosition="0">
        <references count="3">
          <reference field="2" count="1" selected="0">
            <x v="1"/>
          </reference>
          <reference field="3" count="1" selected="0">
            <x v="12"/>
          </reference>
          <reference field="9" count="2">
            <x v="7"/>
            <x v="8"/>
          </reference>
        </references>
      </pivotArea>
    </format>
    <format dxfId="233">
      <pivotArea dataOnly="0" labelOnly="1" outline="0" fieldPosition="0">
        <references count="3">
          <reference field="2" count="1" selected="0">
            <x v="2"/>
          </reference>
          <reference field="3" count="1" selected="0">
            <x v="10"/>
          </reference>
          <reference field="9" count="5">
            <x v="1"/>
            <x v="2"/>
            <x v="7"/>
            <x v="8"/>
            <x v="12"/>
          </reference>
        </references>
      </pivotArea>
    </format>
    <format dxfId="232">
      <pivotArea dataOnly="0" labelOnly="1" outline="0" fieldPosition="0">
        <references count="3">
          <reference field="2" count="1" selected="0">
            <x v="3"/>
          </reference>
          <reference field="3" count="1" selected="0">
            <x v="6"/>
          </reference>
          <reference field="9" count="3">
            <x v="6"/>
            <x v="7"/>
            <x v="8"/>
          </reference>
        </references>
      </pivotArea>
    </format>
    <format dxfId="231">
      <pivotArea dataOnly="0" labelOnly="1" outline="0" fieldPosition="0">
        <references count="3">
          <reference field="2" count="1" selected="0">
            <x v="4"/>
          </reference>
          <reference field="3" count="1" selected="0">
            <x v="8"/>
          </reference>
          <reference field="9" count="3">
            <x v="6"/>
            <x v="9"/>
            <x v="18"/>
          </reference>
        </references>
      </pivotArea>
    </format>
    <format dxfId="230">
      <pivotArea dataOnly="0" labelOnly="1" outline="0" fieldPosition="0">
        <references count="3">
          <reference field="2" count="1" selected="0">
            <x v="5"/>
          </reference>
          <reference field="3" count="1" selected="0">
            <x v="28"/>
          </reference>
          <reference field="9" count="4">
            <x v="2"/>
            <x v="7"/>
            <x v="9"/>
            <x v="19"/>
          </reference>
        </references>
      </pivotArea>
    </format>
    <format dxfId="229">
      <pivotArea dataOnly="0" labelOnly="1" outline="0" fieldPosition="0">
        <references count="3">
          <reference field="2" count="1" selected="0">
            <x v="6"/>
          </reference>
          <reference field="3" count="1" selected="0">
            <x v="4"/>
          </reference>
          <reference field="9" count="1">
            <x v="17"/>
          </reference>
        </references>
      </pivotArea>
    </format>
    <format dxfId="228">
      <pivotArea dataOnly="0" labelOnly="1" outline="0" fieldPosition="0">
        <references count="3">
          <reference field="2" count="1" selected="0">
            <x v="7"/>
          </reference>
          <reference field="3" count="1" selected="0">
            <x v="14"/>
          </reference>
          <reference field="9" count="2">
            <x v="7"/>
            <x v="12"/>
          </reference>
        </references>
      </pivotArea>
    </format>
    <format dxfId="227">
      <pivotArea dataOnly="0" labelOnly="1" outline="0" fieldPosition="0">
        <references count="3">
          <reference field="2" count="1" selected="0">
            <x v="8"/>
          </reference>
          <reference field="3" count="1" selected="0">
            <x v="0"/>
          </reference>
          <reference field="9" count="5">
            <x v="13"/>
            <x v="14"/>
            <x v="15"/>
            <x v="16"/>
            <x v="17"/>
          </reference>
        </references>
      </pivotArea>
    </format>
    <format dxfId="226">
      <pivotArea dataOnly="0" labelOnly="1" outline="0" fieldPosition="0">
        <references count="3">
          <reference field="2" count="1" selected="0">
            <x v="9"/>
          </reference>
          <reference field="3" count="1" selected="0">
            <x v="37"/>
          </reference>
          <reference field="9" count="1">
            <x v="3"/>
          </reference>
        </references>
      </pivotArea>
    </format>
    <format dxfId="225">
      <pivotArea dataOnly="0" labelOnly="1" outline="0" fieldPosition="0">
        <references count="3">
          <reference field="2" count="1" selected="0">
            <x v="10"/>
          </reference>
          <reference field="3" count="1" selected="0">
            <x v="11"/>
          </reference>
          <reference field="9" count="1">
            <x v="8"/>
          </reference>
        </references>
      </pivotArea>
    </format>
    <format dxfId="224">
      <pivotArea dataOnly="0" labelOnly="1" outline="0" fieldPosition="0">
        <references count="3">
          <reference field="2" count="1" selected="0">
            <x v="11"/>
          </reference>
          <reference field="3" count="1" selected="0">
            <x v="32"/>
          </reference>
          <reference field="9" count="1">
            <x v="9"/>
          </reference>
        </references>
      </pivotArea>
    </format>
    <format dxfId="223">
      <pivotArea dataOnly="0" labelOnly="1" outline="0" fieldPosition="0">
        <references count="3">
          <reference field="2" count="1" selected="0">
            <x v="12"/>
          </reference>
          <reference field="3" count="1" selected="0">
            <x v="2"/>
          </reference>
          <reference field="9" count="1">
            <x v="17"/>
          </reference>
        </references>
      </pivotArea>
    </format>
    <format dxfId="222">
      <pivotArea dataOnly="0" labelOnly="1" outline="0" fieldPosition="0">
        <references count="3">
          <reference field="2" count="1" selected="0">
            <x v="13"/>
          </reference>
          <reference field="3" count="1" selected="0">
            <x v="20"/>
          </reference>
          <reference field="9" count="1">
            <x v="8"/>
          </reference>
        </references>
      </pivotArea>
    </format>
    <format dxfId="221">
      <pivotArea dataOnly="0" labelOnly="1" outline="0" fieldPosition="0">
        <references count="3">
          <reference field="2" count="1" selected="0">
            <x v="14"/>
          </reference>
          <reference field="3" count="1" selected="0">
            <x v="18"/>
          </reference>
          <reference field="9" count="5">
            <x v="4"/>
            <x v="5"/>
            <x v="7"/>
            <x v="9"/>
            <x v="11"/>
          </reference>
        </references>
      </pivotArea>
    </format>
    <format dxfId="220">
      <pivotArea dataOnly="0" labelOnly="1" outline="0" fieldPosition="0">
        <references count="3">
          <reference field="2" count="1" selected="0">
            <x v="15"/>
          </reference>
          <reference field="3" count="1" selected="0">
            <x v="23"/>
          </reference>
          <reference field="9" count="4">
            <x v="5"/>
            <x v="7"/>
            <x v="9"/>
            <x v="11"/>
          </reference>
        </references>
      </pivotArea>
    </format>
    <format dxfId="219">
      <pivotArea dataOnly="0" labelOnly="1" outline="0" fieldPosition="0">
        <references count="3">
          <reference field="2" count="1" selected="0">
            <x v="17"/>
          </reference>
          <reference field="3" count="1" selected="0">
            <x v="9"/>
          </reference>
          <reference field="9" count="5">
            <x v="0"/>
            <x v="7"/>
            <x v="8"/>
            <x v="9"/>
            <x v="18"/>
          </reference>
        </references>
      </pivotArea>
    </format>
    <format dxfId="218">
      <pivotArea dataOnly="0" labelOnly="1" outline="0" fieldPosition="0">
        <references count="3">
          <reference field="2" count="1" selected="0">
            <x v="18"/>
          </reference>
          <reference field="3" count="1" selected="0">
            <x v="35"/>
          </reference>
          <reference field="9" count="2">
            <x v="3"/>
            <x v="10"/>
          </reference>
        </references>
      </pivotArea>
    </format>
    <format dxfId="217">
      <pivotArea dataOnly="0" labelOnly="1" outline="0" fieldPosition="0">
        <references count="3">
          <reference field="2" count="1" selected="0">
            <x v="19"/>
          </reference>
          <reference field="3" count="1" selected="0">
            <x v="36"/>
          </reference>
          <reference field="9" count="1">
            <x v="3"/>
          </reference>
        </references>
      </pivotArea>
    </format>
    <format dxfId="216">
      <pivotArea dataOnly="0" labelOnly="1" outline="0" fieldPosition="0">
        <references count="3">
          <reference field="2" count="1" selected="0">
            <x v="20"/>
          </reference>
          <reference field="3" count="1" selected="0">
            <x v="38"/>
          </reference>
          <reference field="9" count="2">
            <x v="3"/>
            <x v="10"/>
          </reference>
        </references>
      </pivotArea>
    </format>
    <format dxfId="215">
      <pivotArea dataOnly="0" labelOnly="1" outline="0" fieldPosition="0">
        <references count="3">
          <reference field="2" count="1" selected="0">
            <x v="21"/>
          </reference>
          <reference field="3" count="1" selected="0">
            <x v="39"/>
          </reference>
          <reference field="9" count="1">
            <x v="3"/>
          </reference>
        </references>
      </pivotArea>
    </format>
    <format dxfId="214">
      <pivotArea dataOnly="0" labelOnly="1" outline="0" fieldPosition="0">
        <references count="3">
          <reference field="2" count="1" selected="0">
            <x v="22"/>
          </reference>
          <reference field="3" count="1" selected="0">
            <x v="34"/>
          </reference>
          <reference field="9" count="2">
            <x v="3"/>
            <x v="10"/>
          </reference>
        </references>
      </pivotArea>
    </format>
    <format dxfId="213">
      <pivotArea dataOnly="0" labelOnly="1" outline="0" fieldPosition="0">
        <references count="3">
          <reference field="2" count="1" selected="0">
            <x v="23"/>
          </reference>
          <reference field="3" count="1" selected="0">
            <x v="40"/>
          </reference>
          <reference field="9" count="2">
            <x v="3"/>
            <x v="10"/>
          </reference>
        </references>
      </pivotArea>
    </format>
    <format dxfId="212">
      <pivotArea dataOnly="0" labelOnly="1" outline="0" fieldPosition="0">
        <references count="3">
          <reference field="2" count="1" selected="0">
            <x v="24"/>
          </reference>
          <reference field="3" count="1" selected="0">
            <x v="19"/>
          </reference>
          <reference field="9" count="5">
            <x v="6"/>
            <x v="7"/>
            <x v="8"/>
            <x v="9"/>
            <x v="20"/>
          </reference>
        </references>
      </pivotArea>
    </format>
    <format dxfId="211">
      <pivotArea dataOnly="0" labelOnly="1" outline="0" fieldPosition="0">
        <references count="3">
          <reference field="2" count="1" selected="0">
            <x v="25"/>
          </reference>
          <reference field="3" count="1" selected="0">
            <x v="24"/>
          </reference>
          <reference field="9" count="3">
            <x v="7"/>
            <x v="8"/>
            <x v="9"/>
          </reference>
        </references>
      </pivotArea>
    </format>
    <format dxfId="210">
      <pivotArea dataOnly="0" labelOnly="1" outline="0" fieldPosition="0">
        <references count="3">
          <reference field="2" count="1" selected="0">
            <x v="26"/>
          </reference>
          <reference field="3" count="1" selected="0">
            <x v="30"/>
          </reference>
          <reference field="9" count="1">
            <x v="7"/>
          </reference>
        </references>
      </pivotArea>
    </format>
    <format dxfId="209">
      <pivotArea dataOnly="0" labelOnly="1" outline="0" fieldPosition="0">
        <references count="3">
          <reference field="2" count="1" selected="0">
            <x v="27"/>
          </reference>
          <reference field="3" count="1" selected="0">
            <x v="21"/>
          </reference>
          <reference field="9" count="2">
            <x v="6"/>
            <x v="8"/>
          </reference>
        </references>
      </pivotArea>
    </format>
    <format dxfId="208">
      <pivotArea dataOnly="0" labelOnly="1" outline="0" fieldPosition="0">
        <references count="3">
          <reference field="2" count="1" selected="0">
            <x v="28"/>
          </reference>
          <reference field="3" count="1" selected="0">
            <x v="15"/>
          </reference>
          <reference field="9" count="3">
            <x v="4"/>
            <x v="7"/>
            <x v="8"/>
          </reference>
        </references>
      </pivotArea>
    </format>
    <format dxfId="207">
      <pivotArea dataOnly="0" labelOnly="1" outline="0" fieldPosition="0">
        <references count="3">
          <reference field="2" count="1" selected="0">
            <x v="29"/>
          </reference>
          <reference field="3" count="1" selected="0">
            <x v="31"/>
          </reference>
          <reference field="9" count="1">
            <x v="7"/>
          </reference>
        </references>
      </pivotArea>
    </format>
    <format dxfId="206">
      <pivotArea dataOnly="0" labelOnly="1" outline="0" fieldPosition="0">
        <references count="3">
          <reference field="2" count="1" selected="0">
            <x v="30"/>
          </reference>
          <reference field="3" count="1" selected="0">
            <x v="7"/>
          </reference>
          <reference field="9" count="4">
            <x v="0"/>
            <x v="2"/>
            <x v="7"/>
            <x v="8"/>
          </reference>
        </references>
      </pivotArea>
    </format>
    <format dxfId="205">
      <pivotArea dataOnly="0" labelOnly="1" outline="0" fieldPosition="0">
        <references count="3">
          <reference field="2" count="1" selected="0">
            <x v="31"/>
          </reference>
          <reference field="3" count="1" selected="0">
            <x v="33"/>
          </reference>
          <reference field="9" count="4">
            <x v="9"/>
            <x v="18"/>
            <x v="19"/>
            <x v="20"/>
          </reference>
        </references>
      </pivotArea>
    </format>
    <format dxfId="204">
      <pivotArea dataOnly="0" labelOnly="1" outline="0" fieldPosition="0">
        <references count="3">
          <reference field="2" count="1" selected="0">
            <x v="32"/>
          </reference>
          <reference field="3" count="1" selected="0">
            <x v="16"/>
          </reference>
          <reference field="9" count="2">
            <x v="7"/>
            <x v="8"/>
          </reference>
        </references>
      </pivotArea>
    </format>
    <format dxfId="203">
      <pivotArea dataOnly="0" labelOnly="1" outline="0" fieldPosition="0">
        <references count="3">
          <reference field="2" count="1" selected="0">
            <x v="33"/>
          </reference>
          <reference field="3" count="1" selected="0">
            <x v="22"/>
          </reference>
          <reference field="9" count="2">
            <x v="7"/>
            <x v="8"/>
          </reference>
        </references>
      </pivotArea>
    </format>
    <format dxfId="202">
      <pivotArea dataOnly="0" labelOnly="1" outline="0" fieldPosition="0">
        <references count="3">
          <reference field="2" count="1" selected="0">
            <x v="34"/>
          </reference>
          <reference field="3" count="1" selected="0">
            <x v="25"/>
          </reference>
          <reference field="9" count="1">
            <x v="7"/>
          </reference>
        </references>
      </pivotArea>
    </format>
    <format dxfId="201">
      <pivotArea dataOnly="0" labelOnly="1" outline="0" fieldPosition="0">
        <references count="3">
          <reference field="2" count="1" selected="0">
            <x v="35"/>
          </reference>
          <reference field="3" count="1" selected="0">
            <x v="26"/>
          </reference>
          <reference field="9" count="1">
            <x v="7"/>
          </reference>
        </references>
      </pivotArea>
    </format>
    <format dxfId="200">
      <pivotArea dataOnly="0" labelOnly="1" outline="0" fieldPosition="0">
        <references count="3">
          <reference field="2" count="1" selected="0">
            <x v="36"/>
          </reference>
          <reference field="3" count="1" selected="0">
            <x v="3"/>
          </reference>
          <reference field="9" count="1">
            <x v="15"/>
          </reference>
        </references>
      </pivotArea>
    </format>
    <format dxfId="199">
      <pivotArea dataOnly="0" labelOnly="1" outline="0" fieldPosition="0">
        <references count="3">
          <reference field="2" count="1" selected="0">
            <x v="37"/>
          </reference>
          <reference field="3" count="1" selected="0">
            <x v="13"/>
          </reference>
          <reference field="9" count="3">
            <x v="4"/>
            <x v="7"/>
            <x v="9"/>
          </reference>
        </references>
      </pivotArea>
    </format>
    <format dxfId="198">
      <pivotArea dataOnly="0" labelOnly="1" outline="0" fieldPosition="0">
        <references count="3">
          <reference field="2" count="1" selected="0">
            <x v="38"/>
          </reference>
          <reference field="3" count="1" selected="0">
            <x v="41"/>
          </reference>
          <reference field="9" count="1">
            <x v="3"/>
          </reference>
        </references>
      </pivotArea>
    </format>
    <format dxfId="197">
      <pivotArea dataOnly="0" labelOnly="1" outline="0" fieldPosition="0">
        <references count="3">
          <reference field="2" count="1" selected="0">
            <x v="39"/>
          </reference>
          <reference field="3" count="1" selected="0">
            <x v="29"/>
          </reference>
          <reference field="9" count="1">
            <x v="7"/>
          </reference>
        </references>
      </pivotArea>
    </format>
    <format dxfId="196">
      <pivotArea dataOnly="0" labelOnly="1" outline="0" fieldPosition="0">
        <references count="3">
          <reference field="2" count="1" selected="0">
            <x v="40"/>
          </reference>
          <reference field="3" count="1" selected="0">
            <x v="17"/>
          </reference>
          <reference field="9" count="3">
            <x v="9"/>
            <x v="19"/>
            <x v="20"/>
          </reference>
        </references>
      </pivotArea>
    </format>
    <format dxfId="195">
      <pivotArea dataOnly="0" labelOnly="1" outline="0" fieldPosition="0">
        <references count="3">
          <reference field="2" count="1" selected="0">
            <x v="41"/>
          </reference>
          <reference field="3" count="1" selected="0">
            <x v="17"/>
          </reference>
          <reference field="9" count="1">
            <x v="7"/>
          </reference>
        </references>
      </pivotArea>
    </format>
    <format dxfId="194">
      <pivotArea dataOnly="0" labelOnly="1" outline="0" fieldPosition="0">
        <references count="3">
          <reference field="2" count="1" selected="0">
            <x v="42"/>
          </reference>
          <reference field="3" count="1" selected="0">
            <x v="1"/>
          </reference>
          <reference field="9" count="1">
            <x v="17"/>
          </reference>
        </references>
      </pivotArea>
    </format>
    <format dxfId="193">
      <pivotArea dataOnly="0" outline="0" fieldPosition="0">
        <references count="1">
          <reference field="1" count="0"/>
        </references>
      </pivotArea>
    </format>
    <format dxfId="192">
      <pivotArea dataOnly="0" labelOnly="1" grandCol="1" outline="0" fieldPosition="0"/>
    </format>
    <format dxfId="191">
      <pivotArea dataOnly="0" labelOnly="1" outline="0" fieldPosition="0">
        <references count="2">
          <reference field="2" count="1" selected="0">
            <x v="0"/>
          </reference>
          <reference field="3" count="1">
            <x v="27"/>
          </reference>
        </references>
      </pivotArea>
    </format>
    <format dxfId="190">
      <pivotArea dataOnly="0" labelOnly="1" outline="0" fieldPosition="0">
        <references count="2">
          <reference field="2" count="1" selected="0">
            <x v="1"/>
          </reference>
          <reference field="3" count="1">
            <x v="12"/>
          </reference>
        </references>
      </pivotArea>
    </format>
    <format dxfId="189">
      <pivotArea dataOnly="0" labelOnly="1" outline="0" fieldPosition="0">
        <references count="2">
          <reference field="2" count="1" selected="0">
            <x v="2"/>
          </reference>
          <reference field="3" count="1">
            <x v="10"/>
          </reference>
        </references>
      </pivotArea>
    </format>
    <format dxfId="188">
      <pivotArea dataOnly="0" labelOnly="1" outline="0" fieldPosition="0">
        <references count="2">
          <reference field="2" count="1" selected="0">
            <x v="3"/>
          </reference>
          <reference field="3" count="1">
            <x v="6"/>
          </reference>
        </references>
      </pivotArea>
    </format>
    <format dxfId="187">
      <pivotArea dataOnly="0" labelOnly="1" outline="0" fieldPosition="0">
        <references count="2">
          <reference field="2" count="1" selected="0">
            <x v="4"/>
          </reference>
          <reference field="3" count="1">
            <x v="8"/>
          </reference>
        </references>
      </pivotArea>
    </format>
    <format dxfId="186">
      <pivotArea dataOnly="0" labelOnly="1" outline="0" fieldPosition="0">
        <references count="2">
          <reference field="2" count="1" selected="0">
            <x v="5"/>
          </reference>
          <reference field="3" count="1">
            <x v="28"/>
          </reference>
        </references>
      </pivotArea>
    </format>
    <format dxfId="185">
      <pivotArea dataOnly="0" labelOnly="1" outline="0" fieldPosition="0">
        <references count="2">
          <reference field="2" count="1" selected="0">
            <x v="6"/>
          </reference>
          <reference field="3" count="1">
            <x v="4"/>
          </reference>
        </references>
      </pivotArea>
    </format>
    <format dxfId="184">
      <pivotArea dataOnly="0" labelOnly="1" outline="0" fieldPosition="0">
        <references count="2">
          <reference field="2" count="1" selected="0">
            <x v="7"/>
          </reference>
          <reference field="3" count="1">
            <x v="14"/>
          </reference>
        </references>
      </pivotArea>
    </format>
    <format dxfId="183">
      <pivotArea dataOnly="0" labelOnly="1" outline="0" fieldPosition="0">
        <references count="2">
          <reference field="2" count="1" selected="0">
            <x v="8"/>
          </reference>
          <reference field="3" count="1">
            <x v="0"/>
          </reference>
        </references>
      </pivotArea>
    </format>
    <format dxfId="182">
      <pivotArea dataOnly="0" labelOnly="1" outline="0" fieldPosition="0">
        <references count="2">
          <reference field="2" count="1" selected="0">
            <x v="9"/>
          </reference>
          <reference field="3" count="1">
            <x v="37"/>
          </reference>
        </references>
      </pivotArea>
    </format>
    <format dxfId="181">
      <pivotArea dataOnly="0" labelOnly="1" outline="0" fieldPosition="0">
        <references count="2">
          <reference field="2" count="1" selected="0">
            <x v="10"/>
          </reference>
          <reference field="3" count="1">
            <x v="11"/>
          </reference>
        </references>
      </pivotArea>
    </format>
    <format dxfId="180">
      <pivotArea dataOnly="0" labelOnly="1" outline="0" fieldPosition="0">
        <references count="2">
          <reference field="2" count="1" selected="0">
            <x v="11"/>
          </reference>
          <reference field="3" count="1">
            <x v="32"/>
          </reference>
        </references>
      </pivotArea>
    </format>
    <format dxfId="179">
      <pivotArea dataOnly="0" labelOnly="1" outline="0" fieldPosition="0">
        <references count="2">
          <reference field="2" count="1" selected="0">
            <x v="12"/>
          </reference>
          <reference field="3" count="1">
            <x v="2"/>
          </reference>
        </references>
      </pivotArea>
    </format>
    <format dxfId="178">
      <pivotArea dataOnly="0" labelOnly="1" outline="0" fieldPosition="0">
        <references count="2">
          <reference field="2" count="1" selected="0">
            <x v="13"/>
          </reference>
          <reference field="3" count="1">
            <x v="20"/>
          </reference>
        </references>
      </pivotArea>
    </format>
    <format dxfId="177">
      <pivotArea dataOnly="0" labelOnly="1" outline="0" fieldPosition="0">
        <references count="2">
          <reference field="2" count="1" selected="0">
            <x v="14"/>
          </reference>
          <reference field="3" count="1">
            <x v="18"/>
          </reference>
        </references>
      </pivotArea>
    </format>
    <format dxfId="176">
      <pivotArea dataOnly="0" labelOnly="1" outline="0" fieldPosition="0">
        <references count="2">
          <reference field="2" count="1" selected="0">
            <x v="15"/>
          </reference>
          <reference field="3" count="1">
            <x v="23"/>
          </reference>
        </references>
      </pivotArea>
    </format>
    <format dxfId="175">
      <pivotArea dataOnly="0" labelOnly="1" outline="0" fieldPosition="0">
        <references count="2">
          <reference field="2" count="1" selected="0">
            <x v="17"/>
          </reference>
          <reference field="3" count="1">
            <x v="9"/>
          </reference>
        </references>
      </pivotArea>
    </format>
    <format dxfId="174">
      <pivotArea dataOnly="0" labelOnly="1" outline="0" fieldPosition="0">
        <references count="2">
          <reference field="2" count="1" selected="0">
            <x v="18"/>
          </reference>
          <reference field="3" count="1">
            <x v="35"/>
          </reference>
        </references>
      </pivotArea>
    </format>
    <format dxfId="173">
      <pivotArea dataOnly="0" labelOnly="1" outline="0" fieldPosition="0">
        <references count="2">
          <reference field="2" count="1" selected="0">
            <x v="19"/>
          </reference>
          <reference field="3" count="1">
            <x v="36"/>
          </reference>
        </references>
      </pivotArea>
    </format>
    <format dxfId="172">
      <pivotArea dataOnly="0" labelOnly="1" outline="0" fieldPosition="0">
        <references count="2">
          <reference field="2" count="1" selected="0">
            <x v="20"/>
          </reference>
          <reference field="3" count="1">
            <x v="38"/>
          </reference>
        </references>
      </pivotArea>
    </format>
    <format dxfId="171">
      <pivotArea dataOnly="0" labelOnly="1" outline="0" fieldPosition="0">
        <references count="2">
          <reference field="2" count="1" selected="0">
            <x v="21"/>
          </reference>
          <reference field="3" count="1">
            <x v="39"/>
          </reference>
        </references>
      </pivotArea>
    </format>
    <format dxfId="170">
      <pivotArea dataOnly="0" labelOnly="1" outline="0" fieldPosition="0">
        <references count="2">
          <reference field="2" count="1" selected="0">
            <x v="22"/>
          </reference>
          <reference field="3" count="1">
            <x v="34"/>
          </reference>
        </references>
      </pivotArea>
    </format>
    <format dxfId="169">
      <pivotArea dataOnly="0" labelOnly="1" outline="0" fieldPosition="0">
        <references count="2">
          <reference field="2" count="1" selected="0">
            <x v="23"/>
          </reference>
          <reference field="3" count="1">
            <x v="40"/>
          </reference>
        </references>
      </pivotArea>
    </format>
    <format dxfId="168">
      <pivotArea dataOnly="0" labelOnly="1" outline="0" fieldPosition="0">
        <references count="2">
          <reference field="2" count="1" selected="0">
            <x v="24"/>
          </reference>
          <reference field="3" count="1">
            <x v="19"/>
          </reference>
        </references>
      </pivotArea>
    </format>
    <format dxfId="167">
      <pivotArea dataOnly="0" labelOnly="1" outline="0" fieldPosition="0">
        <references count="2">
          <reference field="2" count="1" selected="0">
            <x v="25"/>
          </reference>
          <reference field="3" count="1">
            <x v="24"/>
          </reference>
        </references>
      </pivotArea>
    </format>
    <format dxfId="166">
      <pivotArea dataOnly="0" labelOnly="1" outline="0" fieldPosition="0">
        <references count="2">
          <reference field="2" count="1" selected="0">
            <x v="26"/>
          </reference>
          <reference field="3" count="1">
            <x v="30"/>
          </reference>
        </references>
      </pivotArea>
    </format>
    <format dxfId="165">
      <pivotArea dataOnly="0" labelOnly="1" outline="0" fieldPosition="0">
        <references count="2">
          <reference field="2" count="1" selected="0">
            <x v="27"/>
          </reference>
          <reference field="3" count="1">
            <x v="21"/>
          </reference>
        </references>
      </pivotArea>
    </format>
    <format dxfId="164">
      <pivotArea dataOnly="0" labelOnly="1" outline="0" fieldPosition="0">
        <references count="2">
          <reference field="2" count="1" selected="0">
            <x v="28"/>
          </reference>
          <reference field="3" count="1">
            <x v="15"/>
          </reference>
        </references>
      </pivotArea>
    </format>
    <format dxfId="163">
      <pivotArea dataOnly="0" labelOnly="1" outline="0" fieldPosition="0">
        <references count="2">
          <reference field="2" count="1" selected="0">
            <x v="29"/>
          </reference>
          <reference field="3" count="1">
            <x v="31"/>
          </reference>
        </references>
      </pivotArea>
    </format>
    <format dxfId="162">
      <pivotArea dataOnly="0" labelOnly="1" outline="0" fieldPosition="0">
        <references count="2">
          <reference field="2" count="1" selected="0">
            <x v="30"/>
          </reference>
          <reference field="3" count="1">
            <x v="7"/>
          </reference>
        </references>
      </pivotArea>
    </format>
    <format dxfId="161">
      <pivotArea dataOnly="0" labelOnly="1" outline="0" fieldPosition="0">
        <references count="2">
          <reference field="2" count="1" selected="0">
            <x v="31"/>
          </reference>
          <reference field="3" count="1">
            <x v="33"/>
          </reference>
        </references>
      </pivotArea>
    </format>
    <format dxfId="160">
      <pivotArea dataOnly="0" labelOnly="1" outline="0" fieldPosition="0">
        <references count="2">
          <reference field="2" count="1" selected="0">
            <x v="32"/>
          </reference>
          <reference field="3" count="1">
            <x v="16"/>
          </reference>
        </references>
      </pivotArea>
    </format>
    <format dxfId="159">
      <pivotArea dataOnly="0" labelOnly="1" outline="0" fieldPosition="0">
        <references count="2">
          <reference field="2" count="1" selected="0">
            <x v="33"/>
          </reference>
          <reference field="3" count="1">
            <x v="22"/>
          </reference>
        </references>
      </pivotArea>
    </format>
    <format dxfId="158">
      <pivotArea dataOnly="0" labelOnly="1" outline="0" fieldPosition="0">
        <references count="2">
          <reference field="2" count="1" selected="0">
            <x v="34"/>
          </reference>
          <reference field="3" count="1">
            <x v="25"/>
          </reference>
        </references>
      </pivotArea>
    </format>
    <format dxfId="157">
      <pivotArea dataOnly="0" labelOnly="1" outline="0" fieldPosition="0">
        <references count="2">
          <reference field="2" count="1" selected="0">
            <x v="35"/>
          </reference>
          <reference field="3" count="1">
            <x v="26"/>
          </reference>
        </references>
      </pivotArea>
    </format>
    <format dxfId="156">
      <pivotArea dataOnly="0" labelOnly="1" outline="0" fieldPosition="0">
        <references count="2">
          <reference field="2" count="1" selected="0">
            <x v="36"/>
          </reference>
          <reference field="3" count="1">
            <x v="3"/>
          </reference>
        </references>
      </pivotArea>
    </format>
    <format dxfId="155">
      <pivotArea dataOnly="0" labelOnly="1" outline="0" fieldPosition="0">
        <references count="2">
          <reference field="2" count="1" selected="0">
            <x v="37"/>
          </reference>
          <reference field="3" count="1">
            <x v="13"/>
          </reference>
        </references>
      </pivotArea>
    </format>
    <format dxfId="154">
      <pivotArea dataOnly="0" labelOnly="1" outline="0" fieldPosition="0">
        <references count="2">
          <reference field="2" count="1" selected="0">
            <x v="38"/>
          </reference>
          <reference field="3" count="1">
            <x v="41"/>
          </reference>
        </references>
      </pivotArea>
    </format>
    <format dxfId="153">
      <pivotArea dataOnly="0" labelOnly="1" outline="0" fieldPosition="0">
        <references count="2">
          <reference field="2" count="1" selected="0">
            <x v="39"/>
          </reference>
          <reference field="3" count="1">
            <x v="29"/>
          </reference>
        </references>
      </pivotArea>
    </format>
    <format dxfId="152">
      <pivotArea dataOnly="0" labelOnly="1" outline="0" fieldPosition="0">
        <references count="2">
          <reference field="2" count="1" selected="0">
            <x v="40"/>
          </reference>
          <reference field="3" count="1">
            <x v="17"/>
          </reference>
        </references>
      </pivotArea>
    </format>
    <format dxfId="151">
      <pivotArea dataOnly="0" labelOnly="1" outline="0" fieldPosition="0">
        <references count="3">
          <reference field="2" count="1" selected="0">
            <x v="0"/>
          </reference>
          <reference field="3" count="1" selected="0">
            <x v="27"/>
          </reference>
          <reference field="9" count="1">
            <x v="9"/>
          </reference>
        </references>
      </pivotArea>
    </format>
    <format dxfId="150">
      <pivotArea dataOnly="0" labelOnly="1" outline="0" fieldPosition="0">
        <references count="3">
          <reference field="2" count="1" selected="0">
            <x v="1"/>
          </reference>
          <reference field="3" count="1" selected="0">
            <x v="12"/>
          </reference>
          <reference field="9" count="2">
            <x v="7"/>
            <x v="8"/>
          </reference>
        </references>
      </pivotArea>
    </format>
    <format dxfId="149">
      <pivotArea dataOnly="0" labelOnly="1" outline="0" fieldPosition="0">
        <references count="3">
          <reference field="2" count="1" selected="0">
            <x v="2"/>
          </reference>
          <reference field="3" count="1" selected="0">
            <x v="10"/>
          </reference>
          <reference field="9" count="5">
            <x v="1"/>
            <x v="2"/>
            <x v="7"/>
            <x v="8"/>
            <x v="12"/>
          </reference>
        </references>
      </pivotArea>
    </format>
    <format dxfId="148">
      <pivotArea dataOnly="0" labelOnly="1" outline="0" fieldPosition="0">
        <references count="3">
          <reference field="2" count="1" selected="0">
            <x v="3"/>
          </reference>
          <reference field="3" count="1" selected="0">
            <x v="6"/>
          </reference>
          <reference field="9" count="3">
            <x v="6"/>
            <x v="7"/>
            <x v="8"/>
          </reference>
        </references>
      </pivotArea>
    </format>
    <format dxfId="147">
      <pivotArea dataOnly="0" labelOnly="1" outline="0" fieldPosition="0">
        <references count="3">
          <reference field="2" count="1" selected="0">
            <x v="4"/>
          </reference>
          <reference field="3" count="1" selected="0">
            <x v="8"/>
          </reference>
          <reference field="9" count="3">
            <x v="6"/>
            <x v="9"/>
            <x v="18"/>
          </reference>
        </references>
      </pivotArea>
    </format>
    <format dxfId="146">
      <pivotArea dataOnly="0" labelOnly="1" outline="0" fieldPosition="0">
        <references count="3">
          <reference field="2" count="1" selected="0">
            <x v="5"/>
          </reference>
          <reference field="3" count="1" selected="0">
            <x v="28"/>
          </reference>
          <reference field="9" count="4">
            <x v="2"/>
            <x v="7"/>
            <x v="9"/>
            <x v="19"/>
          </reference>
        </references>
      </pivotArea>
    </format>
    <format dxfId="145">
      <pivotArea dataOnly="0" labelOnly="1" outline="0" fieldPosition="0">
        <references count="3">
          <reference field="2" count="1" selected="0">
            <x v="6"/>
          </reference>
          <reference field="3" count="1" selected="0">
            <x v="4"/>
          </reference>
          <reference field="9" count="1">
            <x v="17"/>
          </reference>
        </references>
      </pivotArea>
    </format>
    <format dxfId="144">
      <pivotArea dataOnly="0" labelOnly="1" outline="0" fieldPosition="0">
        <references count="3">
          <reference field="2" count="1" selected="0">
            <x v="7"/>
          </reference>
          <reference field="3" count="1" selected="0">
            <x v="14"/>
          </reference>
          <reference field="9" count="2">
            <x v="7"/>
            <x v="12"/>
          </reference>
        </references>
      </pivotArea>
    </format>
    <format dxfId="143">
      <pivotArea dataOnly="0" labelOnly="1" outline="0" fieldPosition="0">
        <references count="3">
          <reference field="2" count="1" selected="0">
            <x v="8"/>
          </reference>
          <reference field="3" count="1" selected="0">
            <x v="0"/>
          </reference>
          <reference field="9" count="5">
            <x v="13"/>
            <x v="14"/>
            <x v="15"/>
            <x v="16"/>
            <x v="17"/>
          </reference>
        </references>
      </pivotArea>
    </format>
    <format dxfId="142">
      <pivotArea dataOnly="0" labelOnly="1" outline="0" fieldPosition="0">
        <references count="3">
          <reference field="2" count="1" selected="0">
            <x v="9"/>
          </reference>
          <reference field="3" count="1" selected="0">
            <x v="37"/>
          </reference>
          <reference field="9" count="1">
            <x v="3"/>
          </reference>
        </references>
      </pivotArea>
    </format>
    <format dxfId="141">
      <pivotArea dataOnly="0" labelOnly="1" outline="0" fieldPosition="0">
        <references count="3">
          <reference field="2" count="1" selected="0">
            <x v="10"/>
          </reference>
          <reference field="3" count="1" selected="0">
            <x v="11"/>
          </reference>
          <reference field="9" count="1">
            <x v="8"/>
          </reference>
        </references>
      </pivotArea>
    </format>
    <format dxfId="140">
      <pivotArea dataOnly="0" labelOnly="1" outline="0" fieldPosition="0">
        <references count="3">
          <reference field="2" count="1" selected="0">
            <x v="11"/>
          </reference>
          <reference field="3" count="1" selected="0">
            <x v="32"/>
          </reference>
          <reference field="9" count="1">
            <x v="9"/>
          </reference>
        </references>
      </pivotArea>
    </format>
    <format dxfId="139">
      <pivotArea dataOnly="0" labelOnly="1" outline="0" fieldPosition="0">
        <references count="3">
          <reference field="2" count="1" selected="0">
            <x v="12"/>
          </reference>
          <reference field="3" count="1" selected="0">
            <x v="2"/>
          </reference>
          <reference field="9" count="1">
            <x v="17"/>
          </reference>
        </references>
      </pivotArea>
    </format>
    <format dxfId="138">
      <pivotArea dataOnly="0" labelOnly="1" outline="0" fieldPosition="0">
        <references count="3">
          <reference field="2" count="1" selected="0">
            <x v="13"/>
          </reference>
          <reference field="3" count="1" selected="0">
            <x v="20"/>
          </reference>
          <reference field="9" count="1">
            <x v="8"/>
          </reference>
        </references>
      </pivotArea>
    </format>
    <format dxfId="137">
      <pivotArea dataOnly="0" labelOnly="1" outline="0" fieldPosition="0">
        <references count="3">
          <reference field="2" count="1" selected="0">
            <x v="14"/>
          </reference>
          <reference field="3" count="1" selected="0">
            <x v="18"/>
          </reference>
          <reference field="9" count="5">
            <x v="4"/>
            <x v="5"/>
            <x v="7"/>
            <x v="9"/>
            <x v="11"/>
          </reference>
        </references>
      </pivotArea>
    </format>
    <format dxfId="136">
      <pivotArea dataOnly="0" labelOnly="1" outline="0" fieldPosition="0">
        <references count="3">
          <reference field="2" count="1" selected="0">
            <x v="15"/>
          </reference>
          <reference field="3" count="1" selected="0">
            <x v="23"/>
          </reference>
          <reference field="9" count="4">
            <x v="5"/>
            <x v="7"/>
            <x v="9"/>
            <x v="11"/>
          </reference>
        </references>
      </pivotArea>
    </format>
    <format dxfId="135">
      <pivotArea dataOnly="0" labelOnly="1" outline="0" fieldPosition="0">
        <references count="3">
          <reference field="2" count="1" selected="0">
            <x v="17"/>
          </reference>
          <reference field="3" count="1" selected="0">
            <x v="9"/>
          </reference>
          <reference field="9" count="5">
            <x v="0"/>
            <x v="7"/>
            <x v="8"/>
            <x v="9"/>
            <x v="18"/>
          </reference>
        </references>
      </pivotArea>
    </format>
    <format dxfId="134">
      <pivotArea dataOnly="0" labelOnly="1" outline="0" fieldPosition="0">
        <references count="3">
          <reference field="2" count="1" selected="0">
            <x v="18"/>
          </reference>
          <reference field="3" count="1" selected="0">
            <x v="35"/>
          </reference>
          <reference field="9" count="2">
            <x v="3"/>
            <x v="10"/>
          </reference>
        </references>
      </pivotArea>
    </format>
    <format dxfId="133">
      <pivotArea dataOnly="0" labelOnly="1" outline="0" fieldPosition="0">
        <references count="3">
          <reference field="2" count="1" selected="0">
            <x v="19"/>
          </reference>
          <reference field="3" count="1" selected="0">
            <x v="36"/>
          </reference>
          <reference field="9" count="1">
            <x v="3"/>
          </reference>
        </references>
      </pivotArea>
    </format>
    <format dxfId="132">
      <pivotArea dataOnly="0" labelOnly="1" outline="0" fieldPosition="0">
        <references count="3">
          <reference field="2" count="1" selected="0">
            <x v="20"/>
          </reference>
          <reference field="3" count="1" selected="0">
            <x v="38"/>
          </reference>
          <reference field="9" count="2">
            <x v="3"/>
            <x v="10"/>
          </reference>
        </references>
      </pivotArea>
    </format>
    <format dxfId="131">
      <pivotArea dataOnly="0" labelOnly="1" outline="0" fieldPosition="0">
        <references count="3">
          <reference field="2" count="1" selected="0">
            <x v="21"/>
          </reference>
          <reference field="3" count="1" selected="0">
            <x v="39"/>
          </reference>
          <reference field="9" count="1">
            <x v="3"/>
          </reference>
        </references>
      </pivotArea>
    </format>
    <format dxfId="130">
      <pivotArea dataOnly="0" labelOnly="1" outline="0" fieldPosition="0">
        <references count="3">
          <reference field="2" count="1" selected="0">
            <x v="22"/>
          </reference>
          <reference field="3" count="1" selected="0">
            <x v="34"/>
          </reference>
          <reference field="9" count="2">
            <x v="3"/>
            <x v="10"/>
          </reference>
        </references>
      </pivotArea>
    </format>
    <format dxfId="129">
      <pivotArea dataOnly="0" labelOnly="1" outline="0" fieldPosition="0">
        <references count="3">
          <reference field="2" count="1" selected="0">
            <x v="23"/>
          </reference>
          <reference field="3" count="1" selected="0">
            <x v="40"/>
          </reference>
          <reference field="9" count="2">
            <x v="3"/>
            <x v="10"/>
          </reference>
        </references>
      </pivotArea>
    </format>
    <format dxfId="128">
      <pivotArea dataOnly="0" labelOnly="1" outline="0" fieldPosition="0">
        <references count="3">
          <reference field="2" count="1" selected="0">
            <x v="24"/>
          </reference>
          <reference field="3" count="1" selected="0">
            <x v="19"/>
          </reference>
          <reference field="9" count="5">
            <x v="6"/>
            <x v="7"/>
            <x v="8"/>
            <x v="9"/>
            <x v="20"/>
          </reference>
        </references>
      </pivotArea>
    </format>
    <format dxfId="127">
      <pivotArea dataOnly="0" labelOnly="1" outline="0" fieldPosition="0">
        <references count="3">
          <reference field="2" count="1" selected="0">
            <x v="25"/>
          </reference>
          <reference field="3" count="1" selected="0">
            <x v="24"/>
          </reference>
          <reference field="9" count="3">
            <x v="7"/>
            <x v="8"/>
            <x v="9"/>
          </reference>
        </references>
      </pivotArea>
    </format>
    <format dxfId="126">
      <pivotArea dataOnly="0" labelOnly="1" outline="0" fieldPosition="0">
        <references count="3">
          <reference field="2" count="1" selected="0">
            <x v="26"/>
          </reference>
          <reference field="3" count="1" selected="0">
            <x v="30"/>
          </reference>
          <reference field="9" count="1">
            <x v="7"/>
          </reference>
        </references>
      </pivotArea>
    </format>
    <format dxfId="125">
      <pivotArea dataOnly="0" labelOnly="1" outline="0" fieldPosition="0">
        <references count="3">
          <reference field="2" count="1" selected="0">
            <x v="27"/>
          </reference>
          <reference field="3" count="1" selected="0">
            <x v="21"/>
          </reference>
          <reference field="9" count="2">
            <x v="6"/>
            <x v="8"/>
          </reference>
        </references>
      </pivotArea>
    </format>
    <format dxfId="124">
      <pivotArea dataOnly="0" labelOnly="1" outline="0" fieldPosition="0">
        <references count="3">
          <reference field="2" count="1" selected="0">
            <x v="28"/>
          </reference>
          <reference field="3" count="1" selected="0">
            <x v="15"/>
          </reference>
          <reference field="9" count="3">
            <x v="4"/>
            <x v="7"/>
            <x v="8"/>
          </reference>
        </references>
      </pivotArea>
    </format>
    <format dxfId="123">
      <pivotArea dataOnly="0" labelOnly="1" outline="0" fieldPosition="0">
        <references count="3">
          <reference field="2" count="1" selected="0">
            <x v="29"/>
          </reference>
          <reference field="3" count="1" selected="0">
            <x v="31"/>
          </reference>
          <reference field="9" count="1">
            <x v="7"/>
          </reference>
        </references>
      </pivotArea>
    </format>
    <format dxfId="122">
      <pivotArea dataOnly="0" labelOnly="1" outline="0" fieldPosition="0">
        <references count="3">
          <reference field="2" count="1" selected="0">
            <x v="30"/>
          </reference>
          <reference field="3" count="1" selected="0">
            <x v="7"/>
          </reference>
          <reference field="9" count="4">
            <x v="0"/>
            <x v="2"/>
            <x v="7"/>
            <x v="8"/>
          </reference>
        </references>
      </pivotArea>
    </format>
    <format dxfId="121">
      <pivotArea dataOnly="0" labelOnly="1" outline="0" fieldPosition="0">
        <references count="3">
          <reference field="2" count="1" selected="0">
            <x v="31"/>
          </reference>
          <reference field="3" count="1" selected="0">
            <x v="33"/>
          </reference>
          <reference field="9" count="4">
            <x v="9"/>
            <x v="18"/>
            <x v="19"/>
            <x v="20"/>
          </reference>
        </references>
      </pivotArea>
    </format>
    <format dxfId="120">
      <pivotArea dataOnly="0" labelOnly="1" outline="0" fieldPosition="0">
        <references count="3">
          <reference field="2" count="1" selected="0">
            <x v="32"/>
          </reference>
          <reference field="3" count="1" selected="0">
            <x v="16"/>
          </reference>
          <reference field="9" count="2">
            <x v="7"/>
            <x v="8"/>
          </reference>
        </references>
      </pivotArea>
    </format>
    <format dxfId="119">
      <pivotArea dataOnly="0" labelOnly="1" outline="0" fieldPosition="0">
        <references count="3">
          <reference field="2" count="1" selected="0">
            <x v="33"/>
          </reference>
          <reference field="3" count="1" selected="0">
            <x v="22"/>
          </reference>
          <reference field="9" count="2">
            <x v="7"/>
            <x v="8"/>
          </reference>
        </references>
      </pivotArea>
    </format>
    <format dxfId="118">
      <pivotArea dataOnly="0" labelOnly="1" outline="0" fieldPosition="0">
        <references count="3">
          <reference field="2" count="1" selected="0">
            <x v="34"/>
          </reference>
          <reference field="3" count="1" selected="0">
            <x v="25"/>
          </reference>
          <reference field="9" count="1">
            <x v="7"/>
          </reference>
        </references>
      </pivotArea>
    </format>
    <format dxfId="117">
      <pivotArea dataOnly="0" labelOnly="1" outline="0" fieldPosition="0">
        <references count="3">
          <reference field="2" count="1" selected="0">
            <x v="35"/>
          </reference>
          <reference field="3" count="1" selected="0">
            <x v="26"/>
          </reference>
          <reference field="9" count="1">
            <x v="7"/>
          </reference>
        </references>
      </pivotArea>
    </format>
    <format dxfId="116">
      <pivotArea dataOnly="0" labelOnly="1" outline="0" fieldPosition="0">
        <references count="3">
          <reference field="2" count="1" selected="0">
            <x v="36"/>
          </reference>
          <reference field="3" count="1" selected="0">
            <x v="3"/>
          </reference>
          <reference field="9" count="1">
            <x v="15"/>
          </reference>
        </references>
      </pivotArea>
    </format>
    <format dxfId="115">
      <pivotArea dataOnly="0" labelOnly="1" outline="0" fieldPosition="0">
        <references count="3">
          <reference field="2" count="1" selected="0">
            <x v="37"/>
          </reference>
          <reference field="3" count="1" selected="0">
            <x v="13"/>
          </reference>
          <reference field="9" count="3">
            <x v="4"/>
            <x v="7"/>
            <x v="9"/>
          </reference>
        </references>
      </pivotArea>
    </format>
    <format dxfId="114">
      <pivotArea dataOnly="0" labelOnly="1" outline="0" fieldPosition="0">
        <references count="3">
          <reference field="2" count="1" selected="0">
            <x v="38"/>
          </reference>
          <reference field="3" count="1" selected="0">
            <x v="41"/>
          </reference>
          <reference field="9" count="1">
            <x v="3"/>
          </reference>
        </references>
      </pivotArea>
    </format>
    <format dxfId="113">
      <pivotArea dataOnly="0" labelOnly="1" outline="0" fieldPosition="0">
        <references count="3">
          <reference field="2" count="1" selected="0">
            <x v="39"/>
          </reference>
          <reference field="3" count="1" selected="0">
            <x v="29"/>
          </reference>
          <reference field="9" count="1">
            <x v="7"/>
          </reference>
        </references>
      </pivotArea>
    </format>
    <format dxfId="112">
      <pivotArea dataOnly="0" labelOnly="1" outline="0" fieldPosition="0">
        <references count="3">
          <reference field="2" count="1" selected="0">
            <x v="40"/>
          </reference>
          <reference field="3" count="1" selected="0">
            <x v="17"/>
          </reference>
          <reference field="9" count="3">
            <x v="9"/>
            <x v="19"/>
            <x v="20"/>
          </reference>
        </references>
      </pivotArea>
    </format>
    <format dxfId="111">
      <pivotArea dataOnly="0" labelOnly="1" outline="0" fieldPosition="0">
        <references count="3">
          <reference field="2" count="1" selected="0">
            <x v="41"/>
          </reference>
          <reference field="3" count="1" selected="0">
            <x v="17"/>
          </reference>
          <reference field="9" count="1">
            <x v="7"/>
          </reference>
        </references>
      </pivotArea>
    </format>
    <format dxfId="110">
      <pivotArea dataOnly="0" labelOnly="1" grandCol="1" outline="0" fieldPosition="0"/>
    </format>
    <format dxfId="109">
      <pivotArea dataOnly="0" labelOnly="1" grandCol="1" outline="0" fieldPosition="0"/>
    </format>
    <format dxfId="108">
      <pivotArea outline="0" collapsedLevelsAreSubtotals="1" fieldPosition="0">
        <references count="3">
          <reference field="2" count="1" selected="0">
            <x v="42"/>
          </reference>
          <reference field="3" count="1" selected="0">
            <x v="1"/>
          </reference>
          <reference field="9" count="1" selected="0">
            <x v="17"/>
          </reference>
        </references>
      </pivotArea>
    </format>
    <format dxfId="107">
      <pivotArea dataOnly="0" labelOnly="1" outline="0" fieldPosition="0">
        <references count="1">
          <reference field="2" count="1">
            <x v="42"/>
          </reference>
        </references>
      </pivotArea>
    </format>
    <format dxfId="106">
      <pivotArea dataOnly="0" labelOnly="1" outline="0" fieldPosition="0">
        <references count="2">
          <reference field="2" count="1" selected="0">
            <x v="42"/>
          </reference>
          <reference field="3" count="1">
            <x v="1"/>
          </reference>
        </references>
      </pivotArea>
    </format>
    <format dxfId="105">
      <pivotArea dataOnly="0" labelOnly="1" outline="0" fieldPosition="0">
        <references count="3">
          <reference field="2" count="1" selected="0">
            <x v="42"/>
          </reference>
          <reference field="3" count="1" selected="0">
            <x v="1"/>
          </reference>
          <reference field="9" count="1">
            <x v="17"/>
          </reference>
        </references>
      </pivotArea>
    </format>
    <format dxfId="104">
      <pivotArea grandRow="1" outline="0" collapsedLevelsAreSubtotals="1" fieldPosition="0"/>
    </format>
    <format dxfId="103">
      <pivotArea dataOnly="0" labelOnly="1" grandRow="1" outline="0" fieldPosition="0"/>
    </format>
    <format dxfId="102">
      <pivotArea type="all" dataOnly="0" outline="0" fieldPosition="0"/>
    </format>
    <format dxfId="101">
      <pivotArea outline="0" collapsedLevelsAreSubtotals="1" fieldPosition="0"/>
    </format>
    <format dxfId="100">
      <pivotArea dataOnly="0" labelOnly="1" outline="0" fieldPosition="0">
        <references count="1">
          <reference field="2" count="0"/>
        </references>
      </pivotArea>
    </format>
    <format dxfId="99">
      <pivotArea dataOnly="0" labelOnly="1" grandRow="1" outline="0" fieldPosition="0"/>
    </format>
    <format dxfId="98">
      <pivotArea dataOnly="0" labelOnly="1" outline="0" fieldPosition="0">
        <references count="2">
          <reference field="2" count="1" selected="0">
            <x v="0"/>
          </reference>
          <reference field="3" count="1">
            <x v="27"/>
          </reference>
        </references>
      </pivotArea>
    </format>
    <format dxfId="97">
      <pivotArea dataOnly="0" labelOnly="1" outline="0" fieldPosition="0">
        <references count="2">
          <reference field="2" count="1" selected="0">
            <x v="1"/>
          </reference>
          <reference field="3" count="1">
            <x v="12"/>
          </reference>
        </references>
      </pivotArea>
    </format>
    <format dxfId="96">
      <pivotArea dataOnly="0" labelOnly="1" outline="0" fieldPosition="0">
        <references count="2">
          <reference field="2" count="1" selected="0">
            <x v="2"/>
          </reference>
          <reference field="3" count="1">
            <x v="10"/>
          </reference>
        </references>
      </pivotArea>
    </format>
    <format dxfId="95">
      <pivotArea dataOnly="0" labelOnly="1" outline="0" fieldPosition="0">
        <references count="2">
          <reference field="2" count="1" selected="0">
            <x v="3"/>
          </reference>
          <reference field="3" count="1">
            <x v="6"/>
          </reference>
        </references>
      </pivotArea>
    </format>
    <format dxfId="94">
      <pivotArea dataOnly="0" labelOnly="1" outline="0" fieldPosition="0">
        <references count="2">
          <reference field="2" count="1" selected="0">
            <x v="4"/>
          </reference>
          <reference field="3" count="1">
            <x v="8"/>
          </reference>
        </references>
      </pivotArea>
    </format>
    <format dxfId="93">
      <pivotArea dataOnly="0" labelOnly="1" outline="0" fieldPosition="0">
        <references count="2">
          <reference field="2" count="1" selected="0">
            <x v="5"/>
          </reference>
          <reference field="3" count="1">
            <x v="28"/>
          </reference>
        </references>
      </pivotArea>
    </format>
    <format dxfId="92">
      <pivotArea dataOnly="0" labelOnly="1" outline="0" fieldPosition="0">
        <references count="2">
          <reference field="2" count="1" selected="0">
            <x v="6"/>
          </reference>
          <reference field="3" count="1">
            <x v="4"/>
          </reference>
        </references>
      </pivotArea>
    </format>
    <format dxfId="91">
      <pivotArea dataOnly="0" labelOnly="1" outline="0" fieldPosition="0">
        <references count="2">
          <reference field="2" count="1" selected="0">
            <x v="7"/>
          </reference>
          <reference field="3" count="1">
            <x v="14"/>
          </reference>
        </references>
      </pivotArea>
    </format>
    <format dxfId="90">
      <pivotArea dataOnly="0" labelOnly="1" outline="0" fieldPosition="0">
        <references count="2">
          <reference field="2" count="1" selected="0">
            <x v="8"/>
          </reference>
          <reference field="3" count="1">
            <x v="0"/>
          </reference>
        </references>
      </pivotArea>
    </format>
    <format dxfId="89">
      <pivotArea dataOnly="0" labelOnly="1" outline="0" fieldPosition="0">
        <references count="2">
          <reference field="2" count="1" selected="0">
            <x v="9"/>
          </reference>
          <reference field="3" count="1">
            <x v="37"/>
          </reference>
        </references>
      </pivotArea>
    </format>
    <format dxfId="88">
      <pivotArea dataOnly="0" labelOnly="1" outline="0" fieldPosition="0">
        <references count="2">
          <reference field="2" count="1" selected="0">
            <x v="10"/>
          </reference>
          <reference field="3" count="1">
            <x v="11"/>
          </reference>
        </references>
      </pivotArea>
    </format>
    <format dxfId="87">
      <pivotArea dataOnly="0" labelOnly="1" outline="0" fieldPosition="0">
        <references count="2">
          <reference field="2" count="1" selected="0">
            <x v="11"/>
          </reference>
          <reference field="3" count="1">
            <x v="32"/>
          </reference>
        </references>
      </pivotArea>
    </format>
    <format dxfId="86">
      <pivotArea dataOnly="0" labelOnly="1" outline="0" fieldPosition="0">
        <references count="2">
          <reference field="2" count="1" selected="0">
            <x v="12"/>
          </reference>
          <reference field="3" count="1">
            <x v="2"/>
          </reference>
        </references>
      </pivotArea>
    </format>
    <format dxfId="85">
      <pivotArea dataOnly="0" labelOnly="1" outline="0" fieldPosition="0">
        <references count="2">
          <reference field="2" count="1" selected="0">
            <x v="13"/>
          </reference>
          <reference field="3" count="1">
            <x v="20"/>
          </reference>
        </references>
      </pivotArea>
    </format>
    <format dxfId="84">
      <pivotArea dataOnly="0" labelOnly="1" outline="0" fieldPosition="0">
        <references count="2">
          <reference field="2" count="1" selected="0">
            <x v="14"/>
          </reference>
          <reference field="3" count="1">
            <x v="18"/>
          </reference>
        </references>
      </pivotArea>
    </format>
    <format dxfId="83">
      <pivotArea dataOnly="0" labelOnly="1" outline="0" fieldPosition="0">
        <references count="2">
          <reference field="2" count="1" selected="0">
            <x v="15"/>
          </reference>
          <reference field="3" count="1">
            <x v="23"/>
          </reference>
        </references>
      </pivotArea>
    </format>
    <format dxfId="82">
      <pivotArea dataOnly="0" labelOnly="1" outline="0" fieldPosition="0">
        <references count="2">
          <reference field="2" count="1" selected="0">
            <x v="17"/>
          </reference>
          <reference field="3" count="1">
            <x v="9"/>
          </reference>
        </references>
      </pivotArea>
    </format>
    <format dxfId="81">
      <pivotArea dataOnly="0" labelOnly="1" outline="0" fieldPosition="0">
        <references count="2">
          <reference field="2" count="1" selected="0">
            <x v="18"/>
          </reference>
          <reference field="3" count="1">
            <x v="35"/>
          </reference>
        </references>
      </pivotArea>
    </format>
    <format dxfId="80">
      <pivotArea dataOnly="0" labelOnly="1" outline="0" fieldPosition="0">
        <references count="2">
          <reference field="2" count="1" selected="0">
            <x v="19"/>
          </reference>
          <reference field="3" count="1">
            <x v="36"/>
          </reference>
        </references>
      </pivotArea>
    </format>
    <format dxfId="79">
      <pivotArea dataOnly="0" labelOnly="1" outline="0" fieldPosition="0">
        <references count="2">
          <reference field="2" count="1" selected="0">
            <x v="20"/>
          </reference>
          <reference field="3" count="1">
            <x v="38"/>
          </reference>
        </references>
      </pivotArea>
    </format>
    <format dxfId="78">
      <pivotArea dataOnly="0" labelOnly="1" outline="0" fieldPosition="0">
        <references count="2">
          <reference field="2" count="1" selected="0">
            <x v="21"/>
          </reference>
          <reference field="3" count="1">
            <x v="39"/>
          </reference>
        </references>
      </pivotArea>
    </format>
    <format dxfId="77">
      <pivotArea dataOnly="0" labelOnly="1" outline="0" fieldPosition="0">
        <references count="2">
          <reference field="2" count="1" selected="0">
            <x v="22"/>
          </reference>
          <reference field="3" count="1">
            <x v="34"/>
          </reference>
        </references>
      </pivotArea>
    </format>
    <format dxfId="76">
      <pivotArea dataOnly="0" labelOnly="1" outline="0" fieldPosition="0">
        <references count="2">
          <reference field="2" count="1" selected="0">
            <x v="23"/>
          </reference>
          <reference field="3" count="1">
            <x v="40"/>
          </reference>
        </references>
      </pivotArea>
    </format>
    <format dxfId="75">
      <pivotArea dataOnly="0" labelOnly="1" outline="0" fieldPosition="0">
        <references count="2">
          <reference field="2" count="1" selected="0">
            <x v="24"/>
          </reference>
          <reference field="3" count="1">
            <x v="19"/>
          </reference>
        </references>
      </pivotArea>
    </format>
    <format dxfId="74">
      <pivotArea dataOnly="0" labelOnly="1" outline="0" fieldPosition="0">
        <references count="2">
          <reference field="2" count="1" selected="0">
            <x v="25"/>
          </reference>
          <reference field="3" count="1">
            <x v="24"/>
          </reference>
        </references>
      </pivotArea>
    </format>
    <format dxfId="73">
      <pivotArea dataOnly="0" labelOnly="1" outline="0" fieldPosition="0">
        <references count="2">
          <reference field="2" count="1" selected="0">
            <x v="26"/>
          </reference>
          <reference field="3" count="1">
            <x v="30"/>
          </reference>
        </references>
      </pivotArea>
    </format>
    <format dxfId="72">
      <pivotArea dataOnly="0" labelOnly="1" outline="0" fieldPosition="0">
        <references count="2">
          <reference field="2" count="1" selected="0">
            <x v="27"/>
          </reference>
          <reference field="3" count="1">
            <x v="21"/>
          </reference>
        </references>
      </pivotArea>
    </format>
    <format dxfId="71">
      <pivotArea dataOnly="0" labelOnly="1" outline="0" fieldPosition="0">
        <references count="2">
          <reference field="2" count="1" selected="0">
            <x v="28"/>
          </reference>
          <reference field="3" count="1">
            <x v="15"/>
          </reference>
        </references>
      </pivotArea>
    </format>
    <format dxfId="70">
      <pivotArea dataOnly="0" labelOnly="1" outline="0" fieldPosition="0">
        <references count="2">
          <reference field="2" count="1" selected="0">
            <x v="29"/>
          </reference>
          <reference field="3" count="1">
            <x v="31"/>
          </reference>
        </references>
      </pivotArea>
    </format>
    <format dxfId="69">
      <pivotArea dataOnly="0" labelOnly="1" outline="0" fieldPosition="0">
        <references count="2">
          <reference field="2" count="1" selected="0">
            <x v="30"/>
          </reference>
          <reference field="3" count="1">
            <x v="7"/>
          </reference>
        </references>
      </pivotArea>
    </format>
    <format dxfId="68">
      <pivotArea dataOnly="0" labelOnly="1" outline="0" fieldPosition="0">
        <references count="2">
          <reference field="2" count="1" selected="0">
            <x v="31"/>
          </reference>
          <reference field="3" count="1">
            <x v="33"/>
          </reference>
        </references>
      </pivotArea>
    </format>
    <format dxfId="67">
      <pivotArea dataOnly="0" labelOnly="1" outline="0" fieldPosition="0">
        <references count="2">
          <reference field="2" count="1" selected="0">
            <x v="32"/>
          </reference>
          <reference field="3" count="1">
            <x v="16"/>
          </reference>
        </references>
      </pivotArea>
    </format>
    <format dxfId="66">
      <pivotArea dataOnly="0" labelOnly="1" outline="0" fieldPosition="0">
        <references count="2">
          <reference field="2" count="1" selected="0">
            <x v="33"/>
          </reference>
          <reference field="3" count="1">
            <x v="22"/>
          </reference>
        </references>
      </pivotArea>
    </format>
    <format dxfId="65">
      <pivotArea dataOnly="0" labelOnly="1" outline="0" fieldPosition="0">
        <references count="2">
          <reference field="2" count="1" selected="0">
            <x v="34"/>
          </reference>
          <reference field="3" count="1">
            <x v="25"/>
          </reference>
        </references>
      </pivotArea>
    </format>
    <format dxfId="64">
      <pivotArea dataOnly="0" labelOnly="1" outline="0" fieldPosition="0">
        <references count="2">
          <reference field="2" count="1" selected="0">
            <x v="35"/>
          </reference>
          <reference field="3" count="1">
            <x v="26"/>
          </reference>
        </references>
      </pivotArea>
    </format>
    <format dxfId="63">
      <pivotArea dataOnly="0" labelOnly="1" outline="0" fieldPosition="0">
        <references count="2">
          <reference field="2" count="1" selected="0">
            <x v="36"/>
          </reference>
          <reference field="3" count="1">
            <x v="3"/>
          </reference>
        </references>
      </pivotArea>
    </format>
    <format dxfId="62">
      <pivotArea dataOnly="0" labelOnly="1" outline="0" fieldPosition="0">
        <references count="2">
          <reference field="2" count="1" selected="0">
            <x v="37"/>
          </reference>
          <reference field="3" count="1">
            <x v="13"/>
          </reference>
        </references>
      </pivotArea>
    </format>
    <format dxfId="61">
      <pivotArea dataOnly="0" labelOnly="1" outline="0" fieldPosition="0">
        <references count="2">
          <reference field="2" count="1" selected="0">
            <x v="38"/>
          </reference>
          <reference field="3" count="1">
            <x v="41"/>
          </reference>
        </references>
      </pivotArea>
    </format>
    <format dxfId="60">
      <pivotArea dataOnly="0" labelOnly="1" outline="0" fieldPosition="0">
        <references count="2">
          <reference field="2" count="1" selected="0">
            <x v="39"/>
          </reference>
          <reference field="3" count="1">
            <x v="29"/>
          </reference>
        </references>
      </pivotArea>
    </format>
    <format dxfId="59">
      <pivotArea dataOnly="0" labelOnly="1" outline="0" fieldPosition="0">
        <references count="2">
          <reference field="2" count="1" selected="0">
            <x v="40"/>
          </reference>
          <reference field="3" count="1">
            <x v="17"/>
          </reference>
        </references>
      </pivotArea>
    </format>
    <format dxfId="58">
      <pivotArea dataOnly="0" labelOnly="1" outline="0" fieldPosition="0">
        <references count="2">
          <reference field="2" count="1" selected="0">
            <x v="42"/>
          </reference>
          <reference field="3" count="1">
            <x v="1"/>
          </reference>
        </references>
      </pivotArea>
    </format>
    <format dxfId="57">
      <pivotArea dataOnly="0" labelOnly="1" outline="0" fieldPosition="0">
        <references count="3">
          <reference field="2" count="1" selected="0">
            <x v="0"/>
          </reference>
          <reference field="3" count="1" selected="0">
            <x v="27"/>
          </reference>
          <reference field="9" count="1">
            <x v="9"/>
          </reference>
        </references>
      </pivotArea>
    </format>
    <format dxfId="56">
      <pivotArea dataOnly="0" labelOnly="1" outline="0" fieldPosition="0">
        <references count="3">
          <reference field="2" count="1" selected="0">
            <x v="1"/>
          </reference>
          <reference field="3" count="1" selected="0">
            <x v="12"/>
          </reference>
          <reference field="9" count="2">
            <x v="7"/>
            <x v="8"/>
          </reference>
        </references>
      </pivotArea>
    </format>
    <format dxfId="55">
      <pivotArea dataOnly="0" labelOnly="1" outline="0" fieldPosition="0">
        <references count="3">
          <reference field="2" count="1" selected="0">
            <x v="2"/>
          </reference>
          <reference field="3" count="1" selected="0">
            <x v="10"/>
          </reference>
          <reference field="9" count="5">
            <x v="1"/>
            <x v="2"/>
            <x v="7"/>
            <x v="8"/>
            <x v="12"/>
          </reference>
        </references>
      </pivotArea>
    </format>
    <format dxfId="54">
      <pivotArea dataOnly="0" labelOnly="1" outline="0" fieldPosition="0">
        <references count="3">
          <reference field="2" count="1" selected="0">
            <x v="3"/>
          </reference>
          <reference field="3" count="1" selected="0">
            <x v="6"/>
          </reference>
          <reference field="9" count="3">
            <x v="6"/>
            <x v="7"/>
            <x v="8"/>
          </reference>
        </references>
      </pivotArea>
    </format>
    <format dxfId="53">
      <pivotArea dataOnly="0" labelOnly="1" outline="0" fieldPosition="0">
        <references count="3">
          <reference field="2" count="1" selected="0">
            <x v="4"/>
          </reference>
          <reference field="3" count="1" selected="0">
            <x v="8"/>
          </reference>
          <reference field="9" count="3">
            <x v="6"/>
            <x v="9"/>
            <x v="18"/>
          </reference>
        </references>
      </pivotArea>
    </format>
    <format dxfId="52">
      <pivotArea dataOnly="0" labelOnly="1" outline="0" fieldPosition="0">
        <references count="3">
          <reference field="2" count="1" selected="0">
            <x v="5"/>
          </reference>
          <reference field="3" count="1" selected="0">
            <x v="28"/>
          </reference>
          <reference field="9" count="4">
            <x v="2"/>
            <x v="7"/>
            <x v="9"/>
            <x v="19"/>
          </reference>
        </references>
      </pivotArea>
    </format>
    <format dxfId="51">
      <pivotArea dataOnly="0" labelOnly="1" outline="0" fieldPosition="0">
        <references count="3">
          <reference field="2" count="1" selected="0">
            <x v="6"/>
          </reference>
          <reference field="3" count="1" selected="0">
            <x v="4"/>
          </reference>
          <reference field="9" count="1">
            <x v="17"/>
          </reference>
        </references>
      </pivotArea>
    </format>
    <format dxfId="50">
      <pivotArea dataOnly="0" labelOnly="1" outline="0" fieldPosition="0">
        <references count="3">
          <reference field="2" count="1" selected="0">
            <x v="7"/>
          </reference>
          <reference field="3" count="1" selected="0">
            <x v="14"/>
          </reference>
          <reference field="9" count="2">
            <x v="7"/>
            <x v="12"/>
          </reference>
        </references>
      </pivotArea>
    </format>
    <format dxfId="49">
      <pivotArea dataOnly="0" labelOnly="1" outline="0" fieldPosition="0">
        <references count="3">
          <reference field="2" count="1" selected="0">
            <x v="8"/>
          </reference>
          <reference field="3" count="1" selected="0">
            <x v="0"/>
          </reference>
          <reference field="9" count="5">
            <x v="13"/>
            <x v="14"/>
            <x v="15"/>
            <x v="16"/>
            <x v="17"/>
          </reference>
        </references>
      </pivotArea>
    </format>
    <format dxfId="48">
      <pivotArea dataOnly="0" labelOnly="1" outline="0" fieldPosition="0">
        <references count="3">
          <reference field="2" count="1" selected="0">
            <x v="9"/>
          </reference>
          <reference field="3" count="1" selected="0">
            <x v="37"/>
          </reference>
          <reference field="9" count="1">
            <x v="3"/>
          </reference>
        </references>
      </pivotArea>
    </format>
    <format dxfId="47">
      <pivotArea dataOnly="0" labelOnly="1" outline="0" fieldPosition="0">
        <references count="3">
          <reference field="2" count="1" selected="0">
            <x v="10"/>
          </reference>
          <reference field="3" count="1" selected="0">
            <x v="11"/>
          </reference>
          <reference field="9" count="1">
            <x v="8"/>
          </reference>
        </references>
      </pivotArea>
    </format>
    <format dxfId="46">
      <pivotArea dataOnly="0" labelOnly="1" outline="0" fieldPosition="0">
        <references count="3">
          <reference field="2" count="1" selected="0">
            <x v="11"/>
          </reference>
          <reference field="3" count="1" selected="0">
            <x v="32"/>
          </reference>
          <reference field="9" count="1">
            <x v="9"/>
          </reference>
        </references>
      </pivotArea>
    </format>
    <format dxfId="45">
      <pivotArea dataOnly="0" labelOnly="1" outline="0" fieldPosition="0">
        <references count="3">
          <reference field="2" count="1" selected="0">
            <x v="12"/>
          </reference>
          <reference field="3" count="1" selected="0">
            <x v="2"/>
          </reference>
          <reference field="9" count="1">
            <x v="17"/>
          </reference>
        </references>
      </pivotArea>
    </format>
    <format dxfId="44">
      <pivotArea dataOnly="0" labelOnly="1" outline="0" fieldPosition="0">
        <references count="3">
          <reference field="2" count="1" selected="0">
            <x v="13"/>
          </reference>
          <reference field="3" count="1" selected="0">
            <x v="20"/>
          </reference>
          <reference field="9" count="1">
            <x v="8"/>
          </reference>
        </references>
      </pivotArea>
    </format>
    <format dxfId="43">
      <pivotArea dataOnly="0" labelOnly="1" outline="0" fieldPosition="0">
        <references count="3">
          <reference field="2" count="1" selected="0">
            <x v="14"/>
          </reference>
          <reference field="3" count="1" selected="0">
            <x v="18"/>
          </reference>
          <reference field="9" count="5">
            <x v="4"/>
            <x v="5"/>
            <x v="7"/>
            <x v="9"/>
            <x v="11"/>
          </reference>
        </references>
      </pivotArea>
    </format>
    <format dxfId="42">
      <pivotArea dataOnly="0" labelOnly="1" outline="0" fieldPosition="0">
        <references count="3">
          <reference field="2" count="1" selected="0">
            <x v="15"/>
          </reference>
          <reference field="3" count="1" selected="0">
            <x v="23"/>
          </reference>
          <reference field="9" count="4">
            <x v="5"/>
            <x v="7"/>
            <x v="9"/>
            <x v="11"/>
          </reference>
        </references>
      </pivotArea>
    </format>
    <format dxfId="41">
      <pivotArea dataOnly="0" labelOnly="1" outline="0" fieldPosition="0">
        <references count="3">
          <reference field="2" count="1" selected="0">
            <x v="17"/>
          </reference>
          <reference field="3" count="1" selected="0">
            <x v="9"/>
          </reference>
          <reference field="9" count="5">
            <x v="0"/>
            <x v="7"/>
            <x v="8"/>
            <x v="9"/>
            <x v="18"/>
          </reference>
        </references>
      </pivotArea>
    </format>
    <format dxfId="40">
      <pivotArea dataOnly="0" labelOnly="1" outline="0" fieldPosition="0">
        <references count="3">
          <reference field="2" count="1" selected="0">
            <x v="18"/>
          </reference>
          <reference field="3" count="1" selected="0">
            <x v="35"/>
          </reference>
          <reference field="9" count="2">
            <x v="3"/>
            <x v="10"/>
          </reference>
        </references>
      </pivotArea>
    </format>
    <format dxfId="39">
      <pivotArea dataOnly="0" labelOnly="1" outline="0" fieldPosition="0">
        <references count="3">
          <reference field="2" count="1" selected="0">
            <x v="19"/>
          </reference>
          <reference field="3" count="1" selected="0">
            <x v="36"/>
          </reference>
          <reference field="9" count="1">
            <x v="3"/>
          </reference>
        </references>
      </pivotArea>
    </format>
    <format dxfId="38">
      <pivotArea dataOnly="0" labelOnly="1" outline="0" fieldPosition="0">
        <references count="3">
          <reference field="2" count="1" selected="0">
            <x v="20"/>
          </reference>
          <reference field="3" count="1" selected="0">
            <x v="38"/>
          </reference>
          <reference field="9" count="2">
            <x v="3"/>
            <x v="10"/>
          </reference>
        </references>
      </pivotArea>
    </format>
    <format dxfId="37">
      <pivotArea dataOnly="0" labelOnly="1" outline="0" fieldPosition="0">
        <references count="3">
          <reference field="2" count="1" selected="0">
            <x v="21"/>
          </reference>
          <reference field="3" count="1" selected="0">
            <x v="39"/>
          </reference>
          <reference field="9" count="1">
            <x v="3"/>
          </reference>
        </references>
      </pivotArea>
    </format>
    <format dxfId="36">
      <pivotArea dataOnly="0" labelOnly="1" outline="0" fieldPosition="0">
        <references count="3">
          <reference field="2" count="1" selected="0">
            <x v="22"/>
          </reference>
          <reference field="3" count="1" selected="0">
            <x v="34"/>
          </reference>
          <reference field="9" count="2">
            <x v="3"/>
            <x v="10"/>
          </reference>
        </references>
      </pivotArea>
    </format>
    <format dxfId="35">
      <pivotArea dataOnly="0" labelOnly="1" outline="0" fieldPosition="0">
        <references count="3">
          <reference field="2" count="1" selected="0">
            <x v="23"/>
          </reference>
          <reference field="3" count="1" selected="0">
            <x v="40"/>
          </reference>
          <reference field="9" count="2">
            <x v="3"/>
            <x v="10"/>
          </reference>
        </references>
      </pivotArea>
    </format>
    <format dxfId="34">
      <pivotArea dataOnly="0" labelOnly="1" outline="0" fieldPosition="0">
        <references count="3">
          <reference field="2" count="1" selected="0">
            <x v="24"/>
          </reference>
          <reference field="3" count="1" selected="0">
            <x v="19"/>
          </reference>
          <reference field="9" count="5">
            <x v="6"/>
            <x v="7"/>
            <x v="8"/>
            <x v="9"/>
            <x v="20"/>
          </reference>
        </references>
      </pivotArea>
    </format>
    <format dxfId="33">
      <pivotArea dataOnly="0" labelOnly="1" outline="0" fieldPosition="0">
        <references count="3">
          <reference field="2" count="1" selected="0">
            <x v="25"/>
          </reference>
          <reference field="3" count="1" selected="0">
            <x v="24"/>
          </reference>
          <reference field="9" count="3">
            <x v="7"/>
            <x v="8"/>
            <x v="9"/>
          </reference>
        </references>
      </pivotArea>
    </format>
    <format dxfId="32">
      <pivotArea dataOnly="0" labelOnly="1" outline="0" fieldPosition="0">
        <references count="3">
          <reference field="2" count="1" selected="0">
            <x v="26"/>
          </reference>
          <reference field="3" count="1" selected="0">
            <x v="30"/>
          </reference>
          <reference field="9" count="1">
            <x v="7"/>
          </reference>
        </references>
      </pivotArea>
    </format>
    <format dxfId="31">
      <pivotArea dataOnly="0" labelOnly="1" outline="0" fieldPosition="0">
        <references count="3">
          <reference field="2" count="1" selected="0">
            <x v="27"/>
          </reference>
          <reference field="3" count="1" selected="0">
            <x v="21"/>
          </reference>
          <reference field="9" count="2">
            <x v="6"/>
            <x v="8"/>
          </reference>
        </references>
      </pivotArea>
    </format>
    <format dxfId="30">
      <pivotArea dataOnly="0" labelOnly="1" outline="0" fieldPosition="0">
        <references count="3">
          <reference field="2" count="1" selected="0">
            <x v="28"/>
          </reference>
          <reference field="3" count="1" selected="0">
            <x v="15"/>
          </reference>
          <reference field="9" count="3">
            <x v="4"/>
            <x v="7"/>
            <x v="8"/>
          </reference>
        </references>
      </pivotArea>
    </format>
    <format dxfId="29">
      <pivotArea dataOnly="0" labelOnly="1" outline="0" fieldPosition="0">
        <references count="3">
          <reference field="2" count="1" selected="0">
            <x v="29"/>
          </reference>
          <reference field="3" count="1" selected="0">
            <x v="31"/>
          </reference>
          <reference field="9" count="1">
            <x v="7"/>
          </reference>
        </references>
      </pivotArea>
    </format>
    <format dxfId="28">
      <pivotArea dataOnly="0" labelOnly="1" outline="0" fieldPosition="0">
        <references count="3">
          <reference field="2" count="1" selected="0">
            <x v="30"/>
          </reference>
          <reference field="3" count="1" selected="0">
            <x v="7"/>
          </reference>
          <reference field="9" count="4">
            <x v="0"/>
            <x v="2"/>
            <x v="7"/>
            <x v="8"/>
          </reference>
        </references>
      </pivotArea>
    </format>
    <format dxfId="27">
      <pivotArea dataOnly="0" labelOnly="1" outline="0" fieldPosition="0">
        <references count="3">
          <reference field="2" count="1" selected="0">
            <x v="31"/>
          </reference>
          <reference field="3" count="1" selected="0">
            <x v="33"/>
          </reference>
          <reference field="9" count="4">
            <x v="9"/>
            <x v="18"/>
            <x v="19"/>
            <x v="20"/>
          </reference>
        </references>
      </pivotArea>
    </format>
    <format dxfId="26">
      <pivotArea dataOnly="0" labelOnly="1" outline="0" fieldPosition="0">
        <references count="3">
          <reference field="2" count="1" selected="0">
            <x v="32"/>
          </reference>
          <reference field="3" count="1" selected="0">
            <x v="16"/>
          </reference>
          <reference field="9" count="2">
            <x v="7"/>
            <x v="8"/>
          </reference>
        </references>
      </pivotArea>
    </format>
    <format dxfId="25">
      <pivotArea dataOnly="0" labelOnly="1" outline="0" fieldPosition="0">
        <references count="3">
          <reference field="2" count="1" selected="0">
            <x v="33"/>
          </reference>
          <reference field="3" count="1" selected="0">
            <x v="22"/>
          </reference>
          <reference field="9" count="2">
            <x v="7"/>
            <x v="8"/>
          </reference>
        </references>
      </pivotArea>
    </format>
    <format dxfId="24">
      <pivotArea dataOnly="0" labelOnly="1" outline="0" fieldPosition="0">
        <references count="3">
          <reference field="2" count="1" selected="0">
            <x v="34"/>
          </reference>
          <reference field="3" count="1" selected="0">
            <x v="25"/>
          </reference>
          <reference field="9" count="1">
            <x v="7"/>
          </reference>
        </references>
      </pivotArea>
    </format>
    <format dxfId="23">
      <pivotArea dataOnly="0" labelOnly="1" outline="0" fieldPosition="0">
        <references count="3">
          <reference field="2" count="1" selected="0">
            <x v="35"/>
          </reference>
          <reference field="3" count="1" selected="0">
            <x v="26"/>
          </reference>
          <reference field="9" count="1">
            <x v="7"/>
          </reference>
        </references>
      </pivotArea>
    </format>
    <format dxfId="22">
      <pivotArea dataOnly="0" labelOnly="1" outline="0" fieldPosition="0">
        <references count="3">
          <reference field="2" count="1" selected="0">
            <x v="36"/>
          </reference>
          <reference field="3" count="1" selected="0">
            <x v="3"/>
          </reference>
          <reference field="9" count="1">
            <x v="15"/>
          </reference>
        </references>
      </pivotArea>
    </format>
    <format dxfId="21">
      <pivotArea dataOnly="0" labelOnly="1" outline="0" fieldPosition="0">
        <references count="3">
          <reference field="2" count="1" selected="0">
            <x v="37"/>
          </reference>
          <reference field="3" count="1" selected="0">
            <x v="13"/>
          </reference>
          <reference field="9" count="3">
            <x v="4"/>
            <x v="7"/>
            <x v="9"/>
          </reference>
        </references>
      </pivotArea>
    </format>
    <format dxfId="20">
      <pivotArea dataOnly="0" labelOnly="1" outline="0" fieldPosition="0">
        <references count="3">
          <reference field="2" count="1" selected="0">
            <x v="38"/>
          </reference>
          <reference field="3" count="1" selected="0">
            <x v="41"/>
          </reference>
          <reference field="9" count="1">
            <x v="3"/>
          </reference>
        </references>
      </pivotArea>
    </format>
    <format dxfId="19">
      <pivotArea dataOnly="0" labelOnly="1" outline="0" fieldPosition="0">
        <references count="3">
          <reference field="2" count="1" selected="0">
            <x v="39"/>
          </reference>
          <reference field="3" count="1" selected="0">
            <x v="29"/>
          </reference>
          <reference field="9" count="1">
            <x v="7"/>
          </reference>
        </references>
      </pivotArea>
    </format>
    <format dxfId="18">
      <pivotArea dataOnly="0" labelOnly="1" outline="0" fieldPosition="0">
        <references count="3">
          <reference field="2" count="1" selected="0">
            <x v="40"/>
          </reference>
          <reference field="3" count="1" selected="0">
            <x v="17"/>
          </reference>
          <reference field="9" count="3">
            <x v="9"/>
            <x v="19"/>
            <x v="20"/>
          </reference>
        </references>
      </pivotArea>
    </format>
    <format dxfId="17">
      <pivotArea dataOnly="0" labelOnly="1" outline="0" fieldPosition="0">
        <references count="3">
          <reference field="2" count="1" selected="0">
            <x v="41"/>
          </reference>
          <reference field="3" count="1" selected="0">
            <x v="17"/>
          </reference>
          <reference field="9" count="1">
            <x v="7"/>
          </reference>
        </references>
      </pivotArea>
    </format>
    <format dxfId="16">
      <pivotArea dataOnly="0" labelOnly="1" outline="0" fieldPosition="0">
        <references count="3">
          <reference field="2" count="1" selected="0">
            <x v="42"/>
          </reference>
          <reference field="3" count="1" selected="0">
            <x v="1"/>
          </reference>
          <reference field="9" count="1">
            <x v="17"/>
          </reference>
        </references>
      </pivotArea>
    </format>
    <format dxfId="15">
      <pivotArea dataOnly="0" labelOnly="1" outline="0" fieldPosition="0">
        <references count="1">
          <reference field="1" count="0"/>
        </references>
      </pivotArea>
    </format>
    <format dxfId="14">
      <pivotArea dataOnly="0" labelOnly="1" grandCol="1" outline="0" fieldPosition="0"/>
    </format>
  </formats>
  <pivotTableStyleInfo name="PivotStyleMedium9 Itemcust"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ivotTable2" cacheId="64" applyNumberFormats="0" applyBorderFormats="0" applyFontFormats="0" applyPatternFormats="0" applyAlignmentFormats="0" applyWidthHeightFormats="1" dataCaption="Values" updatedVersion="8" minRefreshableVersion="3" showDrill="0" useAutoFormatting="1" rowGrandTotals="0" itemPrintTitles="1" createdVersion="5" indent="0" compact="0" outline="1" outlineData="1" compactData="0" multipleFieldFilters="0">
  <location ref="D6:G19" firstHeaderRow="1" firstDataRow="2" firstDataCol="2"/>
  <pivotFields count="13">
    <pivotField compact="0" showAll="0" defaultSubtotal="0"/>
    <pivotField axis="axisCol" compact="0" showAll="0" defaultSubtotal="0">
      <items count="4">
        <item m="1" x="2"/>
        <item x="0"/>
        <item m="1" x="3"/>
        <item m="1" x="1"/>
      </items>
    </pivotField>
    <pivotField compact="0" showAll="0" defaultSubtotal="0"/>
    <pivotField compact="0" showAll="0" defaultSubtotal="0"/>
    <pivotField compact="0" showAll="0" defaultSubtotal="0"/>
    <pivotField compact="0" showAll="0" defaultSubtotal="0"/>
    <pivotField dataField="1" compact="0" showAll="0" defaultSubtotal="0"/>
    <pivotField compact="0" showAll="0" defaultSubtotal="0"/>
    <pivotField compact="0" showAll="0" defaultSubtotal="0"/>
    <pivotField axis="axisRow" compact="0" numFmtId="14" showAll="0" defaultSubtotal="0">
      <items count="745">
        <item m="1" x="286"/>
        <item m="1" x="50"/>
        <item m="1" x="359"/>
        <item m="1" x="69"/>
        <item m="1" x="393"/>
        <item m="1" x="76"/>
        <item m="1" x="91"/>
        <item m="1" x="426"/>
        <item m="1" x="112"/>
        <item m="1" x="452"/>
        <item m="1" x="491"/>
        <item m="1" x="340"/>
        <item m="1" x="113"/>
        <item m="1" x="600"/>
        <item m="1" x="631"/>
        <item m="1" x="687"/>
        <item m="1" x="297"/>
        <item m="1" x="305"/>
        <item m="1" x="633"/>
        <item m="1" x="673"/>
        <item m="1" x="722"/>
        <item m="1" x="321"/>
        <item m="1" x="334"/>
        <item m="1" x="348"/>
        <item m="1" x="381"/>
        <item m="1" x="453"/>
        <item m="1" x="469"/>
        <item m="1" x="492"/>
        <item m="1" x="336"/>
        <item m="1" x="341"/>
        <item m="1" x="350"/>
        <item m="1" x="361"/>
        <item m="1" x="373"/>
        <item m="1" x="382"/>
        <item m="1" x="412"/>
        <item m="1" x="494"/>
        <item m="1" x="142"/>
        <item m="1" x="352"/>
        <item m="1" x="414"/>
        <item m="1" x="439"/>
        <item m="1" x="497"/>
        <item m="1" x="532"/>
        <item m="1" x="546"/>
        <item m="1" x="565"/>
        <item m="1" x="377"/>
        <item m="1" x="385"/>
        <item m="1" x="416"/>
        <item m="1" x="440"/>
        <item m="1" x="500"/>
        <item m="1" x="519"/>
        <item m="1" x="212"/>
        <item m="1" x="432"/>
        <item m="1" x="443"/>
        <item m="1" x="476"/>
        <item m="1" x="520"/>
        <item m="1" x="547"/>
        <item m="1" x="568"/>
        <item m="1" x="625"/>
        <item m="1" x="460"/>
        <item m="1" x="549"/>
        <item m="1" x="597"/>
        <item m="1" x="652"/>
        <item m="1" x="264"/>
        <item m="1" x="506"/>
        <item m="1" x="599"/>
        <item m="1" x="653"/>
        <item m="1" x="672"/>
        <item m="1" x="685"/>
        <item m="1" x="702"/>
        <item m="1" x="510"/>
        <item m="1" x="572"/>
        <item m="1" x="586"/>
        <item m="1" x="655"/>
        <item m="1" x="686"/>
        <item m="1" x="704"/>
        <item m="1" x="732"/>
        <item m="1" x="540"/>
        <item m="1" x="602"/>
        <item m="1" x="657"/>
        <item m="1" x="688"/>
        <item m="1" x="707"/>
        <item m="1" x="721"/>
        <item m="1" x="313"/>
        <item m="1" x="578"/>
        <item m="1" x="658"/>
        <item m="1" x="689"/>
        <item m="1" x="708"/>
        <item m="1" x="6"/>
        <item m="1" x="26"/>
        <item m="1" x="618"/>
        <item m="1" x="660"/>
        <item m="1" x="710"/>
        <item m="1" x="723"/>
        <item m="1" x="8"/>
        <item m="1" x="16"/>
        <item m="1" x="28"/>
        <item m="1" x="331"/>
        <item m="1" x="640"/>
        <item m="1" x="663"/>
        <item m="1" x="725"/>
        <item m="1" x="18"/>
        <item m="1" x="23"/>
        <item m="1" x="29"/>
        <item m="1" x="33"/>
        <item m="1" x="38"/>
        <item m="1" x="48"/>
        <item m="1" x="322"/>
        <item m="1" x="324"/>
        <item m="1" x="335"/>
        <item m="1" x="349"/>
        <item m="1" x="360"/>
        <item m="1" x="394"/>
        <item m="1" x="427"/>
        <item m="1" x="454"/>
        <item m="1" x="493"/>
        <item m="1" x="343"/>
        <item m="1" x="351"/>
        <item m="1" x="383"/>
        <item m="1" x="395"/>
        <item m="1" x="471"/>
        <item m="1" x="143"/>
        <item m="1" x="364"/>
        <item m="1" x="376"/>
        <item m="1" x="456"/>
        <item m="1" x="498"/>
        <item m="1" x="566"/>
        <item m="1" x="378"/>
        <item m="1" x="396"/>
        <item m="1" x="430"/>
        <item m="1" x="441"/>
        <item m="1" x="457"/>
        <item m="1" x="501"/>
        <item m="1" x="533"/>
        <item m="1" x="567"/>
        <item m="1" x="213"/>
        <item m="1" x="445"/>
        <item m="1" x="459"/>
        <item m="1" x="477"/>
        <item m="1" x="502"/>
        <item m="1" x="534"/>
        <item m="1" x="548"/>
        <item m="1" x="596"/>
        <item m="1" x="626"/>
        <item m="1" x="448"/>
        <item m="1" x="535"/>
        <item m="1" x="584"/>
        <item m="1" x="598"/>
        <item m="1" x="627"/>
        <item m="1" x="265"/>
        <item m="1" x="483"/>
        <item m="1" x="524"/>
        <item m="1" x="536"/>
        <item m="1" x="551"/>
        <item m="1" x="570"/>
        <item m="1" x="613"/>
        <item m="1" x="628"/>
        <item m="1" x="703"/>
        <item m="1" x="512"/>
        <item m="1" x="526"/>
        <item m="1" x="555"/>
        <item m="1" x="601"/>
        <item m="1" x="656"/>
        <item m="1" x="705"/>
        <item m="1" x="720"/>
        <item m="1" x="733"/>
        <item m="1" x="604"/>
        <item m="1" x="614"/>
        <item m="1" x="5"/>
        <item m="1" x="314"/>
        <item m="1" x="637"/>
        <item m="1" x="675"/>
        <item m="1" x="690"/>
        <item m="1" x="7"/>
        <item m="1" x="27"/>
        <item m="1" x="724"/>
        <item m="1" x="736"/>
        <item m="1" x="9"/>
        <item m="1" x="17"/>
        <item m="1" x="32"/>
        <item m="1" x="332"/>
        <item m="1" x="642"/>
        <item m="1" x="666"/>
        <item m="1" x="694"/>
        <item m="1" x="10"/>
        <item m="1" x="20"/>
        <item m="1" x="24"/>
        <item m="1" x="39"/>
        <item m="1" x="41"/>
        <item m="1" x="49"/>
        <item m="1" x="325"/>
        <item m="1" x="342"/>
        <item m="1" x="413"/>
        <item m="1" x="470"/>
        <item m="1" x="495"/>
        <item m="1" x="337"/>
        <item m="1" x="353"/>
        <item m="1" x="374"/>
        <item m="1" x="455"/>
        <item m="1" x="144"/>
        <item m="1" x="428"/>
        <item m="1" x="326"/>
        <item m="1" x="415"/>
        <item m="1" x="145"/>
        <item m="1" x="442"/>
        <item m="1" x="154"/>
        <item m="1" x="128"/>
        <item m="1" x="402"/>
        <item m="1" x="116"/>
        <item m="1" x="521"/>
        <item m="1" x="434"/>
        <item m="1" x="170"/>
        <item m="1" x="550"/>
        <item m="1" x="552"/>
        <item m="1" x="133"/>
        <item m="1" x="654"/>
        <item m="1" x="126"/>
        <item m="1" x="199"/>
        <item m="1" x="241"/>
        <item m="1" x="541"/>
        <item m="1" x="615"/>
        <item m="1" x="242"/>
        <item m="1" x="203"/>
        <item m="1" x="229"/>
        <item m="1" x="243"/>
        <item m="1" x="709"/>
        <item m="1" x="560"/>
        <item m="1" x="206"/>
        <item m="1" x="620"/>
        <item m="1" x="234"/>
        <item m="1" x="713"/>
        <item m="1" x="315"/>
        <item m="1" x="623"/>
        <item m="1" x="333"/>
        <item m="1" x="316"/>
        <item m="1" x="738"/>
        <item m="1" x="12"/>
        <item m="1" x="61"/>
        <item m="1" x="338"/>
        <item m="1" x="56"/>
        <item m="1" x="72"/>
        <item m="1" x="79"/>
        <item m="1" x="474"/>
        <item m="1" x="44"/>
        <item m="1" x="400"/>
        <item m="1" x="73"/>
        <item m="1" x="93"/>
        <item m="1" x="183"/>
        <item m="1" x="405"/>
        <item m="1" x="461"/>
        <item m="1" x="96"/>
        <item m="1" x="423"/>
        <item m="1" x="108"/>
        <item m="1" x="157"/>
        <item m="1" x="147"/>
        <item m="1" x="537"/>
        <item m="1" x="630"/>
        <item m="1" x="587"/>
        <item m="1" x="177"/>
        <item m="1" x="288"/>
        <item m="1" x="266"/>
        <item m="1" x="607"/>
        <item m="1" x="253"/>
        <item m="1" x="711"/>
        <item m="1" x="223"/>
        <item m="1" x="209"/>
        <item m="1" x="641"/>
        <item m="1" x="19"/>
        <item m="1" x="248"/>
        <item m="1" x="257"/>
        <item m="1" x="271"/>
        <item m="1" x="282"/>
        <item m="1" x="293"/>
        <item m="1" x="739"/>
        <item m="1" x="13"/>
        <item m="1" x="35"/>
        <item m="1" x="52"/>
        <item m="1" x="387"/>
        <item m="1" x="398"/>
        <item m="1" x="418"/>
        <item m="1" x="46"/>
        <item m="1" x="82"/>
        <item m="1" x="95"/>
        <item m="1" x="98"/>
        <item m="1" x="85"/>
        <item m="1" x="118"/>
        <item m="1" x="480"/>
        <item m="1" x="101"/>
        <item m="1" x="88"/>
        <item m="1" x="134"/>
        <item m="1" x="464"/>
        <item m="1" x="513"/>
        <item m="1" x="450"/>
        <item m="1" x="175"/>
        <item m="1" x="188"/>
        <item m="1" x="590"/>
        <item m="1" x="217"/>
        <item m="1" x="634"/>
        <item m="1" x="180"/>
        <item m="1" x="558"/>
        <item m="1" x="617"/>
        <item m="1" x="268"/>
        <item m="1" x="591"/>
        <item m="1" x="207"/>
        <item m="1" x="639"/>
        <item m="1" x="594"/>
        <item m="1" x="270"/>
        <item m="1" x="727"/>
        <item m="1" x="612"/>
        <item m="1" x="273"/>
        <item m="1" x="301"/>
        <item m="1" x="649"/>
        <item m="1" x="22"/>
        <item m="1" x="34"/>
        <item x="0"/>
        <item m="1" x="366"/>
        <item m="1" x="358"/>
        <item m="1" x="401"/>
        <item m="1" x="81"/>
        <item m="1" x="54"/>
        <item m="1" x="84"/>
        <item m="1" x="406"/>
        <item m="1" x="504"/>
        <item m="1" x="392"/>
        <item m="1" x="424"/>
        <item m="1" x="507"/>
        <item m="1" x="411"/>
        <item m="1" x="102"/>
        <item m="1" x="121"/>
        <item m="1" x="137"/>
        <item m="1" x="516"/>
        <item m="1" x="542"/>
        <item m="1" x="190"/>
        <item m="1" x="579"/>
        <item m="1" x="616"/>
        <item m="1" x="193"/>
        <item m="1" x="544"/>
        <item m="1" x="230"/>
        <item m="1" x="638"/>
        <item m="1" x="593"/>
        <item m="1" x="665"/>
        <item m="1" x="281"/>
        <item m="1" x="726"/>
        <item m="1" x="236"/>
        <item m="1" x="272"/>
        <item m="1" x="238"/>
        <item m="1" x="648"/>
        <item m="1" x="683"/>
        <item m="1" x="275"/>
        <item m="1" x="304"/>
        <item m="1" x="718"/>
        <item m="1" x="743"/>
        <item m="1" x="40"/>
        <item m="1" x="388"/>
        <item m="1" x="431"/>
        <item m="1" x="370"/>
        <item m="1" x="421"/>
        <item m="1" x="106"/>
        <item m="1" x="446"/>
        <item m="1" x="435"/>
        <item m="1" x="132"/>
        <item m="1" x="68"/>
        <item m="1" x="425"/>
        <item m="1" x="119"/>
        <item m="1" x="438"/>
        <item m="1" x="150"/>
        <item m="1" x="176"/>
        <item m="1" x="468"/>
        <item m="1" x="151"/>
        <item m="1" x="556"/>
        <item m="1" x="577"/>
        <item m="1" x="518"/>
        <item m="1" x="529"/>
        <item m="1" x="559"/>
        <item m="1" x="581"/>
        <item m="1" x="168"/>
        <item m="1" x="610"/>
        <item m="1" x="222"/>
        <item m="1" x="235"/>
        <item m="1" x="696"/>
        <item m="1" x="291"/>
        <item m="1" x="227"/>
        <item m="1" x="237"/>
        <item m="1" x="647"/>
        <item m="1" x="670"/>
        <item m="1" x="650"/>
        <item m="1" x="262"/>
        <item m="1" x="284"/>
        <item m="1" x="278"/>
        <item m="1" x="744"/>
        <item m="1" x="344"/>
        <item m="1" x="30"/>
        <item m="1" x="55"/>
        <item m="1" x="362"/>
        <item m="1" x="496"/>
        <item m="1" x="77"/>
        <item m="1" x="472"/>
        <item m="1" x="499"/>
        <item m="1" x="80"/>
        <item m="1" x="397"/>
        <item m="1" x="104"/>
        <item m="1" x="169"/>
        <item m="1" x="389"/>
        <item m="1" x="503"/>
        <item m="1" x="198"/>
        <item m="1" x="156"/>
        <item m="1" x="407"/>
        <item m="1" x="479"/>
        <item m="1" x="184"/>
        <item m="1" x="130"/>
        <item m="1" x="146"/>
        <item m="1" x="508"/>
        <item m="1" x="525"/>
        <item m="1" x="571"/>
        <item m="1" x="585"/>
        <item m="1" x="629"/>
        <item m="1" x="240"/>
        <item m="1" x="161"/>
        <item m="1" x="486"/>
        <item m="1" x="148"/>
        <item m="1" x="185"/>
        <item m="1" x="214"/>
        <item m="1" x="706"/>
        <item m="1" x="287"/>
        <item m="1" x="575"/>
        <item m="1" x="605"/>
        <item m="1" x="589"/>
        <item m="1" x="674"/>
        <item m="1" x="734"/>
        <item m="1" x="179"/>
        <item m="1" x="166"/>
        <item m="1" x="267"/>
        <item m="1" x="661"/>
        <item m="1" x="676"/>
        <item m="1" x="609"/>
        <item m="1" x="306"/>
        <item m="1" x="667"/>
        <item m="1" x="246"/>
        <item m="1" x="737"/>
        <item m="1" x="307"/>
        <item m="1" x="255"/>
        <item m="1" x="11"/>
        <item m="1" x="681"/>
        <item m="1" x="300"/>
        <item m="1" x="259"/>
        <item m="1" x="645"/>
        <item m="1" x="327"/>
        <item m="1" x="354"/>
        <item m="1" x="31"/>
        <item m="1" x="363"/>
        <item m="1" x="70"/>
        <item m="1" x="375"/>
        <item m="1" x="51"/>
        <item m="1" x="355"/>
        <item m="1" x="36"/>
        <item m="1" x="329"/>
        <item m="1" x="346"/>
        <item m="1" x="365"/>
        <item m="1" x="357"/>
        <item m="1" x="105"/>
        <item m="1" x="114"/>
        <item m="1" x="368"/>
        <item m="1" x="444"/>
        <item m="1" x="458"/>
        <item m="1" x="155"/>
        <item m="1" x="447"/>
        <item m="1" x="117"/>
        <item m="1" x="129"/>
        <item m="1" x="107"/>
        <item m="1" x="122"/>
        <item m="1" x="100"/>
        <item m="1" x="87"/>
        <item m="1" x="123"/>
        <item m="1" x="482"/>
        <item m="1" x="569"/>
        <item m="1" x="171"/>
        <item m="1" x="120"/>
        <item m="1" x="511"/>
        <item m="1" x="136"/>
        <item m="1" x="173"/>
        <item m="1" x="553"/>
        <item m="1" x="527"/>
        <item m="1" x="515"/>
        <item m="1" x="466"/>
        <item m="1" x="573"/>
        <item m="1" x="632"/>
        <item m="1" x="165"/>
        <item m="1" x="490"/>
        <item m="1" x="189"/>
        <item m="1" x="228"/>
        <item m="1" x="202"/>
        <item m="1" x="251"/>
        <item m="1" x="635"/>
        <item m="1" x="279"/>
        <item m="1" x="167"/>
        <item m="1" x="582"/>
        <item m="1" x="220"/>
        <item m="1" x="735"/>
        <item m="1" x="563"/>
        <item m="1" x="592"/>
        <item m="1" x="664"/>
        <item m="1" x="622"/>
        <item m="1" x="693"/>
        <item m="1" x="677"/>
        <item m="1" x="298"/>
        <item m="1" x="644"/>
        <item m="1" x="292"/>
        <item m="1" x="728"/>
        <item m="1" x="714"/>
        <item m="1" x="274"/>
        <item m="1" x="261"/>
        <item m="1" x="699"/>
        <item m="1" x="717"/>
        <item m="1" x="250"/>
        <item m="1" x="21"/>
        <item m="1" x="345"/>
        <item m="1" x="25"/>
        <item m="1" x="71"/>
        <item m="1" x="78"/>
        <item m="1" x="384"/>
        <item m="1" x="92"/>
        <item m="1" x="473"/>
        <item m="1" x="367"/>
        <item m="1" x="63"/>
        <item m="1" x="475"/>
        <item m="1" x="403"/>
        <item m="1" x="58"/>
        <item m="1" x="65"/>
        <item m="1" x="372"/>
        <item m="1" x="379"/>
        <item m="1" x="408"/>
        <item m="1" x="449"/>
        <item m="1" x="131"/>
        <item m="1" x="109"/>
        <item m="1" x="124"/>
        <item m="1" x="111"/>
        <item m="1" x="149"/>
        <item m="1" x="215"/>
        <item m="1" x="139"/>
        <item m="1" x="576"/>
        <item m="1" x="517"/>
        <item m="1" x="191"/>
        <item m="1" x="580"/>
        <item m="1" x="606"/>
        <item m="1" x="252"/>
        <item m="1" x="561"/>
        <item m="1" x="221"/>
        <item m="1" x="244"/>
        <item m="1" x="269"/>
        <item m="1" x="692"/>
        <item m="1" x="196"/>
        <item m="1" x="611"/>
        <item m="1" x="224"/>
        <item m="1" x="678"/>
        <item m="1" x="299"/>
        <item m="1" x="290"/>
        <item m="1" x="249"/>
        <item m="1" x="260"/>
        <item m="1" x="646"/>
        <item m="1" x="669"/>
        <item m="1" x="729"/>
        <item m="1" x="697"/>
        <item m="1" x="295"/>
        <item m="1" x="276"/>
        <item m="1" x="302"/>
        <item m="1" x="312"/>
        <item m="1" x="309"/>
        <item m="1" x="741"/>
        <item m="1" x="14"/>
        <item x="1"/>
        <item x="2"/>
        <item x="3"/>
        <item x="4"/>
        <item m="1" x="356"/>
        <item m="1" x="62"/>
        <item m="1" x="53"/>
        <item m="1" x="45"/>
        <item m="1" x="57"/>
        <item m="1" x="94"/>
        <item m="1" x="420"/>
        <item m="1" x="115"/>
        <item m="1" x="371"/>
        <item m="1" x="47"/>
        <item m="1" x="390"/>
        <item m="1" x="66"/>
        <item m="1" x="97"/>
        <item m="1" x="409"/>
        <item m="1" x="74"/>
        <item m="1" x="158"/>
        <item m="1" x="172"/>
        <item m="1" x="437"/>
        <item m="1" x="110"/>
        <item m="1" x="125"/>
        <item m="1" x="463"/>
        <item m="1" x="538"/>
        <item m="1" x="174"/>
        <item m="1" x="488"/>
        <item m="1" x="467"/>
        <item m="1" x="138"/>
        <item m="1" x="163"/>
        <item m="1" x="216"/>
        <item m="1" x="201"/>
        <item m="1" x="603"/>
        <item m="1" x="140"/>
        <item m="1" x="127"/>
        <item m="1" x="152"/>
        <item m="1" x="557"/>
        <item m="1" x="218"/>
        <item m="1" x="636"/>
        <item m="1" x="531"/>
        <item m="1" x="182"/>
        <item m="1" x="205"/>
        <item m="1" x="608"/>
        <item m="1" x="691"/>
        <item m="1" x="195"/>
        <item m="1" x="233"/>
        <item m="1" x="254"/>
        <item m="1" x="289"/>
        <item m="1" x="712"/>
        <item m="1" x="226"/>
        <item m="1" x="211"/>
        <item m="1" x="258"/>
        <item m="1" x="283"/>
        <item m="1" x="668"/>
        <item m="1" x="680"/>
        <item m="1" x="671"/>
        <item m="1" x="294"/>
        <item m="1" x="731"/>
        <item m="1" x="311"/>
        <item m="1" x="740"/>
        <item m="1" x="651"/>
        <item m="1" x="285"/>
        <item m="1" x="701"/>
        <item m="1" x="318"/>
        <item m="1" x="323"/>
        <item m="1" x="330"/>
        <item m="1" x="43"/>
        <item m="1" x="64"/>
        <item m="1" x="419"/>
        <item m="1" x="339"/>
        <item m="1" x="347"/>
        <item m="1" x="59"/>
        <item m="1" x="404"/>
        <item m="1" x="83"/>
        <item m="1" x="478"/>
        <item m="1" x="67"/>
        <item m="1" x="380"/>
        <item m="1" x="99"/>
        <item m="1" x="86"/>
        <item m="1" x="481"/>
        <item m="1" x="505"/>
        <item m="1" x="89"/>
        <item m="1" x="410"/>
        <item m="1" x="509"/>
        <item m="1" x="485"/>
        <item m="1" x="135"/>
        <item m="1" x="160"/>
        <item m="1" x="90"/>
        <item m="1" x="103"/>
        <item m="1" x="465"/>
        <item m="1" x="487"/>
        <item m="1" x="514"/>
        <item m="1" x="162"/>
        <item m="1" x="539"/>
        <item m="1" x="186"/>
        <item m="1" x="451"/>
        <item m="1" x="164"/>
        <item m="1" x="178"/>
        <item m="1" x="141"/>
        <item m="1" x="543"/>
        <item m="1" x="204"/>
        <item m="1" x="219"/>
        <item m="1" x="562"/>
        <item m="1" x="194"/>
        <item m="1" x="208"/>
        <item m="1" x="245"/>
        <item m="1" x="621"/>
        <item m="1" x="231"/>
        <item m="1" x="662"/>
        <item m="1" x="280"/>
        <item m="1" x="564"/>
        <item m="1" x="197"/>
        <item m="1" x="225"/>
        <item m="1" x="247"/>
        <item m="1" x="643"/>
        <item m="1" x="679"/>
        <item m="1" x="308"/>
        <item m="1" x="595"/>
        <item m="1" x="624"/>
        <item m="1" x="682"/>
        <item m="1" x="698"/>
        <item m="1" x="716"/>
        <item m="1" x="730"/>
        <item m="1" x="239"/>
        <item m="1" x="277"/>
        <item m="1" x="303"/>
        <item m="1" x="310"/>
        <item m="1" x="742"/>
        <item m="1" x="263"/>
        <item m="1" x="296"/>
        <item m="1" x="719"/>
        <item m="1" x="15"/>
        <item m="1" x="319"/>
        <item m="1" x="328"/>
        <item m="1" x="417"/>
        <item m="1" x="187"/>
        <item m="1" x="530"/>
        <item m="1" x="192"/>
        <item m="1" x="232"/>
        <item m="1" x="484"/>
        <item m="1" x="256"/>
        <item m="1" x="369"/>
        <item m="1" x="523"/>
        <item m="1" x="574"/>
        <item m="1" x="715"/>
        <item m="1" x="317"/>
        <item m="1" x="391"/>
        <item m="1" x="200"/>
        <item m="1" x="583"/>
        <item m="1" x="684"/>
        <item m="1" x="42"/>
        <item m="1" x="386"/>
        <item m="1" x="522"/>
        <item m="1" x="659"/>
        <item m="1" x="320"/>
        <item m="1" x="429"/>
        <item m="1" x="433"/>
        <item m="1" x="462"/>
        <item m="1" x="588"/>
        <item m="1" x="619"/>
        <item m="1" x="422"/>
        <item m="1" x="436"/>
        <item m="1" x="159"/>
        <item m="1" x="489"/>
        <item m="1" x="528"/>
        <item m="1" x="545"/>
        <item m="1" x="210"/>
        <item m="1" x="695"/>
        <item m="1" x="60"/>
        <item m="1" x="554"/>
        <item m="1" x="37"/>
        <item m="1" x="399"/>
        <item m="1" x="75"/>
        <item m="1" x="153"/>
        <item m="1" x="181"/>
        <item m="1" x="700"/>
      </items>
    </pivotField>
    <pivotField compact="0" numFmtId="14" showAll="0" defaultSubtotal="0"/>
    <pivotField compact="0" showAll="0" defaultSubtotal="0">
      <items count="201">
        <item m="1" x="51"/>
        <item m="1" x="136"/>
        <item x="18"/>
        <item m="1" x="188"/>
        <item m="1" x="118"/>
        <item x="27"/>
        <item x="39"/>
        <item m="1" x="79"/>
        <item m="1" x="104"/>
        <item m="1" x="196"/>
        <item x="36"/>
        <item x="4"/>
        <item m="1" x="152"/>
        <item x="28"/>
        <item m="1" x="78"/>
        <item x="29"/>
        <item x="48"/>
        <item x="32"/>
        <item x="0"/>
        <item m="1" x="55"/>
        <item m="1" x="172"/>
        <item m="1" x="93"/>
        <item m="1" x="130"/>
        <item x="21"/>
        <item m="1" x="185"/>
        <item m="1" x="52"/>
        <item x="5"/>
        <item m="1" x="101"/>
        <item x="1"/>
        <item m="1" x="82"/>
        <item m="1" x="62"/>
        <item m="1" x="76"/>
        <item m="1" x="132"/>
        <item x="3"/>
        <item x="49"/>
        <item m="1" x="127"/>
        <item m="1" x="168"/>
        <item m="1" x="184"/>
        <item x="41"/>
        <item m="1" x="91"/>
        <item m="1" x="54"/>
        <item m="1" x="119"/>
        <item m="1" x="71"/>
        <item m="1" x="53"/>
        <item m="1" x="186"/>
        <item m="1" x="161"/>
        <item m="1" x="87"/>
        <item m="1" x="70"/>
        <item x="24"/>
        <item m="1" x="125"/>
        <item m="1" x="113"/>
        <item m="1" x="65"/>
        <item m="1" x="190"/>
        <item m="1" x="151"/>
        <item m="1" x="112"/>
        <item m="1" x="134"/>
        <item x="20"/>
        <item m="1" x="128"/>
        <item m="1" x="95"/>
        <item m="1" x="191"/>
        <item m="1" x="165"/>
        <item m="1" x="169"/>
        <item x="35"/>
        <item x="17"/>
        <item m="1" x="160"/>
        <item m="1" x="81"/>
        <item m="1" x="200"/>
        <item m="1" x="173"/>
        <item x="15"/>
        <item m="1" x="145"/>
        <item m="1" x="138"/>
        <item x="50"/>
        <item x="10"/>
        <item x="9"/>
        <item m="1" x="99"/>
        <item m="1" x="94"/>
        <item x="42"/>
        <item m="1" x="180"/>
        <item m="1" x="68"/>
        <item m="1" x="133"/>
        <item x="44"/>
        <item m="1" x="192"/>
        <item m="1" x="146"/>
        <item m="1" x="117"/>
        <item m="1" x="167"/>
        <item m="1" x="58"/>
        <item m="1" x="109"/>
        <item m="1" x="156"/>
        <item m="1" x="131"/>
        <item m="1" x="195"/>
        <item m="1" x="137"/>
        <item m="1" x="142"/>
        <item m="1" x="66"/>
        <item m="1" x="116"/>
        <item x="38"/>
        <item m="1" x="73"/>
        <item x="12"/>
        <item x="23"/>
        <item m="1" x="144"/>
        <item x="6"/>
        <item m="1" x="120"/>
        <item x="34"/>
        <item m="1" x="123"/>
        <item m="1" x="174"/>
        <item m="1" x="80"/>
        <item x="33"/>
        <item m="1" x="193"/>
        <item x="11"/>
        <item m="1" x="83"/>
        <item m="1" x="74"/>
        <item m="1" x="135"/>
        <item x="40"/>
        <item m="1" x="61"/>
        <item m="1" x="179"/>
        <item m="1" x="189"/>
        <item m="1" x="124"/>
        <item m="1" x="126"/>
        <item m="1" x="199"/>
        <item m="1" x="106"/>
        <item m="1" x="170"/>
        <item x="25"/>
        <item m="1" x="158"/>
        <item x="7"/>
        <item m="1" x="105"/>
        <item m="1" x="92"/>
        <item x="22"/>
        <item m="1" x="187"/>
        <item m="1" x="75"/>
        <item m="1" x="139"/>
        <item m="1" x="141"/>
        <item m="1" x="110"/>
        <item m="1" x="194"/>
        <item m="1" x="102"/>
        <item m="1" x="183"/>
        <item x="37"/>
        <item m="1" x="153"/>
        <item m="1" x="164"/>
        <item x="8"/>
        <item m="1" x="59"/>
        <item m="1" x="143"/>
        <item m="1" x="197"/>
        <item m="1" x="171"/>
        <item m="1" x="147"/>
        <item m="1" x="176"/>
        <item m="1" x="90"/>
        <item m="1" x="64"/>
        <item m="1" x="86"/>
        <item x="16"/>
        <item m="1" x="150"/>
        <item m="1" x="69"/>
        <item m="1" x="98"/>
        <item m="1" x="114"/>
        <item x="46"/>
        <item m="1" x="108"/>
        <item m="1" x="77"/>
        <item m="1" x="115"/>
        <item x="43"/>
        <item m="1" x="63"/>
        <item m="1" x="96"/>
        <item m="1" x="163"/>
        <item m="1" x="107"/>
        <item m="1" x="178"/>
        <item x="14"/>
        <item m="1" x="159"/>
        <item m="1" x="140"/>
        <item m="1" x="89"/>
        <item x="45"/>
        <item m="1" x="122"/>
        <item m="1" x="97"/>
        <item m="1" x="84"/>
        <item m="1" x="198"/>
        <item x="30"/>
        <item m="1" x="60"/>
        <item x="2"/>
        <item m="1" x="129"/>
        <item m="1" x="72"/>
        <item x="31"/>
        <item m="1" x="111"/>
        <item x="13"/>
        <item m="1" x="166"/>
        <item x="47"/>
        <item m="1" x="177"/>
        <item m="1" x="181"/>
        <item m="1" x="182"/>
        <item m="1" x="157"/>
        <item m="1" x="175"/>
        <item x="19"/>
        <item m="1" x="88"/>
        <item m="1" x="57"/>
        <item x="26"/>
        <item m="1" x="149"/>
        <item m="1" x="155"/>
        <item m="1" x="121"/>
        <item m="1" x="154"/>
        <item m="1" x="85"/>
        <item m="1" x="67"/>
        <item m="1" x="162"/>
        <item m="1" x="148"/>
        <item m="1" x="103"/>
        <item m="1" x="100"/>
        <item m="1" x="56"/>
      </items>
    </pivotField>
    <pivotField axis="axisRow" compact="0" showAll="0" defaultSubtotal="0">
      <items count="118">
        <item m="1" x="10"/>
        <item m="1" x="39"/>
        <item m="1" x="95"/>
        <item m="1" x="65"/>
        <item m="1" x="108"/>
        <item m="1" x="102"/>
        <item m="1" x="22"/>
        <item m="1" x="37"/>
        <item m="1" x="54"/>
        <item m="1" x="90"/>
        <item m="1" x="112"/>
        <item m="1" x="58"/>
        <item m="1" x="28"/>
        <item m="1" x="97"/>
        <item m="1" x="93"/>
        <item m="1" x="43"/>
        <item m="1" x="100"/>
        <item m="1" x="103"/>
        <item m="1" x="115"/>
        <item m="1" x="71"/>
        <item m="1" x="7"/>
        <item m="1" x="111"/>
        <item m="1" x="109"/>
        <item m="1" x="81"/>
        <item m="1" x="59"/>
        <item m="1" x="99"/>
        <item m="1" x="17"/>
        <item m="1" x="15"/>
        <item m="1" x="56"/>
        <item m="1" x="27"/>
        <item m="1" x="114"/>
        <item m="1" x="117"/>
        <item m="1" x="14"/>
        <item m="1" x="51"/>
        <item m="1" x="80"/>
        <item m="1" x="68"/>
        <item m="1" x="30"/>
        <item m="1" x="62"/>
        <item m="1" x="66"/>
        <item m="1" x="79"/>
        <item m="1" x="77"/>
        <item m="1" x="55"/>
        <item m="1" x="106"/>
        <item m="1" x="85"/>
        <item m="1" x="89"/>
        <item m="1" x="9"/>
        <item m="1" x="57"/>
        <item m="1" x="33"/>
        <item m="1" x="21"/>
        <item m="1" x="45"/>
        <item m="1" x="12"/>
        <item m="1" x="61"/>
        <item m="1" x="18"/>
        <item m="1" x="75"/>
        <item m="1" x="78"/>
        <item m="1" x="104"/>
        <item m="1" x="48"/>
        <item m="1" x="82"/>
        <item m="1" x="92"/>
        <item m="1" x="16"/>
        <item m="1" x="67"/>
        <item m="1" x="91"/>
        <item m="1" x="40"/>
        <item m="1" x="101"/>
        <item m="1" x="70"/>
        <item m="1" x="26"/>
        <item m="1" x="96"/>
        <item m="1" x="23"/>
        <item m="1" x="41"/>
        <item m="1" x="47"/>
        <item m="1" x="34"/>
        <item m="1" x="107"/>
        <item m="1" x="105"/>
        <item m="1" x="83"/>
        <item m="1" x="60"/>
        <item m="1" x="11"/>
        <item m="1" x="74"/>
        <item m="1" x="46"/>
        <item m="1" x="25"/>
        <item m="1" x="42"/>
        <item m="1" x="49"/>
        <item m="1" x="94"/>
        <item x="5"/>
        <item m="1" x="110"/>
        <item m="1" x="116"/>
        <item m="1" x="86"/>
        <item x="4"/>
        <item m="1" x="6"/>
        <item m="1" x="29"/>
        <item m="1" x="63"/>
        <item m="1" x="19"/>
        <item m="1" x="73"/>
        <item m="1" x="53"/>
        <item m="1" x="24"/>
        <item m="1" x="52"/>
        <item m="1" x="88"/>
        <item m="1" x="64"/>
        <item m="1" x="44"/>
        <item m="1" x="35"/>
        <item m="1" x="50"/>
        <item m="1" x="31"/>
        <item m="1" x="38"/>
        <item x="1"/>
        <item x="2"/>
        <item m="1" x="13"/>
        <item m="1" x="87"/>
        <item x="0"/>
        <item m="1" x="32"/>
        <item m="1" x="20"/>
        <item m="1" x="69"/>
        <item m="1" x="98"/>
        <item m="1" x="113"/>
        <item m="1" x="72"/>
        <item m="1" x="76"/>
        <item m="1" x="36"/>
        <item x="3"/>
        <item m="1" x="84"/>
        <item m="1" x="8"/>
      </items>
    </pivotField>
  </pivotFields>
  <rowFields count="2">
    <field x="12"/>
    <field x="9"/>
  </rowFields>
  <rowItems count="12">
    <i>
      <x v="82"/>
    </i>
    <i r="1">
      <x v="571"/>
    </i>
    <i>
      <x v="86"/>
    </i>
    <i r="1">
      <x v="570"/>
    </i>
    <i>
      <x v="102"/>
    </i>
    <i r="1">
      <x v="568"/>
    </i>
    <i>
      <x v="103"/>
    </i>
    <i r="1">
      <x v="313"/>
    </i>
    <i>
      <x v="106"/>
    </i>
    <i r="1">
      <x v="313"/>
    </i>
    <i>
      <x v="115"/>
    </i>
    <i r="1">
      <x v="569"/>
    </i>
  </rowItems>
  <colFields count="1">
    <field x="1"/>
  </colFields>
  <colItems count="2">
    <i>
      <x v="1"/>
    </i>
    <i t="grand">
      <x/>
    </i>
  </colItems>
  <dataFields count="1">
    <dataField name=" Quantity" fld="6" baseField="12" baseItem="7"/>
  </dataFields>
  <formats count="1">
    <format dxfId="13">
      <pivotArea type="all" dataOnly="0" outline="0" fieldPosition="0"/>
    </format>
  </formats>
  <pivotTableStyleInfo name="PivotStyleMedium9 item"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___Name" xr10:uid="{00000000-0013-0000-FFFF-FFFF01000000}" sourceName="Customer - Name">
  <pivotTables>
    <pivotTable tabId="5" name="PivotTable1"/>
  </pivotTables>
  <data>
    <tabular pivotCacheId="1">
      <items count="118">
        <i x="1" s="1"/>
        <i x="0" s="1"/>
        <i x="4" s="1"/>
        <i x="3" s="1"/>
        <i x="5" s="1"/>
        <i x="2" s="1"/>
        <i x="10" s="1" nd="1"/>
        <i x="39" s="1" nd="1"/>
        <i x="84" s="1" nd="1"/>
        <i x="95" s="1" nd="1"/>
        <i x="65" s="1" nd="1"/>
        <i x="47" s="1" nd="1"/>
        <i x="19" s="1" nd="1"/>
        <i x="113" s="1" nd="1"/>
        <i x="108" s="1" nd="1"/>
        <i x="46" s="1" nd="1"/>
        <i x="102" s="1" nd="1"/>
        <i x="88" s="1" nd="1"/>
        <i x="9" s="1" nd="1"/>
        <i x="22" s="1" nd="1"/>
        <i x="99" s="1" nd="1"/>
        <i x="33" s="1" nd="1"/>
        <i x="94" s="1" nd="1"/>
        <i x="37" s="1" nd="1"/>
        <i x="83" s="1" nd="1"/>
        <i x="66" s="1" nd="1"/>
        <i x="70" s="1" nd="1"/>
        <i x="34" s="1" nd="1"/>
        <i x="41" s="1" nd="1"/>
        <i x="13" s="1" nd="1"/>
        <i x="54" s="1" nd="1"/>
        <i x="78" s="1" nd="1"/>
        <i x="60" s="1" nd="1"/>
        <i x="90" s="1" nd="1"/>
        <i x="75" s="1" nd="1"/>
        <i x="101" s="1" nd="1"/>
        <i x="112" s="1" nd="1"/>
        <i x="104" s="1" nd="1"/>
        <i x="82" s="1" nd="1"/>
        <i x="114" s="1" nd="1"/>
        <i x="58" s="1" nd="1"/>
        <i x="28" s="1" nd="1"/>
        <i x="38" s="1" nd="1"/>
        <i x="23" s="1" nd="1"/>
        <i x="42" s="1" nd="1"/>
        <i x="85" s="1" nd="1"/>
        <i x="87" s="1" nd="1"/>
        <i x="29" s="1" nd="1"/>
        <i x="11" s="1" nd="1"/>
        <i x="97" s="1" nd="1"/>
        <i x="61" s="1" nd="1"/>
        <i x="12" s="1" nd="1"/>
        <i x="49" s="1" nd="1"/>
        <i x="40" s="1" nd="1"/>
        <i x="26" s="1" nd="1"/>
        <i x="31" s="1" nd="1"/>
        <i x="44" s="1" nd="1"/>
        <i x="93" s="1" nd="1"/>
        <i x="63" s="1" nd="1"/>
        <i x="73" s="1" nd="1"/>
        <i x="43" s="1" nd="1"/>
        <i x="77" s="1" nd="1"/>
        <i x="35" s="1" nd="1"/>
        <i x="55" s="1" nd="1"/>
        <i x="116" s="1" nd="1"/>
        <i x="27" s="1" nd="1"/>
        <i x="100" s="1" nd="1"/>
        <i x="105" s="1" nd="1"/>
        <i x="62" s="1" nd="1"/>
        <i x="103" s="1" nd="1"/>
        <i x="110" s="1" nd="1"/>
        <i x="106" s="1" nd="1"/>
        <i x="115" s="1" nd="1"/>
        <i x="117" s="1" nd="1"/>
        <i x="96" s="1" nd="1"/>
        <i x="15" s="1" nd="1"/>
        <i x="50" s="1" nd="1"/>
        <i x="53" s="1" nd="1"/>
        <i x="71" s="1" nd="1"/>
        <i x="89" s="1" nd="1"/>
        <i x="74" s="1" nd="1"/>
        <i x="16" s="1" nd="1"/>
        <i x="107" s="1" nd="1"/>
        <i x="76" s="1" nd="1"/>
        <i x="56" s="1" nd="1"/>
        <i x="48" s="1" nd="1"/>
        <i x="32" s="1" nd="1"/>
        <i x="79" s="1" nd="1"/>
        <i x="69" s="1" nd="1"/>
        <i x="36" s="1" nd="1"/>
        <i x="7" s="1" nd="1"/>
        <i x="30" s="1" nd="1"/>
        <i x="25" s="1" nd="1"/>
        <i x="21" s="1" nd="1"/>
        <i x="17" s="1" nd="1"/>
        <i x="92" s="1" nd="1"/>
        <i x="111" s="1" nd="1"/>
        <i x="14" s="1" nd="1"/>
        <i x="91" s="1" nd="1"/>
        <i x="45" s="1" nd="1"/>
        <i x="24" s="1" nd="1"/>
        <i x="109" s="1" nd="1"/>
        <i x="86" s="1" nd="1"/>
        <i x="57" s="1" nd="1"/>
        <i x="80" s="1" nd="1"/>
        <i x="81" s="1" nd="1"/>
        <i x="59" s="1" nd="1"/>
        <i x="20" s="1" nd="1"/>
        <i x="6" s="1" nd="1"/>
        <i x="18" s="1" nd="1"/>
        <i x="68" s="1" nd="1"/>
        <i x="52" s="1" nd="1"/>
        <i x="72" s="1" nd="1"/>
        <i x="51" s="1" nd="1"/>
        <i x="64" s="1" nd="1"/>
        <i x="98" s="1" nd="1"/>
        <i x="67" s="1" nd="1"/>
        <i x="8"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tem___Description" xr10:uid="{00000000-0013-0000-FFFF-FFFF02000000}" sourceName="Item - Description">
  <pivotTables>
    <pivotTable tabId="6" name="PivotTable2"/>
  </pivotTables>
  <data>
    <tabular pivotCacheId="1">
      <items count="201">
        <i x="18" s="1"/>
        <i x="27" s="1"/>
        <i x="39" s="1"/>
        <i x="36" s="1"/>
        <i x="4" s="1"/>
        <i x="28" s="1"/>
        <i x="29" s="1"/>
        <i x="48" s="1"/>
        <i x="32" s="1"/>
        <i x="0" s="1"/>
        <i x="21" s="1"/>
        <i x="5" s="1"/>
        <i x="1" s="1"/>
        <i x="3" s="1"/>
        <i x="49" s="1"/>
        <i x="41" s="1"/>
        <i x="24" s="1"/>
        <i x="20" s="1"/>
        <i x="35" s="1"/>
        <i x="17" s="1"/>
        <i x="15" s="1"/>
        <i x="50" s="1"/>
        <i x="10" s="1"/>
        <i x="9" s="1"/>
        <i x="42" s="1"/>
        <i x="44" s="1"/>
        <i x="38" s="1"/>
        <i x="12" s="1"/>
        <i x="23" s="1"/>
        <i x="6" s="1"/>
        <i x="34" s="1"/>
        <i x="33" s="1"/>
        <i x="11" s="1"/>
        <i x="40" s="1"/>
        <i x="25" s="1"/>
        <i x="7" s="1"/>
        <i x="22" s="1"/>
        <i x="37" s="1"/>
        <i x="8" s="1"/>
        <i x="16" s="1"/>
        <i x="46" s="1"/>
        <i x="43" s="1"/>
        <i x="14" s="1"/>
        <i x="45" s="1"/>
        <i x="30" s="1"/>
        <i x="2" s="1"/>
        <i x="31" s="1"/>
        <i x="13" s="1"/>
        <i x="47" s="1"/>
        <i x="19" s="1"/>
        <i x="26" s="1"/>
        <i x="51" s="1" nd="1"/>
        <i x="136" s="1" nd="1"/>
        <i x="188" s="1" nd="1"/>
        <i x="118" s="1" nd="1"/>
        <i x="79" s="1" nd="1"/>
        <i x="104" s="1" nd="1"/>
        <i x="196" s="1" nd="1"/>
        <i x="152" s="1" nd="1"/>
        <i x="78" s="1" nd="1"/>
        <i x="55" s="1" nd="1"/>
        <i x="172" s="1" nd="1"/>
        <i x="93" s="1" nd="1"/>
        <i x="130" s="1" nd="1"/>
        <i x="185" s="1" nd="1"/>
        <i x="52" s="1" nd="1"/>
        <i x="101" s="1" nd="1"/>
        <i x="82" s="1" nd="1"/>
        <i x="62" s="1" nd="1"/>
        <i x="76" s="1" nd="1"/>
        <i x="132" s="1" nd="1"/>
        <i x="127" s="1" nd="1"/>
        <i x="168" s="1" nd="1"/>
        <i x="184" s="1" nd="1"/>
        <i x="91" s="1" nd="1"/>
        <i x="54" s="1" nd="1"/>
        <i x="119" s="1" nd="1"/>
        <i x="71" s="1" nd="1"/>
        <i x="53" s="1" nd="1"/>
        <i x="186" s="1" nd="1"/>
        <i x="161" s="1" nd="1"/>
        <i x="87" s="1" nd="1"/>
        <i x="70" s="1" nd="1"/>
        <i x="125" s="1" nd="1"/>
        <i x="113" s="1" nd="1"/>
        <i x="65" s="1" nd="1"/>
        <i x="190" s="1" nd="1"/>
        <i x="151" s="1" nd="1"/>
        <i x="112" s="1" nd="1"/>
        <i x="134" s="1" nd="1"/>
        <i x="128" s="1" nd="1"/>
        <i x="95" s="1" nd="1"/>
        <i x="191" s="1" nd="1"/>
        <i x="165" s="1" nd="1"/>
        <i x="169" s="1" nd="1"/>
        <i x="160" s="1" nd="1"/>
        <i x="81" s="1" nd="1"/>
        <i x="200" s="1" nd="1"/>
        <i x="173" s="1" nd="1"/>
        <i x="145" s="1" nd="1"/>
        <i x="138" s="1" nd="1"/>
        <i x="99" s="1" nd="1"/>
        <i x="94" s="1" nd="1"/>
        <i x="180" s="1" nd="1"/>
        <i x="68" s="1" nd="1"/>
        <i x="133" s="1" nd="1"/>
        <i x="192" s="1" nd="1"/>
        <i x="146" s="1" nd="1"/>
        <i x="117" s="1" nd="1"/>
        <i x="167" s="1" nd="1"/>
        <i x="58" s="1" nd="1"/>
        <i x="109" s="1" nd="1"/>
        <i x="156" s="1" nd="1"/>
        <i x="131" s="1" nd="1"/>
        <i x="195" s="1" nd="1"/>
        <i x="137" s="1" nd="1"/>
        <i x="142" s="1" nd="1"/>
        <i x="66" s="1" nd="1"/>
        <i x="116" s="1" nd="1"/>
        <i x="73" s="1" nd="1"/>
        <i x="144" s="1" nd="1"/>
        <i x="120" s="1" nd="1"/>
        <i x="123" s="1" nd="1"/>
        <i x="174" s="1" nd="1"/>
        <i x="80" s="1" nd="1"/>
        <i x="193" s="1" nd="1"/>
        <i x="83" s="1" nd="1"/>
        <i x="74" s="1" nd="1"/>
        <i x="135" s="1" nd="1"/>
        <i x="61" s="1" nd="1"/>
        <i x="179" s="1" nd="1"/>
        <i x="189" s="1" nd="1"/>
        <i x="124" s="1" nd="1"/>
        <i x="126" s="1" nd="1"/>
        <i x="199" s="1" nd="1"/>
        <i x="106" s="1" nd="1"/>
        <i x="170" s="1" nd="1"/>
        <i x="158" s="1" nd="1"/>
        <i x="105" s="1" nd="1"/>
        <i x="92" s="1" nd="1"/>
        <i x="187" s="1" nd="1"/>
        <i x="75" s="1" nd="1"/>
        <i x="139" s="1" nd="1"/>
        <i x="141" s="1" nd="1"/>
        <i x="110" s="1" nd="1"/>
        <i x="194" s="1" nd="1"/>
        <i x="102" s="1" nd="1"/>
        <i x="183" s="1" nd="1"/>
        <i x="153" s="1" nd="1"/>
        <i x="164" s="1" nd="1"/>
        <i x="59" s="1" nd="1"/>
        <i x="143" s="1" nd="1"/>
        <i x="197" s="1" nd="1"/>
        <i x="171" s="1" nd="1"/>
        <i x="147" s="1" nd="1"/>
        <i x="176" s="1" nd="1"/>
        <i x="90" s="1" nd="1"/>
        <i x="64" s="1" nd="1"/>
        <i x="86" s="1" nd="1"/>
        <i x="150" s="1" nd="1"/>
        <i x="69" s="1" nd="1"/>
        <i x="98" s="1" nd="1"/>
        <i x="114" s="1" nd="1"/>
        <i x="108" s="1" nd="1"/>
        <i x="77" s="1" nd="1"/>
        <i x="115" s="1" nd="1"/>
        <i x="63" s="1" nd="1"/>
        <i x="96" s="1" nd="1"/>
        <i x="163" s="1" nd="1"/>
        <i x="107" s="1" nd="1"/>
        <i x="178" s="1" nd="1"/>
        <i x="159" s="1" nd="1"/>
        <i x="140" s="1" nd="1"/>
        <i x="89" s="1" nd="1"/>
        <i x="122" s="1" nd="1"/>
        <i x="97" s="1" nd="1"/>
        <i x="84" s="1" nd="1"/>
        <i x="198" s="1" nd="1"/>
        <i x="60" s="1" nd="1"/>
        <i x="129" s="1" nd="1"/>
        <i x="72" s="1" nd="1"/>
        <i x="111" s="1" nd="1"/>
        <i x="166" s="1" nd="1"/>
        <i x="177" s="1" nd="1"/>
        <i x="181" s="1" nd="1"/>
        <i x="182" s="1" nd="1"/>
        <i x="157" s="1" nd="1"/>
        <i x="175" s="1" nd="1"/>
        <i x="88" s="1" nd="1"/>
        <i x="57" s="1" nd="1"/>
        <i x="149" s="1" nd="1"/>
        <i x="155" s="1" nd="1"/>
        <i x="121" s="1" nd="1"/>
        <i x="154" s="1" nd="1"/>
        <i x="85" s="1" nd="1"/>
        <i x="67" s="1" nd="1"/>
        <i x="162" s="1" nd="1"/>
        <i x="148" s="1" nd="1"/>
        <i x="103" s="1" nd="1"/>
        <i x="100" s="1" nd="1"/>
        <i x="56"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ustomer - Name" xr10:uid="{00000000-0014-0000-FFFF-FFFF01000000}" cache="Slicer_Customer___Name" caption="Customer - Name" columnCount="3" style="SlicerStyleOther1"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tem - Description" xr10:uid="{00000000-0014-0000-FFFF-FFFF02000000}" cache="Slicer_Item___Description" caption="Item - Description" style="SlicerStyleOther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009D549-F9CF-4302-82E2-586E2A98EC29}" name="Sales_Line" displayName="Sales_Line" ref="D11:P84" totalsRowCount="1">
  <autoFilter ref="D11:P83" xr:uid="{3009D549-F9CF-4302-82E2-586E2A98EC29}"/>
  <tableColumns count="13">
    <tableColumn id="1" xr3:uid="{6EB7E5C5-5F00-4D4C-8D6C-C4E17DCE376C}" name="Document No." totalsRowLabel="Total" dataDxfId="12"/>
    <tableColumn id="2" xr3:uid="{5C17DEB8-54A9-4261-8D77-72E89454C64C}" name="Document Type" dataDxfId="11"/>
    <tableColumn id="3" xr3:uid="{66D61866-007E-4685-B10A-CBC297102E38}" name="Description" dataDxfId="10"/>
    <tableColumn id="4" xr3:uid="{BC0E6EBE-F62D-464B-B72E-76A379D91868}" name="No." dataDxfId="9"/>
    <tableColumn id="5" xr3:uid="{5AB06A01-409C-4C4D-9D32-F63E091C71FE}" name="Item Category Code" dataDxfId="8"/>
    <tableColumn id="6" xr3:uid="{77DEB3E2-CF09-457F-B828-6CE75729FB5C}" name="Amount" totalsRowFunction="sum" dataDxfId="7"/>
    <tableColumn id="7" xr3:uid="{1D2EA324-1898-43E6-8A64-1DDF7BFDB47F}" name="Quantity" totalsRowFunction="sum" dataDxfId="6"/>
    <tableColumn id="8" xr3:uid="{979B0FCC-4C71-4758-8159-650FB3C0680B}" name="Salesperson Code" dataDxfId="5"/>
    <tableColumn id="9" xr3:uid="{1F47656B-5DD6-47B2-9E3E-E275DBC80229}" name="Sell-to Customer No." dataDxfId="4"/>
    <tableColumn id="10" xr3:uid="{A2FA952E-9BF6-4723-917D-834ED722F7A4}" name="Sales Header - Document Date" dataDxfId="3"/>
    <tableColumn id="11" xr3:uid="{D6325E9B-9E76-4B6C-A291-CC458151551C}" name="Sales Header - Order Date" dataDxfId="2"/>
    <tableColumn id="12" xr3:uid="{091F7C2D-E09E-40D0-BDFA-1A410908246A}" name="Item - Description" dataDxfId="1"/>
    <tableColumn id="13" xr3:uid="{0DAEC886-37AA-40D2-A2F6-23DC8E228E30}" name="Customer - Name" totalsRowFunction="count" dataDxfId="0"/>
  </tableColumns>
  <tableStyleInfo name="TableStyleMedium2" showFirstColumn="0" showLastColumn="0" showRowStripes="1" showColumnStripes="0"/>
</table>
</file>

<file path=xl/theme/theme1.xml><?xml version="1.0" encoding="utf-8"?>
<a:theme xmlns:a="http://schemas.openxmlformats.org/drawingml/2006/main" name="Frame">
  <a:themeElements>
    <a:clrScheme name="Frame">
      <a:dk1>
        <a:srgbClr val="000000"/>
      </a:dk1>
      <a:lt1>
        <a:srgbClr val="FFFFFF"/>
      </a:lt1>
      <a:dk2>
        <a:srgbClr val="545454"/>
      </a:dk2>
      <a:lt2>
        <a:srgbClr val="BFBFBF"/>
      </a:lt2>
      <a:accent1>
        <a:srgbClr val="40BAD2"/>
      </a:accent1>
      <a:accent2>
        <a:srgbClr val="FAB900"/>
      </a:accent2>
      <a:accent3>
        <a:srgbClr val="90BB23"/>
      </a:accent3>
      <a:accent4>
        <a:srgbClr val="EE7008"/>
      </a:accent4>
      <a:accent5>
        <a:srgbClr val="1AB39F"/>
      </a:accent5>
      <a:accent6>
        <a:srgbClr val="D5393D"/>
      </a:accent6>
      <a:hlink>
        <a:srgbClr val="90BB23"/>
      </a:hlink>
      <a:folHlink>
        <a:srgbClr val="EE7008"/>
      </a:folHlink>
    </a:clrScheme>
    <a:fontScheme name="Frame">
      <a:majorFont>
        <a:latin typeface="Corbel" panose="020B0503020204020204"/>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orbel" panose="020B0503020204020204"/>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Frame">
      <a:fillStyleLst>
        <a:solidFill>
          <a:schemeClr val="phClr"/>
        </a:solidFill>
        <a:solidFill>
          <a:schemeClr val="phClr">
            <a:tint val="65000"/>
          </a:schemeClr>
        </a:solidFill>
        <a:solidFill>
          <a:schemeClr val="phClr">
            <a:shade val="80000"/>
            <a:satMod val="15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2700" h="25400" prst="coolSlant"/>
          </a:sp3d>
        </a:effectStyle>
      </a:effectStyleLst>
      <a:bgFillStyleLst>
        <a:solidFill>
          <a:schemeClr val="phClr"/>
        </a:solidFill>
        <a:solidFill>
          <a:schemeClr val="phClr">
            <a:tint val="95000"/>
            <a:satMod val="170000"/>
          </a:schemeClr>
        </a:solidFill>
        <a:gradFill rotWithShape="1">
          <a:gsLst>
            <a:gs pos="0">
              <a:schemeClr val="phClr">
                <a:tint val="93000"/>
                <a:shade val="98000"/>
                <a:satMod val="120000"/>
                <a:lumMod val="102000"/>
              </a:schemeClr>
            </a:gs>
            <a:gs pos="48000">
              <a:schemeClr val="phClr">
                <a:tint val="98000"/>
                <a:shade val="90000"/>
                <a:satMod val="110000"/>
                <a:lumMod val="103000"/>
              </a:schemeClr>
            </a:gs>
            <a:gs pos="100000">
              <a:schemeClr val="phClr">
                <a:tint val="98000"/>
                <a:shade val="80000"/>
                <a:satMod val="100000"/>
              </a:schemeClr>
            </a:gs>
          </a:gsLst>
          <a:lin ang="5400000" scaled="0"/>
        </a:gradFill>
      </a:bgFillStyleLst>
    </a:fmtScheme>
  </a:themeElements>
  <a:objectDefaults/>
  <a:extraClrSchemeLst/>
  <a:extLst>
    <a:ext uri="{05A4C25C-085E-4340-85A3-A5531E510DB2}">
      <thm15:themeFamily xmlns:thm15="http://schemas.microsoft.com/office/thememl/2012/main" name="Frame" id="{F226E7A2-7162-461C-9490-D27D9DC04E43}" vid="{629A0216-3BBD-45C0-B63F-2683BEA18F60}"/>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88"/>
  <sheetViews>
    <sheetView showGridLines="0" tabSelected="1" topLeftCell="B2" workbookViewId="0"/>
  </sheetViews>
  <sheetFormatPr defaultRowHeight="15" x14ac:dyDescent="0.25"/>
  <cols>
    <col min="1" max="1" width="9" hidden="1" customWidth="1"/>
    <col min="2" max="2" width="9" customWidth="1"/>
    <col min="3" max="3" width="29.375" customWidth="1"/>
    <col min="4" max="4" width="10.25" bestFit="1" customWidth="1"/>
    <col min="5" max="5" width="28.25" customWidth="1"/>
    <col min="6" max="6" width="16" customWidth="1"/>
    <col min="7" max="7" width="10.5" bestFit="1" customWidth="1"/>
    <col min="8" max="8" width="10.5" customWidth="1"/>
  </cols>
  <sheetData>
    <row r="1" spans="1:7" hidden="1" x14ac:dyDescent="0.25">
      <c r="A1" t="s">
        <v>24</v>
      </c>
    </row>
    <row r="3" spans="1:7" ht="20.25" thickBot="1" x14ac:dyDescent="0.35">
      <c r="C3" s="7" t="s">
        <v>28</v>
      </c>
      <c r="D3" s="7"/>
      <c r="E3" s="7"/>
    </row>
    <row r="4" spans="1:7" ht="15.75" thickTop="1" x14ac:dyDescent="0.25"/>
    <row r="15" spans="1:7" x14ac:dyDescent="0.25">
      <c r="C15" s="26" t="s">
        <v>26</v>
      </c>
      <c r="D15" s="27"/>
      <c r="E15" s="27"/>
      <c r="F15" s="26" t="s">
        <v>12</v>
      </c>
      <c r="G15" s="27"/>
    </row>
    <row r="16" spans="1:7" x14ac:dyDescent="0.25">
      <c r="C16" s="26" t="s">
        <v>10</v>
      </c>
      <c r="D16" s="26" t="s">
        <v>14</v>
      </c>
      <c r="E16" s="26" t="s">
        <v>18</v>
      </c>
      <c r="F16" s="28" t="s">
        <v>22</v>
      </c>
      <c r="G16" s="28" t="s">
        <v>23</v>
      </c>
    </row>
    <row r="17" spans="3:7" x14ac:dyDescent="0.25">
      <c r="C17" s="27" t="s">
        <v>53</v>
      </c>
      <c r="D17" s="27" t="s">
        <v>45</v>
      </c>
      <c r="E17" s="29">
        <v>43468</v>
      </c>
      <c r="F17" s="30">
        <v>144</v>
      </c>
      <c r="G17" s="30">
        <v>144</v>
      </c>
    </row>
    <row r="18" spans="3:7" x14ac:dyDescent="0.25">
      <c r="C18" s="27" t="s">
        <v>58</v>
      </c>
      <c r="D18" s="27" t="s">
        <v>50</v>
      </c>
      <c r="E18" s="29">
        <v>43473</v>
      </c>
      <c r="F18" s="30">
        <v>1</v>
      </c>
      <c r="G18" s="30">
        <v>1</v>
      </c>
    </row>
    <row r="19" spans="3:7" x14ac:dyDescent="0.25">
      <c r="C19" s="27"/>
      <c r="D19" s="27"/>
      <c r="E19" s="29">
        <v>43475</v>
      </c>
      <c r="F19" s="30">
        <v>144</v>
      </c>
      <c r="G19" s="30">
        <v>144</v>
      </c>
    </row>
    <row r="20" spans="3:7" x14ac:dyDescent="0.25">
      <c r="C20" s="27" t="s">
        <v>66</v>
      </c>
      <c r="D20" s="27" t="s">
        <v>46</v>
      </c>
      <c r="E20" s="29">
        <v>43469</v>
      </c>
      <c r="F20" s="30">
        <v>144</v>
      </c>
      <c r="G20" s="30">
        <v>144</v>
      </c>
    </row>
    <row r="21" spans="3:7" x14ac:dyDescent="0.25">
      <c r="C21" s="27" t="s">
        <v>67</v>
      </c>
      <c r="D21" s="27" t="s">
        <v>49</v>
      </c>
      <c r="E21" s="29">
        <v>43475</v>
      </c>
      <c r="F21" s="30">
        <v>48</v>
      </c>
      <c r="G21" s="30">
        <v>48</v>
      </c>
    </row>
    <row r="22" spans="3:7" x14ac:dyDescent="0.25">
      <c r="C22" s="27" t="s">
        <v>69</v>
      </c>
      <c r="D22" s="27" t="s">
        <v>47</v>
      </c>
      <c r="E22" s="29">
        <v>43469</v>
      </c>
      <c r="F22" s="30">
        <v>12</v>
      </c>
      <c r="G22" s="30">
        <v>12</v>
      </c>
    </row>
    <row r="23" spans="3:7" x14ac:dyDescent="0.25">
      <c r="C23" s="27" t="s">
        <v>73</v>
      </c>
      <c r="D23" s="27" t="s">
        <v>74</v>
      </c>
      <c r="E23" s="29">
        <v>43473</v>
      </c>
      <c r="F23" s="30">
        <v>1</v>
      </c>
      <c r="G23" s="30">
        <v>1</v>
      </c>
    </row>
    <row r="24" spans="3:7" x14ac:dyDescent="0.25">
      <c r="C24" s="27"/>
      <c r="D24" s="27"/>
      <c r="E24" s="29">
        <v>43475</v>
      </c>
      <c r="F24" s="30">
        <v>1</v>
      </c>
      <c r="G24" s="30">
        <v>1</v>
      </c>
    </row>
    <row r="25" spans="3:7" x14ac:dyDescent="0.25">
      <c r="C25" s="27" t="s">
        <v>76</v>
      </c>
      <c r="D25" s="27" t="s">
        <v>44</v>
      </c>
      <c r="E25" s="29">
        <v>43469</v>
      </c>
      <c r="F25" s="30">
        <v>1</v>
      </c>
      <c r="G25" s="30">
        <v>1</v>
      </c>
    </row>
    <row r="26" spans="3:7" x14ac:dyDescent="0.25">
      <c r="C26" s="27" t="s">
        <v>77</v>
      </c>
      <c r="D26" s="27" t="s">
        <v>48</v>
      </c>
      <c r="E26" s="29">
        <v>43469</v>
      </c>
      <c r="F26" s="30">
        <v>1</v>
      </c>
      <c r="G26" s="30">
        <v>1</v>
      </c>
    </row>
    <row r="27" spans="3:7" x14ac:dyDescent="0.25">
      <c r="C27" s="27" t="s">
        <v>78</v>
      </c>
      <c r="D27" s="27" t="s">
        <v>79</v>
      </c>
      <c r="E27" s="29">
        <v>43473</v>
      </c>
      <c r="F27" s="30">
        <v>144</v>
      </c>
      <c r="G27" s="30">
        <v>144</v>
      </c>
    </row>
    <row r="28" spans="3:7" x14ac:dyDescent="0.25">
      <c r="C28" s="27" t="s">
        <v>80</v>
      </c>
      <c r="D28" s="27" t="s">
        <v>81</v>
      </c>
      <c r="E28" s="29">
        <v>43467</v>
      </c>
      <c r="F28" s="30">
        <v>1</v>
      </c>
      <c r="G28" s="30">
        <v>1</v>
      </c>
    </row>
    <row r="29" spans="3:7" x14ac:dyDescent="0.25">
      <c r="C29" s="27" t="s">
        <v>82</v>
      </c>
      <c r="D29" s="27" t="s">
        <v>83</v>
      </c>
      <c r="E29" s="29">
        <v>43473</v>
      </c>
      <c r="F29" s="30">
        <v>144</v>
      </c>
      <c r="G29" s="30">
        <v>144</v>
      </c>
    </row>
    <row r="30" spans="3:7" x14ac:dyDescent="0.25">
      <c r="C30" s="27" t="s">
        <v>84</v>
      </c>
      <c r="D30" s="27" t="s">
        <v>85</v>
      </c>
      <c r="E30" s="29">
        <v>43473</v>
      </c>
      <c r="F30" s="30">
        <v>96</v>
      </c>
      <c r="G30" s="30">
        <v>96</v>
      </c>
    </row>
    <row r="31" spans="3:7" x14ac:dyDescent="0.25">
      <c r="C31" s="27"/>
      <c r="D31" s="27"/>
      <c r="E31" s="29">
        <v>43468</v>
      </c>
      <c r="F31" s="30">
        <v>2</v>
      </c>
      <c r="G31" s="30">
        <v>2</v>
      </c>
    </row>
    <row r="32" spans="3:7" x14ac:dyDescent="0.25">
      <c r="C32" s="27" t="s">
        <v>86</v>
      </c>
      <c r="D32" s="27" t="s">
        <v>87</v>
      </c>
      <c r="E32" s="29">
        <v>43473</v>
      </c>
      <c r="F32" s="30">
        <v>12</v>
      </c>
      <c r="G32" s="30">
        <v>12</v>
      </c>
    </row>
    <row r="33" spans="3:7" x14ac:dyDescent="0.25">
      <c r="C33" s="27"/>
      <c r="D33" s="27"/>
      <c r="E33" s="29">
        <v>43469</v>
      </c>
      <c r="F33" s="30">
        <v>145</v>
      </c>
      <c r="G33" s="30">
        <v>145</v>
      </c>
    </row>
    <row r="34" spans="3:7" x14ac:dyDescent="0.25">
      <c r="C34" s="27" t="s">
        <v>88</v>
      </c>
      <c r="D34" s="27" t="s">
        <v>89</v>
      </c>
      <c r="E34" s="29">
        <v>43473</v>
      </c>
      <c r="F34" s="30">
        <v>144</v>
      </c>
      <c r="G34" s="30">
        <v>144</v>
      </c>
    </row>
    <row r="35" spans="3:7" x14ac:dyDescent="0.25">
      <c r="C35" s="27"/>
      <c r="D35" s="27"/>
      <c r="E35" s="29">
        <v>43468</v>
      </c>
      <c r="F35" s="30">
        <v>96</v>
      </c>
      <c r="G35" s="30">
        <v>96</v>
      </c>
    </row>
    <row r="36" spans="3:7" x14ac:dyDescent="0.25">
      <c r="C36" s="27"/>
      <c r="D36" s="27"/>
      <c r="E36" s="29">
        <v>43467</v>
      </c>
      <c r="F36" s="30">
        <v>13</v>
      </c>
      <c r="G36" s="30">
        <v>13</v>
      </c>
    </row>
    <row r="37" spans="3:7" x14ac:dyDescent="0.25">
      <c r="C37" s="27"/>
      <c r="D37" s="27"/>
      <c r="E37" s="29">
        <v>43469</v>
      </c>
      <c r="F37" s="30">
        <v>1</v>
      </c>
      <c r="G37" s="30">
        <v>1</v>
      </c>
    </row>
    <row r="38" spans="3:7" x14ac:dyDescent="0.25">
      <c r="C38" s="27" t="s">
        <v>90</v>
      </c>
      <c r="D38" s="27" t="s">
        <v>91</v>
      </c>
      <c r="E38" s="29">
        <v>43468</v>
      </c>
      <c r="F38" s="30">
        <v>1</v>
      </c>
      <c r="G38" s="30">
        <v>1</v>
      </c>
    </row>
    <row r="39" spans="3:7" x14ac:dyDescent="0.25">
      <c r="C39" s="27" t="s">
        <v>92</v>
      </c>
      <c r="D39" s="27" t="s">
        <v>93</v>
      </c>
      <c r="E39" s="29">
        <v>43469</v>
      </c>
      <c r="F39" s="30">
        <v>24</v>
      </c>
      <c r="G39" s="30">
        <v>24</v>
      </c>
    </row>
    <row r="40" spans="3:7" x14ac:dyDescent="0.25">
      <c r="C40" s="27" t="s">
        <v>94</v>
      </c>
      <c r="D40" s="27" t="s">
        <v>95</v>
      </c>
      <c r="E40" s="29">
        <v>43473</v>
      </c>
      <c r="F40" s="30">
        <v>288</v>
      </c>
      <c r="G40" s="30">
        <v>288</v>
      </c>
    </row>
    <row r="41" spans="3:7" x14ac:dyDescent="0.25">
      <c r="C41" s="27" t="s">
        <v>96</v>
      </c>
      <c r="D41" s="27" t="s">
        <v>97</v>
      </c>
      <c r="E41" s="29">
        <v>43475</v>
      </c>
      <c r="F41" s="30">
        <v>144</v>
      </c>
      <c r="G41" s="30">
        <v>144</v>
      </c>
    </row>
    <row r="42" spans="3:7" x14ac:dyDescent="0.25">
      <c r="C42" s="27" t="s">
        <v>98</v>
      </c>
      <c r="D42" s="27" t="s">
        <v>99</v>
      </c>
      <c r="E42" s="29">
        <v>43467</v>
      </c>
      <c r="F42" s="30">
        <v>144</v>
      </c>
      <c r="G42" s="30">
        <v>144</v>
      </c>
    </row>
    <row r="43" spans="3:7" x14ac:dyDescent="0.25">
      <c r="C43" s="27" t="s">
        <v>100</v>
      </c>
      <c r="D43" s="27" t="s">
        <v>101</v>
      </c>
      <c r="E43" s="29">
        <v>43473</v>
      </c>
      <c r="F43" s="30">
        <v>12</v>
      </c>
      <c r="G43" s="30">
        <v>12</v>
      </c>
    </row>
    <row r="44" spans="3:7" x14ac:dyDescent="0.25">
      <c r="C44" s="27"/>
      <c r="D44" s="27"/>
      <c r="E44" s="29">
        <v>43469</v>
      </c>
      <c r="F44" s="30">
        <v>1</v>
      </c>
      <c r="G44" s="30">
        <v>1</v>
      </c>
    </row>
    <row r="45" spans="3:7" x14ac:dyDescent="0.25">
      <c r="C45" s="27" t="s">
        <v>102</v>
      </c>
      <c r="D45" s="27" t="s">
        <v>103</v>
      </c>
      <c r="E45" s="29">
        <v>43473</v>
      </c>
      <c r="F45" s="30">
        <v>144</v>
      </c>
      <c r="G45" s="30">
        <v>144</v>
      </c>
    </row>
    <row r="46" spans="3:7" x14ac:dyDescent="0.25">
      <c r="C46" s="27"/>
      <c r="D46" s="27"/>
      <c r="E46" s="29">
        <v>43468</v>
      </c>
      <c r="F46" s="30">
        <v>1</v>
      </c>
      <c r="G46" s="30">
        <v>1</v>
      </c>
    </row>
    <row r="47" spans="3:7" x14ac:dyDescent="0.25">
      <c r="C47" s="27" t="s">
        <v>104</v>
      </c>
      <c r="D47" s="27" t="s">
        <v>105</v>
      </c>
      <c r="E47" s="29">
        <v>43473</v>
      </c>
      <c r="F47" s="30">
        <v>144</v>
      </c>
      <c r="G47" s="30">
        <v>144</v>
      </c>
    </row>
    <row r="48" spans="3:7" x14ac:dyDescent="0.25">
      <c r="C48" s="27"/>
      <c r="D48" s="27"/>
      <c r="E48" s="29">
        <v>43467</v>
      </c>
      <c r="F48" s="30">
        <v>144</v>
      </c>
      <c r="G48" s="30">
        <v>144</v>
      </c>
    </row>
    <row r="49" spans="3:7" x14ac:dyDescent="0.25">
      <c r="C49" s="27" t="s">
        <v>106</v>
      </c>
      <c r="D49" s="27" t="s">
        <v>107</v>
      </c>
      <c r="E49" s="29">
        <v>43473</v>
      </c>
      <c r="F49" s="30">
        <v>144</v>
      </c>
      <c r="G49" s="30">
        <v>144</v>
      </c>
    </row>
    <row r="50" spans="3:7" x14ac:dyDescent="0.25">
      <c r="C50" s="27" t="s">
        <v>108</v>
      </c>
      <c r="D50" s="27" t="s">
        <v>109</v>
      </c>
      <c r="E50" s="29">
        <v>43467</v>
      </c>
      <c r="F50" s="30">
        <v>48</v>
      </c>
      <c r="G50" s="30">
        <v>48</v>
      </c>
    </row>
    <row r="51" spans="3:7" x14ac:dyDescent="0.25">
      <c r="C51" s="27"/>
      <c r="D51" s="27"/>
      <c r="E51" s="29">
        <v>43469</v>
      </c>
      <c r="F51" s="30">
        <v>1</v>
      </c>
      <c r="G51" s="30">
        <v>1</v>
      </c>
    </row>
    <row r="52" spans="3:7" x14ac:dyDescent="0.25">
      <c r="C52" s="27" t="s">
        <v>110</v>
      </c>
      <c r="D52" s="27" t="s">
        <v>111</v>
      </c>
      <c r="E52" s="29">
        <v>43468</v>
      </c>
      <c r="F52" s="30">
        <v>48</v>
      </c>
      <c r="G52" s="30">
        <v>48</v>
      </c>
    </row>
    <row r="53" spans="3:7" x14ac:dyDescent="0.25">
      <c r="C53" s="27" t="s">
        <v>112</v>
      </c>
      <c r="D53" s="27" t="s">
        <v>113</v>
      </c>
      <c r="E53" s="29">
        <v>43473</v>
      </c>
      <c r="F53" s="30">
        <v>144</v>
      </c>
      <c r="G53" s="30">
        <v>144</v>
      </c>
    </row>
    <row r="54" spans="3:7" x14ac:dyDescent="0.25">
      <c r="C54" s="27" t="s">
        <v>114</v>
      </c>
      <c r="D54" s="27" t="s">
        <v>115</v>
      </c>
      <c r="E54" s="29">
        <v>43468</v>
      </c>
      <c r="F54" s="30">
        <v>48</v>
      </c>
      <c r="G54" s="30">
        <v>48</v>
      </c>
    </row>
    <row r="55" spans="3:7" x14ac:dyDescent="0.25">
      <c r="C55" s="27"/>
      <c r="D55" s="27"/>
      <c r="E55" s="29">
        <v>43469</v>
      </c>
      <c r="F55" s="30">
        <v>144</v>
      </c>
      <c r="G55" s="30">
        <v>144</v>
      </c>
    </row>
    <row r="56" spans="3:7" x14ac:dyDescent="0.25">
      <c r="C56" s="27" t="s">
        <v>116</v>
      </c>
      <c r="D56" s="27" t="s">
        <v>117</v>
      </c>
      <c r="E56" s="29">
        <v>43468</v>
      </c>
      <c r="F56" s="30">
        <v>24</v>
      </c>
      <c r="G56" s="30">
        <v>24</v>
      </c>
    </row>
    <row r="57" spans="3:7" x14ac:dyDescent="0.25">
      <c r="C57" s="27"/>
      <c r="D57" s="27"/>
      <c r="E57" s="29">
        <v>43475</v>
      </c>
      <c r="F57" s="30">
        <v>1</v>
      </c>
      <c r="G57" s="30">
        <v>1</v>
      </c>
    </row>
    <row r="58" spans="3:7" x14ac:dyDescent="0.25">
      <c r="C58" s="27" t="s">
        <v>118</v>
      </c>
      <c r="D58" s="27" t="s">
        <v>119</v>
      </c>
      <c r="E58" s="29">
        <v>43473</v>
      </c>
      <c r="F58" s="30">
        <v>144</v>
      </c>
      <c r="G58" s="30">
        <v>144</v>
      </c>
    </row>
    <row r="59" spans="3:7" x14ac:dyDescent="0.25">
      <c r="C59" s="27"/>
      <c r="D59" s="27"/>
      <c r="E59" s="29">
        <v>43468</v>
      </c>
      <c r="F59" s="30">
        <v>1</v>
      </c>
      <c r="G59" s="30">
        <v>1</v>
      </c>
    </row>
    <row r="60" spans="3:7" x14ac:dyDescent="0.25">
      <c r="C60" s="27"/>
      <c r="D60" s="27"/>
      <c r="E60" s="29">
        <v>43469</v>
      </c>
      <c r="F60" s="30">
        <v>144</v>
      </c>
      <c r="G60" s="30">
        <v>144</v>
      </c>
    </row>
    <row r="61" spans="3:7" x14ac:dyDescent="0.25">
      <c r="C61" s="27" t="s">
        <v>120</v>
      </c>
      <c r="D61" s="27" t="s">
        <v>121</v>
      </c>
      <c r="E61" s="29">
        <v>43467</v>
      </c>
      <c r="F61" s="30">
        <v>144</v>
      </c>
      <c r="G61" s="30">
        <v>144</v>
      </c>
    </row>
    <row r="62" spans="3:7" x14ac:dyDescent="0.25">
      <c r="C62" s="27"/>
      <c r="D62" s="27"/>
      <c r="E62" s="29">
        <v>43475</v>
      </c>
      <c r="F62" s="30">
        <v>1</v>
      </c>
      <c r="G62" s="30">
        <v>1</v>
      </c>
    </row>
    <row r="63" spans="3:7" x14ac:dyDescent="0.25">
      <c r="C63" s="27" t="s">
        <v>122</v>
      </c>
      <c r="D63" s="27" t="s">
        <v>123</v>
      </c>
      <c r="E63" s="29">
        <v>43469</v>
      </c>
      <c r="F63" s="30">
        <v>1</v>
      </c>
      <c r="G63" s="30">
        <v>1</v>
      </c>
    </row>
    <row r="64" spans="3:7" x14ac:dyDescent="0.25">
      <c r="C64" s="27" t="s">
        <v>124</v>
      </c>
      <c r="D64" s="27" t="s">
        <v>125</v>
      </c>
      <c r="E64" s="29">
        <v>43473</v>
      </c>
      <c r="F64" s="30">
        <v>1</v>
      </c>
      <c r="G64" s="30">
        <v>1</v>
      </c>
    </row>
    <row r="65" spans="3:7" x14ac:dyDescent="0.25">
      <c r="C65" s="27"/>
      <c r="D65" s="27"/>
      <c r="E65" s="29">
        <v>43468</v>
      </c>
      <c r="F65" s="30">
        <v>1</v>
      </c>
      <c r="G65" s="30">
        <v>1</v>
      </c>
    </row>
    <row r="66" spans="3:7" x14ac:dyDescent="0.25">
      <c r="C66" s="27" t="s">
        <v>126</v>
      </c>
      <c r="D66" s="27" t="s">
        <v>127</v>
      </c>
      <c r="E66" s="29">
        <v>43473</v>
      </c>
      <c r="F66" s="30">
        <v>144</v>
      </c>
      <c r="G66" s="30">
        <v>144</v>
      </c>
    </row>
    <row r="67" spans="3:7" x14ac:dyDescent="0.25">
      <c r="C67" s="27" t="s">
        <v>128</v>
      </c>
      <c r="D67" s="27" t="s">
        <v>129</v>
      </c>
      <c r="E67" s="29">
        <v>43473</v>
      </c>
      <c r="F67" s="30">
        <v>144</v>
      </c>
      <c r="G67" s="30">
        <v>144</v>
      </c>
    </row>
    <row r="68" spans="3:7" x14ac:dyDescent="0.25">
      <c r="C68" s="27" t="s">
        <v>130</v>
      </c>
      <c r="D68" s="27" t="s">
        <v>131</v>
      </c>
      <c r="E68" s="29">
        <v>43469</v>
      </c>
      <c r="F68" s="30">
        <v>1</v>
      </c>
      <c r="G68" s="30">
        <v>1</v>
      </c>
    </row>
    <row r="69" spans="3:7" x14ac:dyDescent="0.25">
      <c r="C69" s="27" t="s">
        <v>132</v>
      </c>
      <c r="D69" s="27" t="s">
        <v>133</v>
      </c>
      <c r="E69" s="29">
        <v>43467</v>
      </c>
      <c r="F69" s="30">
        <v>1</v>
      </c>
      <c r="G69" s="30">
        <v>1</v>
      </c>
    </row>
    <row r="70" spans="3:7" x14ac:dyDescent="0.25">
      <c r="C70" s="27" t="s">
        <v>134</v>
      </c>
      <c r="D70" s="27" t="s">
        <v>135</v>
      </c>
      <c r="E70" s="29">
        <v>43473</v>
      </c>
      <c r="F70" s="30">
        <v>1</v>
      </c>
      <c r="G70" s="30">
        <v>1</v>
      </c>
    </row>
    <row r="71" spans="3:7" x14ac:dyDescent="0.25">
      <c r="C71" s="27"/>
      <c r="D71" s="27"/>
      <c r="E71" s="29">
        <v>43475</v>
      </c>
      <c r="F71" s="30">
        <v>48</v>
      </c>
      <c r="G71" s="30">
        <v>48</v>
      </c>
    </row>
    <row r="72" spans="3:7" x14ac:dyDescent="0.25">
      <c r="C72" s="27" t="s">
        <v>136</v>
      </c>
      <c r="D72" s="27" t="s">
        <v>137</v>
      </c>
      <c r="E72" s="29">
        <v>43473</v>
      </c>
      <c r="F72" s="30">
        <v>24</v>
      </c>
      <c r="G72" s="30">
        <v>24</v>
      </c>
    </row>
    <row r="73" spans="3:7" x14ac:dyDescent="0.25">
      <c r="C73" s="27"/>
      <c r="D73" s="27"/>
      <c r="E73" s="29">
        <v>43469</v>
      </c>
      <c r="F73" s="30">
        <v>1</v>
      </c>
      <c r="G73" s="30">
        <v>1</v>
      </c>
    </row>
    <row r="74" spans="3:7" x14ac:dyDescent="0.25">
      <c r="C74" s="27" t="s">
        <v>171</v>
      </c>
      <c r="D74" s="27" t="s">
        <v>172</v>
      </c>
      <c r="E74" s="29">
        <v>43473</v>
      </c>
      <c r="F74" s="30">
        <v>144</v>
      </c>
      <c r="G74" s="30">
        <v>144</v>
      </c>
    </row>
    <row r="75" spans="3:7" x14ac:dyDescent="0.25">
      <c r="C75" s="27" t="s">
        <v>173</v>
      </c>
      <c r="D75" s="27" t="s">
        <v>174</v>
      </c>
      <c r="E75" s="29">
        <v>43469</v>
      </c>
      <c r="F75" s="30">
        <v>48</v>
      </c>
      <c r="G75" s="30">
        <v>48</v>
      </c>
    </row>
    <row r="76" spans="3:7" x14ac:dyDescent="0.25">
      <c r="C76" s="27" t="s">
        <v>175</v>
      </c>
      <c r="D76" s="27" t="s">
        <v>176</v>
      </c>
      <c r="E76" s="29">
        <v>43473</v>
      </c>
      <c r="F76" s="30">
        <v>48</v>
      </c>
      <c r="G76" s="30">
        <v>48</v>
      </c>
    </row>
    <row r="77" spans="3:7" x14ac:dyDescent="0.25">
      <c r="C77" s="27"/>
      <c r="D77" s="27"/>
      <c r="E77" s="29">
        <v>43467</v>
      </c>
      <c r="F77" s="30">
        <v>48</v>
      </c>
      <c r="G77" s="30">
        <v>48</v>
      </c>
    </row>
    <row r="78" spans="3:7" x14ac:dyDescent="0.25">
      <c r="C78" s="27" t="s">
        <v>177</v>
      </c>
      <c r="D78" s="27" t="s">
        <v>178</v>
      </c>
      <c r="E78" s="29">
        <v>43473</v>
      </c>
      <c r="F78" s="30">
        <v>144</v>
      </c>
      <c r="G78" s="30">
        <v>144</v>
      </c>
    </row>
    <row r="79" spans="3:7" x14ac:dyDescent="0.25">
      <c r="C79" s="27" t="s">
        <v>179</v>
      </c>
      <c r="D79" s="27" t="s">
        <v>180</v>
      </c>
      <c r="E79" s="29">
        <v>43475</v>
      </c>
      <c r="F79" s="30">
        <v>144</v>
      </c>
      <c r="G79" s="30">
        <v>144</v>
      </c>
    </row>
    <row r="80" spans="3:7" x14ac:dyDescent="0.25">
      <c r="C80" s="27" t="s">
        <v>181</v>
      </c>
      <c r="D80" s="27" t="s">
        <v>182</v>
      </c>
      <c r="E80" s="29">
        <v>43469</v>
      </c>
      <c r="F80" s="30">
        <v>48</v>
      </c>
      <c r="G80" s="30">
        <v>48</v>
      </c>
    </row>
    <row r="81" spans="3:7" x14ac:dyDescent="0.25">
      <c r="C81" s="27" t="s">
        <v>183</v>
      </c>
      <c r="D81" s="27" t="s">
        <v>184</v>
      </c>
      <c r="E81" s="29">
        <v>43473</v>
      </c>
      <c r="F81" s="30">
        <v>24</v>
      </c>
      <c r="G81" s="30">
        <v>24</v>
      </c>
    </row>
    <row r="82" spans="3:7" x14ac:dyDescent="0.25">
      <c r="C82" s="27" t="s">
        <v>185</v>
      </c>
      <c r="D82" s="27" t="s">
        <v>186</v>
      </c>
      <c r="E82" s="29">
        <v>43473</v>
      </c>
      <c r="F82" s="30">
        <v>144</v>
      </c>
      <c r="G82" s="30">
        <v>144</v>
      </c>
    </row>
    <row r="83" spans="3:7" x14ac:dyDescent="0.25">
      <c r="C83" s="27" t="s">
        <v>187</v>
      </c>
      <c r="D83" s="27" t="s">
        <v>188</v>
      </c>
      <c r="E83" s="29">
        <v>43468</v>
      </c>
      <c r="F83" s="30">
        <v>144</v>
      </c>
      <c r="G83" s="30">
        <v>144</v>
      </c>
    </row>
    <row r="84" spans="3:7" x14ac:dyDescent="0.25">
      <c r="C84" s="27" t="s">
        <v>189</v>
      </c>
      <c r="D84" s="27" t="s">
        <v>190</v>
      </c>
      <c r="E84" s="29">
        <v>43467</v>
      </c>
      <c r="F84" s="30">
        <v>1</v>
      </c>
      <c r="G84" s="30">
        <v>1</v>
      </c>
    </row>
    <row r="85" spans="3:7" x14ac:dyDescent="0.25">
      <c r="C85" s="27" t="s">
        <v>191</v>
      </c>
      <c r="D85" s="27" t="s">
        <v>192</v>
      </c>
      <c r="E85" s="29">
        <v>43473</v>
      </c>
      <c r="F85" s="30">
        <v>48</v>
      </c>
      <c r="G85" s="30">
        <v>48</v>
      </c>
    </row>
    <row r="86" spans="3:7" x14ac:dyDescent="0.25">
      <c r="C86" s="27" t="s">
        <v>193</v>
      </c>
      <c r="D86" s="27" t="s">
        <v>194</v>
      </c>
      <c r="E86" s="29">
        <v>43473</v>
      </c>
      <c r="F86" s="30">
        <v>6</v>
      </c>
      <c r="G86" s="30">
        <v>6</v>
      </c>
    </row>
    <row r="87" spans="3:7" x14ac:dyDescent="0.25">
      <c r="C87" s="22" t="s">
        <v>195</v>
      </c>
      <c r="D87" s="27" t="s">
        <v>196</v>
      </c>
      <c r="E87" s="29">
        <v>43467</v>
      </c>
      <c r="F87" s="30">
        <v>144</v>
      </c>
      <c r="G87" s="34">
        <v>144</v>
      </c>
    </row>
    <row r="88" spans="3:7" x14ac:dyDescent="0.25">
      <c r="C88" s="27" t="s">
        <v>23</v>
      </c>
      <c r="D88" s="27"/>
      <c r="E88" s="27"/>
      <c r="F88" s="30">
        <v>4880</v>
      </c>
      <c r="G88" s="30">
        <v>4880</v>
      </c>
    </row>
  </sheetData>
  <pageMargins left="0.7" right="0.7" top="0.75" bottom="0.75" header="0.3" footer="0.3"/>
  <pageSetup scale="73" fitToHeight="0" orientation="portrait"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9"/>
  <sheetViews>
    <sheetView showGridLines="0" topLeftCell="B2" workbookViewId="0">
      <selection activeCell="K21" sqref="K21"/>
    </sheetView>
  </sheetViews>
  <sheetFormatPr defaultRowHeight="15" x14ac:dyDescent="0.25"/>
  <cols>
    <col min="1" max="1" width="9" hidden="1" customWidth="1"/>
    <col min="2" max="2" width="9" customWidth="1"/>
    <col min="3" max="3" width="31.625" customWidth="1"/>
    <col min="4" max="4" width="26.75" customWidth="1"/>
    <col min="5" max="5" width="28.25" customWidth="1"/>
    <col min="6" max="6" width="16" customWidth="1"/>
    <col min="7" max="7" width="10.5" bestFit="1" customWidth="1"/>
    <col min="8" max="9" width="10.5" customWidth="1"/>
    <col min="10" max="27" width="11.125" customWidth="1"/>
    <col min="28" max="28" width="9.875" bestFit="1" customWidth="1"/>
  </cols>
  <sheetData>
    <row r="1" spans="1:7" hidden="1" x14ac:dyDescent="0.25">
      <c r="A1" t="s">
        <v>24</v>
      </c>
    </row>
    <row r="4" spans="1:7" ht="20.25" thickBot="1" x14ac:dyDescent="0.35">
      <c r="C4" s="7" t="s">
        <v>27</v>
      </c>
      <c r="D4" s="7"/>
    </row>
    <row r="5" spans="1:7" ht="15.75" thickTop="1" x14ac:dyDescent="0.25"/>
    <row r="6" spans="1:7" x14ac:dyDescent="0.25">
      <c r="D6" s="9" t="s">
        <v>25</v>
      </c>
      <c r="E6" s="10"/>
      <c r="F6" s="11" t="s">
        <v>12</v>
      </c>
      <c r="G6" s="12"/>
    </row>
    <row r="7" spans="1:7" x14ac:dyDescent="0.25">
      <c r="D7" s="13" t="s">
        <v>21</v>
      </c>
      <c r="E7" s="26" t="s">
        <v>18</v>
      </c>
      <c r="F7" s="27" t="s">
        <v>22</v>
      </c>
      <c r="G7" s="14" t="s">
        <v>23</v>
      </c>
    </row>
    <row r="8" spans="1:7" x14ac:dyDescent="0.25">
      <c r="D8" s="15" t="s">
        <v>55</v>
      </c>
      <c r="E8" s="27"/>
      <c r="F8" s="30"/>
      <c r="G8" s="31"/>
    </row>
    <row r="9" spans="1:7" x14ac:dyDescent="0.25">
      <c r="D9" s="15"/>
      <c r="E9" s="29">
        <v>43475</v>
      </c>
      <c r="F9" s="30">
        <v>531</v>
      </c>
      <c r="G9" s="31">
        <v>531</v>
      </c>
    </row>
    <row r="10" spans="1:7" x14ac:dyDescent="0.25">
      <c r="D10" s="15" t="s">
        <v>57</v>
      </c>
      <c r="E10" s="27"/>
      <c r="F10" s="30"/>
      <c r="G10" s="31"/>
    </row>
    <row r="11" spans="1:7" x14ac:dyDescent="0.25">
      <c r="D11" s="15"/>
      <c r="E11" s="29">
        <v>43469</v>
      </c>
      <c r="F11" s="30">
        <v>717</v>
      </c>
      <c r="G11" s="31">
        <v>717</v>
      </c>
    </row>
    <row r="12" spans="1:7" x14ac:dyDescent="0.25">
      <c r="D12" s="15" t="s">
        <v>60</v>
      </c>
      <c r="E12" s="27"/>
      <c r="F12" s="30"/>
      <c r="G12" s="31"/>
    </row>
    <row r="13" spans="1:7" x14ac:dyDescent="0.25">
      <c r="D13" s="15"/>
      <c r="E13" s="29">
        <v>43468</v>
      </c>
      <c r="F13" s="30">
        <v>510</v>
      </c>
      <c r="G13" s="31">
        <v>510</v>
      </c>
    </row>
    <row r="14" spans="1:7" x14ac:dyDescent="0.25">
      <c r="D14" s="15" t="s">
        <v>62</v>
      </c>
      <c r="E14" s="27"/>
      <c r="F14" s="30"/>
      <c r="G14" s="31"/>
    </row>
    <row r="15" spans="1:7" x14ac:dyDescent="0.25">
      <c r="D15" s="15"/>
      <c r="E15" s="29">
        <v>43473</v>
      </c>
      <c r="F15" s="30">
        <v>471</v>
      </c>
      <c r="G15" s="31">
        <v>471</v>
      </c>
    </row>
    <row r="16" spans="1:7" x14ac:dyDescent="0.25">
      <c r="D16" s="15" t="s">
        <v>64</v>
      </c>
      <c r="E16" s="27"/>
      <c r="F16" s="30"/>
      <c r="G16" s="31"/>
    </row>
    <row r="17" spans="4:7" x14ac:dyDescent="0.25">
      <c r="D17" s="15"/>
      <c r="E17" s="29">
        <v>43473</v>
      </c>
      <c r="F17" s="30">
        <v>1963</v>
      </c>
      <c r="G17" s="31">
        <v>1963</v>
      </c>
    </row>
    <row r="18" spans="4:7" x14ac:dyDescent="0.25">
      <c r="D18" s="15" t="s">
        <v>71</v>
      </c>
      <c r="E18" s="27"/>
      <c r="F18" s="30"/>
      <c r="G18" s="31"/>
    </row>
    <row r="19" spans="4:7" x14ac:dyDescent="0.25">
      <c r="D19" s="16"/>
      <c r="E19" s="17">
        <v>43467</v>
      </c>
      <c r="F19" s="32">
        <v>688</v>
      </c>
      <c r="G19" s="33">
        <v>688</v>
      </c>
    </row>
  </sheetData>
  <pageMargins left="0.7" right="0.7" top="0.75" bottom="0.75" header="0.3" footer="0.3"/>
  <pageSetup scale="65" fitToHeight="0"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84"/>
  <sheetViews>
    <sheetView showGridLines="0" topLeftCell="B2" workbookViewId="0">
      <selection activeCell="D47" sqref="D47:P47"/>
    </sheetView>
  </sheetViews>
  <sheetFormatPr defaultRowHeight="15" x14ac:dyDescent="0.25"/>
  <cols>
    <col min="1" max="1" width="9" hidden="1" customWidth="1"/>
    <col min="3" max="3" width="14.875" bestFit="1" customWidth="1"/>
    <col min="4" max="4" width="16.25" bestFit="1" customWidth="1"/>
    <col min="5" max="5" width="16" bestFit="1" customWidth="1"/>
    <col min="6" max="6" width="38" bestFit="1" customWidth="1"/>
    <col min="7" max="7" width="11.875" bestFit="1" customWidth="1"/>
    <col min="8" max="8" width="19.375" bestFit="1" customWidth="1"/>
    <col min="9" max="10" width="11.875" bestFit="1" customWidth="1"/>
    <col min="11" max="11" width="17.25" bestFit="1" customWidth="1"/>
    <col min="12" max="12" width="20.125" bestFit="1" customWidth="1"/>
    <col min="13" max="13" width="28.25" bestFit="1" customWidth="1"/>
    <col min="14" max="14" width="24.25" bestFit="1" customWidth="1"/>
    <col min="15" max="15" width="38" bestFit="1" customWidth="1"/>
    <col min="16" max="16" width="19.5" bestFit="1" customWidth="1"/>
  </cols>
  <sheetData>
    <row r="1" spans="1:29" hidden="1" x14ac:dyDescent="0.25">
      <c r="A1" s="1" t="s">
        <v>265</v>
      </c>
      <c r="C1" s="1" t="s">
        <v>0</v>
      </c>
      <c r="D1" s="1" t="s">
        <v>39</v>
      </c>
      <c r="E1" s="1" t="s">
        <v>40</v>
      </c>
      <c r="F1" s="1" t="s">
        <v>40</v>
      </c>
      <c r="G1" s="1" t="s">
        <v>40</v>
      </c>
      <c r="H1" s="1" t="s">
        <v>40</v>
      </c>
      <c r="I1" s="1" t="s">
        <v>40</v>
      </c>
      <c r="J1" s="1" t="s">
        <v>40</v>
      </c>
      <c r="K1" s="1" t="s">
        <v>40</v>
      </c>
      <c r="L1" s="1" t="s">
        <v>40</v>
      </c>
      <c r="M1" s="1" t="s">
        <v>40</v>
      </c>
      <c r="N1" s="1" t="s">
        <v>40</v>
      </c>
      <c r="O1" s="1" t="s">
        <v>40</v>
      </c>
      <c r="P1" s="1" t="s">
        <v>40</v>
      </c>
      <c r="Q1" s="1"/>
    </row>
    <row r="3" spans="1:29" ht="15.75" thickBot="1" x14ac:dyDescent="0.3">
      <c r="C3" s="2" t="s">
        <v>2</v>
      </c>
      <c r="D3" s="3" t="s">
        <v>3</v>
      </c>
      <c r="E3" s="23"/>
      <c r="F3" s="23"/>
      <c r="G3" s="23"/>
      <c r="H3" s="23"/>
      <c r="I3" s="23"/>
      <c r="J3" s="23"/>
      <c r="K3" s="23"/>
      <c r="L3" s="23"/>
      <c r="M3" s="23"/>
      <c r="N3" s="23"/>
      <c r="O3" s="23"/>
      <c r="P3" s="23"/>
    </row>
    <row r="4" spans="1:29" ht="15.75" thickTop="1" x14ac:dyDescent="0.25">
      <c r="C4" s="4" t="s">
        <v>29</v>
      </c>
      <c r="D4" s="5"/>
      <c r="E4" s="23"/>
      <c r="F4" s="23"/>
      <c r="G4" s="23"/>
      <c r="H4" s="23"/>
      <c r="I4" s="23"/>
      <c r="J4" s="23"/>
      <c r="K4" s="23"/>
      <c r="L4" s="23"/>
      <c r="M4" s="23"/>
      <c r="N4" s="23"/>
      <c r="O4" s="23"/>
      <c r="P4" s="23"/>
    </row>
    <row r="5" spans="1:29" x14ac:dyDescent="0.25">
      <c r="A5" s="1"/>
      <c r="C5" s="18" t="s">
        <v>4</v>
      </c>
      <c r="D5" s="19" t="s">
        <v>30</v>
      </c>
      <c r="E5" s="24"/>
      <c r="F5" s="24"/>
      <c r="G5" s="24"/>
      <c r="H5" s="24"/>
      <c r="I5" s="24"/>
      <c r="J5" s="24"/>
      <c r="K5" s="24"/>
      <c r="L5" s="24"/>
      <c r="M5" s="24"/>
      <c r="N5" s="24"/>
      <c r="O5" s="24"/>
      <c r="P5" s="24"/>
      <c r="Q5" s="1"/>
    </row>
    <row r="6" spans="1:29" x14ac:dyDescent="0.25">
      <c r="A6" s="1" t="s">
        <v>263</v>
      </c>
      <c r="C6" s="18" t="s">
        <v>261</v>
      </c>
      <c r="D6" s="19" t="s">
        <v>262</v>
      </c>
      <c r="E6" s="24"/>
      <c r="F6" s="24"/>
      <c r="G6" s="24"/>
      <c r="H6" s="24"/>
      <c r="I6" s="24"/>
      <c r="J6" s="24"/>
      <c r="K6" s="24"/>
      <c r="L6" s="24"/>
      <c r="M6" s="24"/>
      <c r="N6" s="24"/>
      <c r="O6" s="24"/>
      <c r="P6" s="24"/>
    </row>
    <row r="8" spans="1:29" hidden="1" x14ac:dyDescent="0.25">
      <c r="A8" s="1" t="s">
        <v>5</v>
      </c>
      <c r="D8" s="6" t="s">
        <v>6</v>
      </c>
      <c r="E8" s="6"/>
      <c r="F8" s="6"/>
      <c r="G8" s="6"/>
      <c r="H8" s="6"/>
      <c r="I8" s="6"/>
      <c r="J8" s="6"/>
      <c r="K8" s="6"/>
      <c r="L8" s="6"/>
      <c r="M8" s="6"/>
      <c r="N8" s="6"/>
      <c r="O8" s="6"/>
      <c r="P8" s="6"/>
      <c r="Q8" s="1" t="str">
        <f>"∞||""Sales Header"",""No."",""=Document No."""</f>
        <v>∞||"Sales Header","No.","=Document No."</v>
      </c>
      <c r="R8" s="1" t="str">
        <f>"∞||""Item"",""No."",""=No."""</f>
        <v>∞||"Item","No.","=No."</v>
      </c>
      <c r="S8" s="1" t="str">
        <f>"∞||""Customer"",""No."",""=Sell-to Customer No."""</f>
        <v>∞||"Customer","No.","=Sell-to Customer No."</v>
      </c>
      <c r="T8" s="1"/>
    </row>
    <row r="9" spans="1:29" hidden="1" x14ac:dyDescent="0.25">
      <c r="A9" s="1" t="s">
        <v>5</v>
      </c>
      <c r="D9" s="6" t="s">
        <v>7</v>
      </c>
      <c r="E9" s="6"/>
      <c r="F9" s="6"/>
      <c r="G9" s="6"/>
      <c r="H9" s="6"/>
      <c r="I9" s="6"/>
      <c r="J9" s="6"/>
      <c r="K9" s="6"/>
      <c r="L9" s="6"/>
      <c r="M9" s="6"/>
      <c r="N9" s="6"/>
      <c r="O9" s="6"/>
      <c r="P9" s="6"/>
      <c r="Q9" s="1" t="s">
        <v>11</v>
      </c>
      <c r="R9" s="1" t="s">
        <v>12</v>
      </c>
      <c r="S9" s="1" t="s">
        <v>10</v>
      </c>
      <c r="T9" s="1" t="s">
        <v>14</v>
      </c>
      <c r="U9" s="1" t="s">
        <v>13</v>
      </c>
      <c r="V9" s="1" t="s">
        <v>9</v>
      </c>
      <c r="W9" s="1" t="s">
        <v>15</v>
      </c>
      <c r="X9" s="1" t="s">
        <v>16</v>
      </c>
      <c r="Y9" s="1" t="s">
        <v>17</v>
      </c>
      <c r="Z9" s="1" t="s">
        <v>18</v>
      </c>
      <c r="AA9" s="1" t="s">
        <v>19</v>
      </c>
      <c r="AB9" s="1" t="s">
        <v>20</v>
      </c>
      <c r="AC9" s="1" t="s">
        <v>21</v>
      </c>
    </row>
    <row r="10" spans="1:29" hidden="1" x14ac:dyDescent="0.25">
      <c r="A10" s="1" t="s">
        <v>5</v>
      </c>
      <c r="D10" s="6" t="s">
        <v>8</v>
      </c>
      <c r="E10" s="6"/>
      <c r="F10" s="6"/>
      <c r="G10" s="6"/>
      <c r="H10" s="6"/>
      <c r="I10" s="6"/>
      <c r="J10" s="6"/>
      <c r="K10" s="6"/>
      <c r="L10" s="6"/>
      <c r="M10" s="6"/>
      <c r="N10" s="6"/>
      <c r="O10" s="6"/>
      <c r="P10" s="6"/>
      <c r="Q10" s="1" t="s">
        <v>11</v>
      </c>
      <c r="R10" s="1" t="s">
        <v>12</v>
      </c>
      <c r="S10" s="1" t="s">
        <v>10</v>
      </c>
      <c r="T10" s="1" t="s">
        <v>14</v>
      </c>
      <c r="U10" s="1" t="s">
        <v>13</v>
      </c>
      <c r="V10" s="1" t="s">
        <v>9</v>
      </c>
      <c r="W10" s="1" t="s">
        <v>15</v>
      </c>
      <c r="X10" s="1" t="s">
        <v>16</v>
      </c>
      <c r="Y10" s="1" t="s">
        <v>17</v>
      </c>
      <c r="Z10" s="1" t="str">
        <f>"LinkField([Sales Header],[Document Date])"</f>
        <v>LinkField([Sales Header],[Document Date])</v>
      </c>
      <c r="AA10" s="1" t="str">
        <f>"LinkField([Sales Header],[Order Date])"</f>
        <v>LinkField([Sales Header],[Order Date])</v>
      </c>
      <c r="AB10" s="1" t="str">
        <f>"LinkField([Item],[Description])"</f>
        <v>LinkField([Item],[Description])</v>
      </c>
      <c r="AC10" s="1" t="str">
        <f>"LinkField([Customer],[Name])"</f>
        <v>LinkField([Customer],[Name])</v>
      </c>
    </row>
    <row r="11" spans="1:29" x14ac:dyDescent="0.25">
      <c r="D11" t="s">
        <v>11</v>
      </c>
      <c r="E11" t="s">
        <v>12</v>
      </c>
      <c r="F11" t="s">
        <v>10</v>
      </c>
      <c r="G11" t="s">
        <v>14</v>
      </c>
      <c r="H11" t="s">
        <v>13</v>
      </c>
      <c r="I11" t="s">
        <v>9</v>
      </c>
      <c r="J11" t="s">
        <v>15</v>
      </c>
      <c r="K11" t="s">
        <v>16</v>
      </c>
      <c r="L11" t="s">
        <v>17</v>
      </c>
      <c r="M11" t="s">
        <v>18</v>
      </c>
      <c r="N11" t="s">
        <v>19</v>
      </c>
      <c r="O11" t="s">
        <v>20</v>
      </c>
      <c r="P11" t="s">
        <v>21</v>
      </c>
    </row>
    <row r="12" spans="1:29" x14ac:dyDescent="0.25">
      <c r="A12" t="s">
        <v>38</v>
      </c>
      <c r="D12" s="21" t="s">
        <v>197</v>
      </c>
      <c r="E12" s="21" t="s">
        <v>22</v>
      </c>
      <c r="F12" s="21" t="s">
        <v>171</v>
      </c>
      <c r="G12" s="21" t="s">
        <v>172</v>
      </c>
      <c r="H12" s="21" t="s">
        <v>42</v>
      </c>
      <c r="I12" s="25">
        <v>1056.48</v>
      </c>
      <c r="J12" s="25">
        <v>144</v>
      </c>
      <c r="K12" s="21" t="s">
        <v>43</v>
      </c>
      <c r="L12" s="21" t="s">
        <v>63</v>
      </c>
      <c r="M12" s="8">
        <v>43473</v>
      </c>
      <c r="N12" s="8">
        <v>2</v>
      </c>
      <c r="O12" s="21" t="s">
        <v>171</v>
      </c>
      <c r="P12" s="21" t="s">
        <v>64</v>
      </c>
    </row>
    <row r="13" spans="1:29" x14ac:dyDescent="0.25">
      <c r="A13" t="s">
        <v>38</v>
      </c>
      <c r="D13" s="21" t="s">
        <v>197</v>
      </c>
      <c r="E13" s="21" t="s">
        <v>22</v>
      </c>
      <c r="F13" s="21" t="s">
        <v>185</v>
      </c>
      <c r="G13" s="21" t="s">
        <v>186</v>
      </c>
      <c r="H13" s="21" t="s">
        <v>42</v>
      </c>
      <c r="I13" s="25">
        <v>845.18999999999994</v>
      </c>
      <c r="J13" s="25">
        <v>144</v>
      </c>
      <c r="K13" s="21" t="s">
        <v>43</v>
      </c>
      <c r="L13" s="21" t="s">
        <v>63</v>
      </c>
      <c r="M13" s="8">
        <v>43473</v>
      </c>
      <c r="N13" s="8">
        <v>2</v>
      </c>
      <c r="O13" s="21" t="s">
        <v>185</v>
      </c>
      <c r="P13" s="21" t="s">
        <v>64</v>
      </c>
    </row>
    <row r="14" spans="1:29" x14ac:dyDescent="0.25">
      <c r="A14" t="s">
        <v>38</v>
      </c>
      <c r="D14" s="21" t="s">
        <v>197</v>
      </c>
      <c r="E14" s="21" t="s">
        <v>22</v>
      </c>
      <c r="F14" s="21" t="s">
        <v>78</v>
      </c>
      <c r="G14" s="21" t="s">
        <v>79</v>
      </c>
      <c r="H14" s="21" t="s">
        <v>75</v>
      </c>
      <c r="I14" s="25">
        <v>398.08</v>
      </c>
      <c r="J14" s="25">
        <v>144</v>
      </c>
      <c r="K14" s="21" t="s">
        <v>43</v>
      </c>
      <c r="L14" s="21" t="s">
        <v>63</v>
      </c>
      <c r="M14" s="8">
        <v>43473</v>
      </c>
      <c r="N14" s="8">
        <v>2</v>
      </c>
      <c r="O14" s="21" t="s">
        <v>78</v>
      </c>
      <c r="P14" s="21" t="s">
        <v>64</v>
      </c>
    </row>
    <row r="15" spans="1:29" x14ac:dyDescent="0.25">
      <c r="A15" t="s">
        <v>38</v>
      </c>
      <c r="D15" s="21" t="s">
        <v>197</v>
      </c>
      <c r="E15" s="21" t="s">
        <v>22</v>
      </c>
      <c r="F15" s="21" t="s">
        <v>94</v>
      </c>
      <c r="G15" s="21" t="s">
        <v>95</v>
      </c>
      <c r="H15" s="21" t="s">
        <v>65</v>
      </c>
      <c r="I15" s="25">
        <v>363.43</v>
      </c>
      <c r="J15" s="25">
        <v>288</v>
      </c>
      <c r="K15" s="21" t="s">
        <v>43</v>
      </c>
      <c r="L15" s="21" t="s">
        <v>63</v>
      </c>
      <c r="M15" s="8">
        <v>43473</v>
      </c>
      <c r="N15" s="8">
        <v>2</v>
      </c>
      <c r="O15" s="21" t="s">
        <v>94</v>
      </c>
      <c r="P15" s="21" t="s">
        <v>64</v>
      </c>
    </row>
    <row r="16" spans="1:29" x14ac:dyDescent="0.25">
      <c r="A16" t="s">
        <v>38</v>
      </c>
      <c r="D16" s="21" t="s">
        <v>197</v>
      </c>
      <c r="E16" s="21" t="s">
        <v>22</v>
      </c>
      <c r="F16" s="21" t="s">
        <v>175</v>
      </c>
      <c r="G16" s="21" t="s">
        <v>176</v>
      </c>
      <c r="H16" s="21" t="s">
        <v>42</v>
      </c>
      <c r="I16" s="25">
        <v>352.16</v>
      </c>
      <c r="J16" s="25">
        <v>48</v>
      </c>
      <c r="K16" s="21" t="s">
        <v>43</v>
      </c>
      <c r="L16" s="21" t="s">
        <v>63</v>
      </c>
      <c r="M16" s="8">
        <v>43473</v>
      </c>
      <c r="N16" s="8">
        <v>2</v>
      </c>
      <c r="O16" s="21" t="s">
        <v>175</v>
      </c>
      <c r="P16" s="21" t="s">
        <v>64</v>
      </c>
    </row>
    <row r="17" spans="1:16" x14ac:dyDescent="0.25">
      <c r="A17" t="s">
        <v>38</v>
      </c>
      <c r="D17" s="21" t="s">
        <v>197</v>
      </c>
      <c r="E17" s="21" t="s">
        <v>22</v>
      </c>
      <c r="F17" s="21" t="s">
        <v>191</v>
      </c>
      <c r="G17" s="21" t="s">
        <v>192</v>
      </c>
      <c r="H17" s="21" t="s">
        <v>42</v>
      </c>
      <c r="I17" s="25">
        <v>281.72999999999996</v>
      </c>
      <c r="J17" s="25">
        <v>48</v>
      </c>
      <c r="K17" s="21" t="s">
        <v>43</v>
      </c>
      <c r="L17" s="21" t="s">
        <v>63</v>
      </c>
      <c r="M17" s="8">
        <v>43473</v>
      </c>
      <c r="N17" s="8">
        <v>2</v>
      </c>
      <c r="O17" s="21" t="s">
        <v>191</v>
      </c>
      <c r="P17" s="21" t="s">
        <v>64</v>
      </c>
    </row>
    <row r="18" spans="1:16" x14ac:dyDescent="0.25">
      <c r="A18" t="s">
        <v>38</v>
      </c>
      <c r="D18" s="21" t="s">
        <v>197</v>
      </c>
      <c r="E18" s="21" t="s">
        <v>22</v>
      </c>
      <c r="F18" s="21" t="s">
        <v>112</v>
      </c>
      <c r="G18" s="21" t="s">
        <v>113</v>
      </c>
      <c r="H18" s="21" t="s">
        <v>72</v>
      </c>
      <c r="I18" s="25">
        <v>277.22000000000003</v>
      </c>
      <c r="J18" s="25">
        <v>144</v>
      </c>
      <c r="K18" s="21" t="s">
        <v>43</v>
      </c>
      <c r="L18" s="21" t="s">
        <v>63</v>
      </c>
      <c r="M18" s="8">
        <v>43473</v>
      </c>
      <c r="N18" s="8">
        <v>2</v>
      </c>
      <c r="O18" s="21" t="s">
        <v>112</v>
      </c>
      <c r="P18" s="21" t="s">
        <v>64</v>
      </c>
    </row>
    <row r="19" spans="1:16" x14ac:dyDescent="0.25">
      <c r="A19" t="s">
        <v>38</v>
      </c>
      <c r="D19" s="21" t="s">
        <v>197</v>
      </c>
      <c r="E19" s="21" t="s">
        <v>22</v>
      </c>
      <c r="F19" s="21" t="s">
        <v>82</v>
      </c>
      <c r="G19" s="21" t="s">
        <v>83</v>
      </c>
      <c r="H19" s="21" t="s">
        <v>51</v>
      </c>
      <c r="I19" s="25">
        <v>158.9</v>
      </c>
      <c r="J19" s="25">
        <v>144</v>
      </c>
      <c r="K19" s="21" t="s">
        <v>43</v>
      </c>
      <c r="L19" s="21" t="s">
        <v>63</v>
      </c>
      <c r="M19" s="8">
        <v>43473</v>
      </c>
      <c r="N19" s="8">
        <v>2</v>
      </c>
      <c r="O19" s="21" t="s">
        <v>82</v>
      </c>
      <c r="P19" s="21" t="s">
        <v>64</v>
      </c>
    </row>
    <row r="20" spans="1:16" x14ac:dyDescent="0.25">
      <c r="A20" t="s">
        <v>38</v>
      </c>
      <c r="D20" s="21" t="s">
        <v>197</v>
      </c>
      <c r="E20" s="21" t="s">
        <v>22</v>
      </c>
      <c r="F20" s="21" t="s">
        <v>128</v>
      </c>
      <c r="G20" s="21" t="s">
        <v>129</v>
      </c>
      <c r="H20" s="21" t="s">
        <v>75</v>
      </c>
      <c r="I20" s="25">
        <v>157.21</v>
      </c>
      <c r="J20" s="25">
        <v>144</v>
      </c>
      <c r="K20" s="21" t="s">
        <v>43</v>
      </c>
      <c r="L20" s="21" t="s">
        <v>63</v>
      </c>
      <c r="M20" s="8">
        <v>43473</v>
      </c>
      <c r="N20" s="8">
        <v>2</v>
      </c>
      <c r="O20" s="21" t="s">
        <v>128</v>
      </c>
      <c r="P20" s="21" t="s">
        <v>64</v>
      </c>
    </row>
    <row r="21" spans="1:16" x14ac:dyDescent="0.25">
      <c r="A21" t="s">
        <v>38</v>
      </c>
      <c r="D21" s="21" t="s">
        <v>197</v>
      </c>
      <c r="E21" s="21" t="s">
        <v>22</v>
      </c>
      <c r="F21" s="21" t="s">
        <v>118</v>
      </c>
      <c r="G21" s="21" t="s">
        <v>119</v>
      </c>
      <c r="H21" s="21" t="s">
        <v>75</v>
      </c>
      <c r="I21" s="25">
        <v>145.37</v>
      </c>
      <c r="J21" s="25">
        <v>144</v>
      </c>
      <c r="K21" s="21" t="s">
        <v>43</v>
      </c>
      <c r="L21" s="21" t="s">
        <v>63</v>
      </c>
      <c r="M21" s="8">
        <v>43473</v>
      </c>
      <c r="N21" s="8">
        <v>2</v>
      </c>
      <c r="O21" s="21" t="s">
        <v>118</v>
      </c>
      <c r="P21" s="21" t="s">
        <v>64</v>
      </c>
    </row>
    <row r="22" spans="1:16" x14ac:dyDescent="0.25">
      <c r="A22" t="s">
        <v>38</v>
      </c>
      <c r="D22" s="21" t="s">
        <v>197</v>
      </c>
      <c r="E22" s="21" t="s">
        <v>22</v>
      </c>
      <c r="F22" s="21" t="s">
        <v>104</v>
      </c>
      <c r="G22" s="21" t="s">
        <v>105</v>
      </c>
      <c r="H22" s="21" t="s">
        <v>72</v>
      </c>
      <c r="I22" s="25">
        <v>138.61000000000001</v>
      </c>
      <c r="J22" s="25">
        <v>144</v>
      </c>
      <c r="K22" s="21" t="s">
        <v>43</v>
      </c>
      <c r="L22" s="21" t="s">
        <v>63</v>
      </c>
      <c r="M22" s="8">
        <v>43473</v>
      </c>
      <c r="N22" s="8">
        <v>2</v>
      </c>
      <c r="O22" s="21" t="s">
        <v>104</v>
      </c>
      <c r="P22" s="21" t="s">
        <v>64</v>
      </c>
    </row>
    <row r="23" spans="1:16" x14ac:dyDescent="0.25">
      <c r="A23" t="s">
        <v>38</v>
      </c>
      <c r="D23" s="21" t="s">
        <v>197</v>
      </c>
      <c r="E23" s="21" t="s">
        <v>22</v>
      </c>
      <c r="F23" s="21" t="s">
        <v>126</v>
      </c>
      <c r="G23" s="21" t="s">
        <v>127</v>
      </c>
      <c r="H23" s="21" t="s">
        <v>75</v>
      </c>
      <c r="I23" s="25">
        <v>83.68</v>
      </c>
      <c r="J23" s="25">
        <v>144</v>
      </c>
      <c r="K23" s="21" t="s">
        <v>43</v>
      </c>
      <c r="L23" s="21" t="s">
        <v>63</v>
      </c>
      <c r="M23" s="8">
        <v>43473</v>
      </c>
      <c r="N23" s="8">
        <v>2</v>
      </c>
      <c r="O23" s="21" t="s">
        <v>126</v>
      </c>
      <c r="P23" s="21" t="s">
        <v>64</v>
      </c>
    </row>
    <row r="24" spans="1:16" x14ac:dyDescent="0.25">
      <c r="A24" t="s">
        <v>38</v>
      </c>
      <c r="D24" s="21" t="s">
        <v>197</v>
      </c>
      <c r="E24" s="21" t="s">
        <v>22</v>
      </c>
      <c r="F24" s="21" t="s">
        <v>106</v>
      </c>
      <c r="G24" s="21" t="s">
        <v>107</v>
      </c>
      <c r="H24" s="21" t="s">
        <v>72</v>
      </c>
      <c r="I24" s="25">
        <v>71.84</v>
      </c>
      <c r="J24" s="25">
        <v>144</v>
      </c>
      <c r="K24" s="21" t="s">
        <v>43</v>
      </c>
      <c r="L24" s="21" t="s">
        <v>63</v>
      </c>
      <c r="M24" s="8">
        <v>43473</v>
      </c>
      <c r="N24" s="8">
        <v>2</v>
      </c>
      <c r="O24" s="21" t="s">
        <v>106</v>
      </c>
      <c r="P24" s="21" t="s">
        <v>64</v>
      </c>
    </row>
    <row r="25" spans="1:16" x14ac:dyDescent="0.25">
      <c r="A25" t="s">
        <v>38</v>
      </c>
      <c r="D25" s="21" t="s">
        <v>197</v>
      </c>
      <c r="E25" s="21" t="s">
        <v>22</v>
      </c>
      <c r="F25" s="21" t="s">
        <v>136</v>
      </c>
      <c r="G25" s="21" t="s">
        <v>137</v>
      </c>
      <c r="H25" s="21" t="s">
        <v>65</v>
      </c>
      <c r="I25" s="25">
        <v>30.71</v>
      </c>
      <c r="J25" s="25">
        <v>24</v>
      </c>
      <c r="K25" s="21" t="s">
        <v>43</v>
      </c>
      <c r="L25" s="21" t="s">
        <v>63</v>
      </c>
      <c r="M25" s="8">
        <v>43473</v>
      </c>
      <c r="N25" s="8">
        <v>2</v>
      </c>
      <c r="O25" s="21" t="s">
        <v>136</v>
      </c>
      <c r="P25" s="21" t="s">
        <v>64</v>
      </c>
    </row>
    <row r="26" spans="1:16" x14ac:dyDescent="0.25">
      <c r="A26" t="s">
        <v>38</v>
      </c>
      <c r="D26" s="21" t="s">
        <v>197</v>
      </c>
      <c r="E26" s="21" t="s">
        <v>22</v>
      </c>
      <c r="F26" s="21" t="s">
        <v>100</v>
      </c>
      <c r="G26" s="21" t="s">
        <v>101</v>
      </c>
      <c r="H26" s="21" t="s">
        <v>65</v>
      </c>
      <c r="I26" s="25">
        <v>20.29</v>
      </c>
      <c r="J26" s="25">
        <v>12</v>
      </c>
      <c r="K26" s="21" t="s">
        <v>43</v>
      </c>
      <c r="L26" s="21" t="s">
        <v>63</v>
      </c>
      <c r="M26" s="8">
        <v>43473</v>
      </c>
      <c r="N26" s="8">
        <v>2</v>
      </c>
      <c r="O26" s="21" t="s">
        <v>100</v>
      </c>
      <c r="P26" s="21" t="s">
        <v>64</v>
      </c>
    </row>
    <row r="27" spans="1:16" x14ac:dyDescent="0.25">
      <c r="A27" t="s">
        <v>38</v>
      </c>
      <c r="D27" s="21" t="s">
        <v>197</v>
      </c>
      <c r="E27" s="21" t="s">
        <v>22</v>
      </c>
      <c r="F27" s="21" t="s">
        <v>84</v>
      </c>
      <c r="G27" s="21" t="s">
        <v>85</v>
      </c>
      <c r="H27" s="21" t="s">
        <v>51</v>
      </c>
      <c r="I27" s="25">
        <v>5.08</v>
      </c>
      <c r="J27" s="25">
        <v>96</v>
      </c>
      <c r="K27" s="21" t="s">
        <v>43</v>
      </c>
      <c r="L27" s="21" t="s">
        <v>63</v>
      </c>
      <c r="M27" s="8">
        <v>43473</v>
      </c>
      <c r="N27" s="8">
        <v>2</v>
      </c>
      <c r="O27" s="21" t="s">
        <v>84</v>
      </c>
      <c r="P27" s="21" t="s">
        <v>64</v>
      </c>
    </row>
    <row r="28" spans="1:16" x14ac:dyDescent="0.25">
      <c r="A28" t="s">
        <v>38</v>
      </c>
      <c r="D28" s="21" t="s">
        <v>197</v>
      </c>
      <c r="E28" s="21" t="s">
        <v>22</v>
      </c>
      <c r="F28" s="21" t="s">
        <v>86</v>
      </c>
      <c r="G28" s="21" t="s">
        <v>87</v>
      </c>
      <c r="H28" s="21" t="s">
        <v>51</v>
      </c>
      <c r="I28" s="25">
        <v>1.17</v>
      </c>
      <c r="J28" s="25">
        <v>6</v>
      </c>
      <c r="K28" s="21" t="s">
        <v>43</v>
      </c>
      <c r="L28" s="21" t="s">
        <v>63</v>
      </c>
      <c r="M28" s="8">
        <v>43473</v>
      </c>
      <c r="N28" s="8">
        <v>2</v>
      </c>
      <c r="O28" s="21" t="s">
        <v>86</v>
      </c>
      <c r="P28" s="21" t="s">
        <v>64</v>
      </c>
    </row>
    <row r="29" spans="1:16" x14ac:dyDescent="0.25">
      <c r="A29" t="s">
        <v>38</v>
      </c>
      <c r="D29" s="21" t="s">
        <v>197</v>
      </c>
      <c r="E29" s="21" t="s">
        <v>22</v>
      </c>
      <c r="F29" s="21" t="s">
        <v>73</v>
      </c>
      <c r="G29" s="21" t="s">
        <v>74</v>
      </c>
      <c r="H29" s="21" t="s">
        <v>75</v>
      </c>
      <c r="I29" s="25">
        <v>0.77</v>
      </c>
      <c r="J29" s="25">
        <v>1</v>
      </c>
      <c r="K29" s="21" t="s">
        <v>43</v>
      </c>
      <c r="L29" s="21" t="s">
        <v>63</v>
      </c>
      <c r="M29" s="8">
        <v>43473</v>
      </c>
      <c r="N29" s="8">
        <v>2</v>
      </c>
      <c r="O29" s="21" t="s">
        <v>73</v>
      </c>
      <c r="P29" s="21" t="s">
        <v>64</v>
      </c>
    </row>
    <row r="30" spans="1:16" x14ac:dyDescent="0.25">
      <c r="A30" t="s">
        <v>38</v>
      </c>
      <c r="D30" s="21" t="s">
        <v>198</v>
      </c>
      <c r="E30" s="21" t="s">
        <v>22</v>
      </c>
      <c r="F30" s="21" t="s">
        <v>187</v>
      </c>
      <c r="G30" s="21" t="s">
        <v>188</v>
      </c>
      <c r="H30" s="21" t="s">
        <v>42</v>
      </c>
      <c r="I30" s="25">
        <v>1493.1799999999998</v>
      </c>
      <c r="J30" s="25">
        <v>144</v>
      </c>
      <c r="K30" s="21" t="s">
        <v>43</v>
      </c>
      <c r="L30" s="21" t="s">
        <v>59</v>
      </c>
      <c r="M30" s="8">
        <v>43468</v>
      </c>
      <c r="N30" s="8">
        <v>2</v>
      </c>
      <c r="O30" s="21" t="s">
        <v>187</v>
      </c>
      <c r="P30" s="21" t="s">
        <v>60</v>
      </c>
    </row>
    <row r="31" spans="1:16" x14ac:dyDescent="0.25">
      <c r="A31" t="s">
        <v>38</v>
      </c>
      <c r="D31" s="21" t="s">
        <v>198</v>
      </c>
      <c r="E31" s="21" t="s">
        <v>22</v>
      </c>
      <c r="F31" s="21" t="s">
        <v>53</v>
      </c>
      <c r="G31" s="21" t="s">
        <v>45</v>
      </c>
      <c r="H31" s="21" t="s">
        <v>52</v>
      </c>
      <c r="I31" s="25">
        <v>266.82</v>
      </c>
      <c r="J31" s="25">
        <v>144</v>
      </c>
      <c r="K31" s="21" t="s">
        <v>43</v>
      </c>
      <c r="L31" s="21" t="s">
        <v>59</v>
      </c>
      <c r="M31" s="8">
        <v>43468</v>
      </c>
      <c r="N31" s="8">
        <v>2</v>
      </c>
      <c r="O31" s="21" t="s">
        <v>53</v>
      </c>
      <c r="P31" s="21" t="s">
        <v>60</v>
      </c>
    </row>
    <row r="32" spans="1:16" x14ac:dyDescent="0.25">
      <c r="A32" t="s">
        <v>38</v>
      </c>
      <c r="D32" s="21" t="s">
        <v>198</v>
      </c>
      <c r="E32" s="21" t="s">
        <v>22</v>
      </c>
      <c r="F32" s="21" t="s">
        <v>114</v>
      </c>
      <c r="G32" s="21" t="s">
        <v>115</v>
      </c>
      <c r="H32" s="21" t="s">
        <v>72</v>
      </c>
      <c r="I32" s="25">
        <v>192.8</v>
      </c>
      <c r="J32" s="25">
        <v>48</v>
      </c>
      <c r="K32" s="21" t="s">
        <v>43</v>
      </c>
      <c r="L32" s="21" t="s">
        <v>59</v>
      </c>
      <c r="M32" s="8">
        <v>43468</v>
      </c>
      <c r="N32" s="8">
        <v>2</v>
      </c>
      <c r="O32" s="21" t="s">
        <v>114</v>
      </c>
      <c r="P32" s="21" t="s">
        <v>60</v>
      </c>
    </row>
    <row r="33" spans="1:16" x14ac:dyDescent="0.25">
      <c r="A33" t="s">
        <v>38</v>
      </c>
      <c r="D33" s="21" t="s">
        <v>198</v>
      </c>
      <c r="E33" s="21" t="s">
        <v>22</v>
      </c>
      <c r="F33" s="21" t="s">
        <v>116</v>
      </c>
      <c r="G33" s="21" t="s">
        <v>117</v>
      </c>
      <c r="H33" s="21" t="s">
        <v>72</v>
      </c>
      <c r="I33" s="25">
        <v>94.57</v>
      </c>
      <c r="J33" s="25">
        <v>24</v>
      </c>
      <c r="K33" s="21" t="s">
        <v>43</v>
      </c>
      <c r="L33" s="21" t="s">
        <v>59</v>
      </c>
      <c r="M33" s="8">
        <v>43468</v>
      </c>
      <c r="N33" s="8">
        <v>2</v>
      </c>
      <c r="O33" s="21" t="s">
        <v>116</v>
      </c>
      <c r="P33" s="21" t="s">
        <v>60</v>
      </c>
    </row>
    <row r="34" spans="1:16" x14ac:dyDescent="0.25">
      <c r="A34" t="s">
        <v>38</v>
      </c>
      <c r="D34" s="21" t="s">
        <v>198</v>
      </c>
      <c r="E34" s="21" t="s">
        <v>22</v>
      </c>
      <c r="F34" s="21" t="s">
        <v>110</v>
      </c>
      <c r="G34" s="21" t="s">
        <v>111</v>
      </c>
      <c r="H34" s="21" t="s">
        <v>72</v>
      </c>
      <c r="I34" s="25">
        <v>32.190000000000005</v>
      </c>
      <c r="J34" s="25">
        <v>48</v>
      </c>
      <c r="K34" s="21" t="s">
        <v>43</v>
      </c>
      <c r="L34" s="21" t="s">
        <v>59</v>
      </c>
      <c r="M34" s="8">
        <v>43468</v>
      </c>
      <c r="N34" s="8">
        <v>2</v>
      </c>
      <c r="O34" s="21" t="s">
        <v>110</v>
      </c>
      <c r="P34" s="21" t="s">
        <v>60</v>
      </c>
    </row>
    <row r="35" spans="1:16" x14ac:dyDescent="0.25">
      <c r="A35" t="s">
        <v>38</v>
      </c>
      <c r="D35" s="21" t="s">
        <v>198</v>
      </c>
      <c r="E35" s="21" t="s">
        <v>22</v>
      </c>
      <c r="F35" s="21" t="s">
        <v>88</v>
      </c>
      <c r="G35" s="21" t="s">
        <v>89</v>
      </c>
      <c r="H35" s="21" t="s">
        <v>51</v>
      </c>
      <c r="I35" s="25">
        <v>15.28</v>
      </c>
      <c r="J35" s="25">
        <v>96</v>
      </c>
      <c r="K35" s="21" t="s">
        <v>43</v>
      </c>
      <c r="L35" s="21" t="s">
        <v>59</v>
      </c>
      <c r="M35" s="8">
        <v>43468</v>
      </c>
      <c r="N35" s="8">
        <v>2</v>
      </c>
      <c r="O35" s="21" t="s">
        <v>88</v>
      </c>
      <c r="P35" s="21" t="s">
        <v>60</v>
      </c>
    </row>
    <row r="36" spans="1:16" x14ac:dyDescent="0.25">
      <c r="A36" t="s">
        <v>38</v>
      </c>
      <c r="D36" s="21" t="s">
        <v>198</v>
      </c>
      <c r="E36" s="21" t="s">
        <v>22</v>
      </c>
      <c r="F36" s="21" t="s">
        <v>102</v>
      </c>
      <c r="G36" s="21" t="s">
        <v>103</v>
      </c>
      <c r="H36" s="21" t="s">
        <v>72</v>
      </c>
      <c r="I36" s="25">
        <v>2.2000000000000002</v>
      </c>
      <c r="J36" s="25">
        <v>1</v>
      </c>
      <c r="K36" s="21" t="s">
        <v>43</v>
      </c>
      <c r="L36" s="21" t="s">
        <v>59</v>
      </c>
      <c r="M36" s="8">
        <v>43468</v>
      </c>
      <c r="N36" s="8">
        <v>2</v>
      </c>
      <c r="O36" s="21" t="s">
        <v>102</v>
      </c>
      <c r="P36" s="21" t="s">
        <v>60</v>
      </c>
    </row>
    <row r="37" spans="1:16" x14ac:dyDescent="0.25">
      <c r="A37" t="s">
        <v>38</v>
      </c>
      <c r="D37" s="21" t="s">
        <v>198</v>
      </c>
      <c r="E37" s="21" t="s">
        <v>22</v>
      </c>
      <c r="F37" s="21" t="s">
        <v>118</v>
      </c>
      <c r="G37" s="21" t="s">
        <v>119</v>
      </c>
      <c r="H37" s="21" t="s">
        <v>75</v>
      </c>
      <c r="I37" s="25">
        <v>1.19</v>
      </c>
      <c r="J37" s="25">
        <v>1</v>
      </c>
      <c r="K37" s="21" t="s">
        <v>43</v>
      </c>
      <c r="L37" s="21" t="s">
        <v>59</v>
      </c>
      <c r="M37" s="8">
        <v>43468</v>
      </c>
      <c r="N37" s="8">
        <v>2</v>
      </c>
      <c r="O37" s="21" t="s">
        <v>118</v>
      </c>
      <c r="P37" s="21" t="s">
        <v>60</v>
      </c>
    </row>
    <row r="38" spans="1:16" x14ac:dyDescent="0.25">
      <c r="A38" t="s">
        <v>38</v>
      </c>
      <c r="D38" s="21" t="s">
        <v>198</v>
      </c>
      <c r="E38" s="21" t="s">
        <v>22</v>
      </c>
      <c r="F38" s="21" t="s">
        <v>124</v>
      </c>
      <c r="G38" s="21" t="s">
        <v>125</v>
      </c>
      <c r="H38" s="21" t="s">
        <v>75</v>
      </c>
      <c r="I38" s="25">
        <v>0.4</v>
      </c>
      <c r="J38" s="25">
        <v>1</v>
      </c>
      <c r="K38" s="21" t="s">
        <v>43</v>
      </c>
      <c r="L38" s="21" t="s">
        <v>59</v>
      </c>
      <c r="M38" s="8">
        <v>43468</v>
      </c>
      <c r="N38" s="8">
        <v>2</v>
      </c>
      <c r="O38" s="21" t="s">
        <v>124</v>
      </c>
      <c r="P38" s="21" t="s">
        <v>60</v>
      </c>
    </row>
    <row r="39" spans="1:16" x14ac:dyDescent="0.25">
      <c r="A39" t="s">
        <v>38</v>
      </c>
      <c r="D39" s="21" t="s">
        <v>198</v>
      </c>
      <c r="E39" s="21" t="s">
        <v>22</v>
      </c>
      <c r="F39" s="21" t="s">
        <v>90</v>
      </c>
      <c r="G39" s="21" t="s">
        <v>91</v>
      </c>
      <c r="H39" s="21" t="s">
        <v>51</v>
      </c>
      <c r="I39" s="25">
        <v>0.21</v>
      </c>
      <c r="J39" s="25">
        <v>1</v>
      </c>
      <c r="K39" s="21" t="s">
        <v>43</v>
      </c>
      <c r="L39" s="21" t="s">
        <v>59</v>
      </c>
      <c r="M39" s="8">
        <v>43468</v>
      </c>
      <c r="N39" s="8">
        <v>2</v>
      </c>
      <c r="O39" s="21" t="s">
        <v>90</v>
      </c>
      <c r="P39" s="21" t="s">
        <v>60</v>
      </c>
    </row>
    <row r="40" spans="1:16" x14ac:dyDescent="0.25">
      <c r="A40" t="s">
        <v>38</v>
      </c>
      <c r="D40" s="21" t="s">
        <v>198</v>
      </c>
      <c r="E40" s="21" t="s">
        <v>22</v>
      </c>
      <c r="F40" s="21" t="s">
        <v>84</v>
      </c>
      <c r="G40" s="21" t="s">
        <v>85</v>
      </c>
      <c r="H40" s="21" t="s">
        <v>51</v>
      </c>
      <c r="I40" s="25">
        <v>0.13</v>
      </c>
      <c r="J40" s="25">
        <v>2</v>
      </c>
      <c r="K40" s="21" t="s">
        <v>43</v>
      </c>
      <c r="L40" s="21" t="s">
        <v>59</v>
      </c>
      <c r="M40" s="8">
        <v>43468</v>
      </c>
      <c r="N40" s="8">
        <v>2</v>
      </c>
      <c r="O40" s="21" t="s">
        <v>84</v>
      </c>
      <c r="P40" s="21" t="s">
        <v>60</v>
      </c>
    </row>
    <row r="41" spans="1:16" x14ac:dyDescent="0.25">
      <c r="A41" t="s">
        <v>38</v>
      </c>
      <c r="D41" s="21" t="s">
        <v>199</v>
      </c>
      <c r="E41" s="21" t="s">
        <v>22</v>
      </c>
      <c r="F41" s="21" t="s">
        <v>177</v>
      </c>
      <c r="G41" s="21" t="s">
        <v>178</v>
      </c>
      <c r="H41" s="21" t="s">
        <v>42</v>
      </c>
      <c r="I41" s="25">
        <v>1541.87</v>
      </c>
      <c r="J41" s="25">
        <v>144</v>
      </c>
      <c r="K41" s="21" t="s">
        <v>43</v>
      </c>
      <c r="L41" s="21" t="s">
        <v>61</v>
      </c>
      <c r="M41" s="8">
        <v>43473</v>
      </c>
      <c r="N41" s="8">
        <v>2</v>
      </c>
      <c r="O41" s="21" t="s">
        <v>177</v>
      </c>
      <c r="P41" s="21" t="s">
        <v>62</v>
      </c>
    </row>
    <row r="42" spans="1:16" x14ac:dyDescent="0.25">
      <c r="A42" t="s">
        <v>38</v>
      </c>
      <c r="D42" s="21" t="s">
        <v>199</v>
      </c>
      <c r="E42" s="21" t="s">
        <v>22</v>
      </c>
      <c r="F42" s="21" t="s">
        <v>102</v>
      </c>
      <c r="G42" s="21" t="s">
        <v>103</v>
      </c>
      <c r="H42" s="21" t="s">
        <v>72</v>
      </c>
      <c r="I42" s="25">
        <v>326.95</v>
      </c>
      <c r="J42" s="25">
        <v>144</v>
      </c>
      <c r="K42" s="21" t="s">
        <v>43</v>
      </c>
      <c r="L42" s="21" t="s">
        <v>61</v>
      </c>
      <c r="M42" s="8">
        <v>43473</v>
      </c>
      <c r="N42" s="8">
        <v>2</v>
      </c>
      <c r="O42" s="21" t="s">
        <v>102</v>
      </c>
      <c r="P42" s="21" t="s">
        <v>62</v>
      </c>
    </row>
    <row r="43" spans="1:16" x14ac:dyDescent="0.25">
      <c r="A43" t="s">
        <v>38</v>
      </c>
      <c r="D43" s="21" t="s">
        <v>199</v>
      </c>
      <c r="E43" s="21" t="s">
        <v>22</v>
      </c>
      <c r="F43" s="21" t="s">
        <v>183</v>
      </c>
      <c r="G43" s="21" t="s">
        <v>184</v>
      </c>
      <c r="H43" s="21" t="s">
        <v>42</v>
      </c>
      <c r="I43" s="25">
        <v>214.15999999999997</v>
      </c>
      <c r="J43" s="25">
        <v>24</v>
      </c>
      <c r="K43" s="21" t="s">
        <v>43</v>
      </c>
      <c r="L43" s="21" t="s">
        <v>61</v>
      </c>
      <c r="M43" s="8">
        <v>43473</v>
      </c>
      <c r="N43" s="8">
        <v>2</v>
      </c>
      <c r="O43" s="21" t="s">
        <v>183</v>
      </c>
      <c r="P43" s="21" t="s">
        <v>62</v>
      </c>
    </row>
    <row r="44" spans="1:16" x14ac:dyDescent="0.25">
      <c r="A44" t="s">
        <v>38</v>
      </c>
      <c r="D44" s="21" t="s">
        <v>199</v>
      </c>
      <c r="E44" s="21" t="s">
        <v>22</v>
      </c>
      <c r="F44" s="21" t="s">
        <v>193</v>
      </c>
      <c r="G44" s="21" t="s">
        <v>194</v>
      </c>
      <c r="H44" s="21" t="s">
        <v>42</v>
      </c>
      <c r="I44" s="25">
        <v>53.539999999999992</v>
      </c>
      <c r="J44" s="25">
        <v>6</v>
      </c>
      <c r="K44" s="21" t="s">
        <v>43</v>
      </c>
      <c r="L44" s="21" t="s">
        <v>61</v>
      </c>
      <c r="M44" s="8">
        <v>43473</v>
      </c>
      <c r="N44" s="8">
        <v>2</v>
      </c>
      <c r="O44" s="21" t="s">
        <v>193</v>
      </c>
      <c r="P44" s="21" t="s">
        <v>62</v>
      </c>
    </row>
    <row r="45" spans="1:16" x14ac:dyDescent="0.25">
      <c r="A45" t="s">
        <v>38</v>
      </c>
      <c r="D45" s="21" t="s">
        <v>199</v>
      </c>
      <c r="E45" s="21" t="s">
        <v>22</v>
      </c>
      <c r="F45" s="21" t="s">
        <v>88</v>
      </c>
      <c r="G45" s="21" t="s">
        <v>89</v>
      </c>
      <c r="H45" s="21" t="s">
        <v>51</v>
      </c>
      <c r="I45" s="25">
        <v>23.66</v>
      </c>
      <c r="J45" s="25">
        <v>144</v>
      </c>
      <c r="K45" s="21" t="s">
        <v>43</v>
      </c>
      <c r="L45" s="21" t="s">
        <v>61</v>
      </c>
      <c r="M45" s="8">
        <v>43473</v>
      </c>
      <c r="N45" s="8">
        <v>2</v>
      </c>
      <c r="O45" s="21" t="s">
        <v>88</v>
      </c>
      <c r="P45" s="21" t="s">
        <v>62</v>
      </c>
    </row>
    <row r="46" spans="1:16" x14ac:dyDescent="0.25">
      <c r="A46" t="s">
        <v>38</v>
      </c>
      <c r="D46" s="21" t="s">
        <v>199</v>
      </c>
      <c r="E46" s="21" t="s">
        <v>22</v>
      </c>
      <c r="F46" s="21" t="s">
        <v>134</v>
      </c>
      <c r="G46" s="21" t="s">
        <v>135</v>
      </c>
      <c r="H46" s="21" t="s">
        <v>52</v>
      </c>
      <c r="I46" s="25">
        <v>3.28</v>
      </c>
      <c r="J46" s="25">
        <v>1</v>
      </c>
      <c r="K46" s="21" t="s">
        <v>43</v>
      </c>
      <c r="L46" s="21" t="s">
        <v>61</v>
      </c>
      <c r="M46" s="8">
        <v>43473</v>
      </c>
      <c r="N46" s="8">
        <v>2</v>
      </c>
      <c r="O46" s="21" t="s">
        <v>134</v>
      </c>
      <c r="P46" s="21" t="s">
        <v>62</v>
      </c>
    </row>
    <row r="47" spans="1:16" x14ac:dyDescent="0.25">
      <c r="A47" t="s">
        <v>38</v>
      </c>
      <c r="D47" s="21" t="s">
        <v>199</v>
      </c>
      <c r="E47" s="21" t="s">
        <v>22</v>
      </c>
      <c r="F47" s="21" t="s">
        <v>58</v>
      </c>
      <c r="G47" s="21" t="s">
        <v>50</v>
      </c>
      <c r="H47" s="21" t="s">
        <v>52</v>
      </c>
      <c r="I47" s="25">
        <v>2.13</v>
      </c>
      <c r="J47" s="25">
        <v>1</v>
      </c>
      <c r="K47" s="21" t="s">
        <v>43</v>
      </c>
      <c r="L47" s="21" t="s">
        <v>61</v>
      </c>
      <c r="M47" s="8">
        <v>43473</v>
      </c>
      <c r="N47" s="8">
        <v>2</v>
      </c>
      <c r="O47" s="21" t="s">
        <v>58</v>
      </c>
      <c r="P47" s="21" t="s">
        <v>62</v>
      </c>
    </row>
    <row r="48" spans="1:16" x14ac:dyDescent="0.25">
      <c r="A48" t="s">
        <v>38</v>
      </c>
      <c r="D48" s="21" t="s">
        <v>199</v>
      </c>
      <c r="E48" s="21" t="s">
        <v>22</v>
      </c>
      <c r="F48" s="21" t="s">
        <v>86</v>
      </c>
      <c r="G48" s="21" t="s">
        <v>87</v>
      </c>
      <c r="H48" s="21" t="s">
        <v>51</v>
      </c>
      <c r="I48" s="25">
        <v>1.42</v>
      </c>
      <c r="J48" s="25">
        <v>6</v>
      </c>
      <c r="K48" s="21" t="s">
        <v>43</v>
      </c>
      <c r="L48" s="21" t="s">
        <v>61</v>
      </c>
      <c r="M48" s="8">
        <v>43473</v>
      </c>
      <c r="N48" s="8">
        <v>2</v>
      </c>
      <c r="O48" s="21" t="s">
        <v>86</v>
      </c>
      <c r="P48" s="21" t="s">
        <v>62</v>
      </c>
    </row>
    <row r="49" spans="1:16" x14ac:dyDescent="0.25">
      <c r="A49" t="s">
        <v>38</v>
      </c>
      <c r="D49" s="21" t="s">
        <v>199</v>
      </c>
      <c r="E49" s="21" t="s">
        <v>22</v>
      </c>
      <c r="F49" s="21" t="s">
        <v>124</v>
      </c>
      <c r="G49" s="21" t="s">
        <v>125</v>
      </c>
      <c r="H49" s="21" t="s">
        <v>75</v>
      </c>
      <c r="I49" s="25">
        <v>0.42</v>
      </c>
      <c r="J49" s="25">
        <v>1</v>
      </c>
      <c r="K49" s="21" t="s">
        <v>43</v>
      </c>
      <c r="L49" s="21" t="s">
        <v>61</v>
      </c>
      <c r="M49" s="8">
        <v>43473</v>
      </c>
      <c r="N49" s="8">
        <v>2</v>
      </c>
      <c r="O49" s="21" t="s">
        <v>124</v>
      </c>
      <c r="P49" s="21" t="s">
        <v>62</v>
      </c>
    </row>
    <row r="50" spans="1:16" x14ac:dyDescent="0.25">
      <c r="A50" t="s">
        <v>38</v>
      </c>
      <c r="D50" s="21" t="s">
        <v>200</v>
      </c>
      <c r="E50" s="21" t="s">
        <v>22</v>
      </c>
      <c r="F50" s="21" t="s">
        <v>195</v>
      </c>
      <c r="G50" s="21" t="s">
        <v>196</v>
      </c>
      <c r="H50" s="21" t="s">
        <v>42</v>
      </c>
      <c r="I50" s="25">
        <v>1298.49</v>
      </c>
      <c r="J50" s="25">
        <v>144</v>
      </c>
      <c r="K50" s="21" t="s">
        <v>43</v>
      </c>
      <c r="L50" s="21" t="s">
        <v>70</v>
      </c>
      <c r="M50" s="8">
        <v>43467</v>
      </c>
      <c r="N50" s="8">
        <v>2</v>
      </c>
      <c r="O50" s="21" t="s">
        <v>195</v>
      </c>
      <c r="P50" s="21" t="s">
        <v>71</v>
      </c>
    </row>
    <row r="51" spans="1:16" x14ac:dyDescent="0.25">
      <c r="A51" t="s">
        <v>38</v>
      </c>
      <c r="D51" s="21" t="s">
        <v>200</v>
      </c>
      <c r="E51" s="21" t="s">
        <v>22</v>
      </c>
      <c r="F51" s="21" t="s">
        <v>175</v>
      </c>
      <c r="G51" s="21" t="s">
        <v>176</v>
      </c>
      <c r="H51" s="21" t="s">
        <v>42</v>
      </c>
      <c r="I51" s="25">
        <v>432.83000000000004</v>
      </c>
      <c r="J51" s="25">
        <v>48</v>
      </c>
      <c r="K51" s="21" t="s">
        <v>43</v>
      </c>
      <c r="L51" s="21" t="s">
        <v>70</v>
      </c>
      <c r="M51" s="8">
        <v>43467</v>
      </c>
      <c r="N51" s="8">
        <v>2</v>
      </c>
      <c r="O51" s="21" t="s">
        <v>175</v>
      </c>
      <c r="P51" s="21" t="s">
        <v>71</v>
      </c>
    </row>
    <row r="52" spans="1:16" x14ac:dyDescent="0.25">
      <c r="A52" t="s">
        <v>38</v>
      </c>
      <c r="D52" s="21" t="s">
        <v>200</v>
      </c>
      <c r="E52" s="21" t="s">
        <v>22</v>
      </c>
      <c r="F52" s="21" t="s">
        <v>104</v>
      </c>
      <c r="G52" s="21" t="s">
        <v>105</v>
      </c>
      <c r="H52" s="21" t="s">
        <v>72</v>
      </c>
      <c r="I52" s="25">
        <v>170.31</v>
      </c>
      <c r="J52" s="25">
        <v>144</v>
      </c>
      <c r="K52" s="21" t="s">
        <v>43</v>
      </c>
      <c r="L52" s="21" t="s">
        <v>70</v>
      </c>
      <c r="M52" s="8">
        <v>43467</v>
      </c>
      <c r="N52" s="8">
        <v>2</v>
      </c>
      <c r="O52" s="21" t="s">
        <v>104</v>
      </c>
      <c r="P52" s="21" t="s">
        <v>71</v>
      </c>
    </row>
    <row r="53" spans="1:16" x14ac:dyDescent="0.25">
      <c r="A53" t="s">
        <v>38</v>
      </c>
      <c r="D53" s="21" t="s">
        <v>200</v>
      </c>
      <c r="E53" s="21" t="s">
        <v>22</v>
      </c>
      <c r="F53" s="21" t="s">
        <v>98</v>
      </c>
      <c r="G53" s="21" t="s">
        <v>99</v>
      </c>
      <c r="H53" s="21" t="s">
        <v>65</v>
      </c>
      <c r="I53" s="25">
        <v>117.36999999999999</v>
      </c>
      <c r="J53" s="25">
        <v>144</v>
      </c>
      <c r="K53" s="21" t="s">
        <v>43</v>
      </c>
      <c r="L53" s="21" t="s">
        <v>70</v>
      </c>
      <c r="M53" s="8">
        <v>43467</v>
      </c>
      <c r="N53" s="8">
        <v>2</v>
      </c>
      <c r="O53" s="21" t="s">
        <v>98</v>
      </c>
      <c r="P53" s="21" t="s">
        <v>71</v>
      </c>
    </row>
    <row r="54" spans="1:16" x14ac:dyDescent="0.25">
      <c r="A54" t="s">
        <v>38</v>
      </c>
      <c r="D54" s="21" t="s">
        <v>200</v>
      </c>
      <c r="E54" s="21" t="s">
        <v>22</v>
      </c>
      <c r="F54" s="21" t="s">
        <v>108</v>
      </c>
      <c r="G54" s="21" t="s">
        <v>109</v>
      </c>
      <c r="H54" s="21" t="s">
        <v>72</v>
      </c>
      <c r="I54" s="25">
        <v>83.77</v>
      </c>
      <c r="J54" s="25">
        <v>48</v>
      </c>
      <c r="K54" s="21" t="s">
        <v>43</v>
      </c>
      <c r="L54" s="21" t="s">
        <v>70</v>
      </c>
      <c r="M54" s="8">
        <v>43467</v>
      </c>
      <c r="N54" s="8">
        <v>2</v>
      </c>
      <c r="O54" s="21" t="s">
        <v>108</v>
      </c>
      <c r="P54" s="21" t="s">
        <v>71</v>
      </c>
    </row>
    <row r="55" spans="1:16" x14ac:dyDescent="0.25">
      <c r="A55" t="s">
        <v>38</v>
      </c>
      <c r="D55" s="21" t="s">
        <v>200</v>
      </c>
      <c r="E55" s="21" t="s">
        <v>22</v>
      </c>
      <c r="F55" s="21" t="s">
        <v>120</v>
      </c>
      <c r="G55" s="21" t="s">
        <v>121</v>
      </c>
      <c r="H55" s="21" t="s">
        <v>75</v>
      </c>
      <c r="I55" s="25">
        <v>71.61</v>
      </c>
      <c r="J55" s="25">
        <v>144</v>
      </c>
      <c r="K55" s="21" t="s">
        <v>43</v>
      </c>
      <c r="L55" s="21" t="s">
        <v>70</v>
      </c>
      <c r="M55" s="8">
        <v>43467</v>
      </c>
      <c r="N55" s="8">
        <v>2</v>
      </c>
      <c r="O55" s="21" t="s">
        <v>120</v>
      </c>
      <c r="P55" s="21" t="s">
        <v>71</v>
      </c>
    </row>
    <row r="56" spans="1:16" x14ac:dyDescent="0.25">
      <c r="A56" t="s">
        <v>38</v>
      </c>
      <c r="D56" s="21" t="s">
        <v>200</v>
      </c>
      <c r="E56" s="21" t="s">
        <v>22</v>
      </c>
      <c r="F56" s="21" t="s">
        <v>189</v>
      </c>
      <c r="G56" s="21" t="s">
        <v>190</v>
      </c>
      <c r="H56" s="21" t="s">
        <v>42</v>
      </c>
      <c r="I56" s="25">
        <v>9.01</v>
      </c>
      <c r="J56" s="25">
        <v>1</v>
      </c>
      <c r="K56" s="21" t="s">
        <v>43</v>
      </c>
      <c r="L56" s="21" t="s">
        <v>70</v>
      </c>
      <c r="M56" s="8">
        <v>43467</v>
      </c>
      <c r="N56" s="8">
        <v>2</v>
      </c>
      <c r="O56" s="21" t="s">
        <v>189</v>
      </c>
      <c r="P56" s="21" t="s">
        <v>71</v>
      </c>
    </row>
    <row r="57" spans="1:16" x14ac:dyDescent="0.25">
      <c r="A57" t="s">
        <v>38</v>
      </c>
      <c r="D57" s="21" t="s">
        <v>200</v>
      </c>
      <c r="E57" s="21" t="s">
        <v>22</v>
      </c>
      <c r="F57" s="21" t="s">
        <v>132</v>
      </c>
      <c r="G57" s="21" t="s">
        <v>133</v>
      </c>
      <c r="H57" s="21" t="s">
        <v>52</v>
      </c>
      <c r="I57" s="25">
        <v>3.59</v>
      </c>
      <c r="J57" s="25">
        <v>1</v>
      </c>
      <c r="K57" s="21" t="s">
        <v>43</v>
      </c>
      <c r="L57" s="21" t="s">
        <v>70</v>
      </c>
      <c r="M57" s="8">
        <v>43467</v>
      </c>
      <c r="N57" s="8">
        <v>2</v>
      </c>
      <c r="O57" s="21" t="s">
        <v>132</v>
      </c>
      <c r="P57" s="21" t="s">
        <v>71</v>
      </c>
    </row>
    <row r="58" spans="1:16" x14ac:dyDescent="0.25">
      <c r="A58" t="s">
        <v>38</v>
      </c>
      <c r="D58" s="21" t="s">
        <v>200</v>
      </c>
      <c r="E58" s="21" t="s">
        <v>22</v>
      </c>
      <c r="F58" s="21" t="s">
        <v>88</v>
      </c>
      <c r="G58" s="21" t="s">
        <v>89</v>
      </c>
      <c r="H58" s="21" t="s">
        <v>51</v>
      </c>
      <c r="I58" s="25">
        <v>2.16</v>
      </c>
      <c r="J58" s="25">
        <v>13</v>
      </c>
      <c r="K58" s="21" t="s">
        <v>43</v>
      </c>
      <c r="L58" s="21" t="s">
        <v>70</v>
      </c>
      <c r="M58" s="8">
        <v>43467</v>
      </c>
      <c r="N58" s="8">
        <v>2</v>
      </c>
      <c r="O58" s="21" t="s">
        <v>88</v>
      </c>
      <c r="P58" s="21" t="s">
        <v>71</v>
      </c>
    </row>
    <row r="59" spans="1:16" x14ac:dyDescent="0.25">
      <c r="A59" t="s">
        <v>38</v>
      </c>
      <c r="D59" s="21" t="s">
        <v>200</v>
      </c>
      <c r="E59" s="21" t="s">
        <v>22</v>
      </c>
      <c r="F59" s="21" t="s">
        <v>80</v>
      </c>
      <c r="G59" s="21" t="s">
        <v>81</v>
      </c>
      <c r="H59" s="21" t="s">
        <v>51</v>
      </c>
      <c r="I59" s="25">
        <v>0.9</v>
      </c>
      <c r="J59" s="25">
        <v>1</v>
      </c>
      <c r="K59" s="21" t="s">
        <v>43</v>
      </c>
      <c r="L59" s="21" t="s">
        <v>70</v>
      </c>
      <c r="M59" s="8">
        <v>43467</v>
      </c>
      <c r="N59" s="8">
        <v>2</v>
      </c>
      <c r="O59" s="21" t="s">
        <v>80</v>
      </c>
      <c r="P59" s="21" t="s">
        <v>71</v>
      </c>
    </row>
    <row r="60" spans="1:16" x14ac:dyDescent="0.25">
      <c r="A60" t="s">
        <v>38</v>
      </c>
      <c r="D60" s="21" t="s">
        <v>201</v>
      </c>
      <c r="E60" s="21" t="s">
        <v>22</v>
      </c>
      <c r="F60" s="21" t="s">
        <v>114</v>
      </c>
      <c r="G60" s="21" t="s">
        <v>115</v>
      </c>
      <c r="H60" s="21" t="s">
        <v>72</v>
      </c>
      <c r="I60" s="25">
        <v>590.98</v>
      </c>
      <c r="J60" s="25">
        <v>144</v>
      </c>
      <c r="K60" s="21" t="s">
        <v>43</v>
      </c>
      <c r="L60" s="21" t="s">
        <v>56</v>
      </c>
      <c r="M60" s="8">
        <v>43469</v>
      </c>
      <c r="N60" s="8">
        <v>2</v>
      </c>
      <c r="O60" s="21" t="s">
        <v>114</v>
      </c>
      <c r="P60" s="21" t="s">
        <v>57</v>
      </c>
    </row>
    <row r="61" spans="1:16" x14ac:dyDescent="0.25">
      <c r="A61" t="s">
        <v>38</v>
      </c>
      <c r="D61" s="21" t="s">
        <v>201</v>
      </c>
      <c r="E61" s="21" t="s">
        <v>22</v>
      </c>
      <c r="F61" s="21" t="s">
        <v>181</v>
      </c>
      <c r="G61" s="21" t="s">
        <v>182</v>
      </c>
      <c r="H61" s="21" t="s">
        <v>42</v>
      </c>
      <c r="I61" s="25">
        <v>508.54999999999995</v>
      </c>
      <c r="J61" s="25">
        <v>48</v>
      </c>
      <c r="K61" s="21" t="s">
        <v>43</v>
      </c>
      <c r="L61" s="21" t="s">
        <v>56</v>
      </c>
      <c r="M61" s="8">
        <v>43469</v>
      </c>
      <c r="N61" s="8">
        <v>2</v>
      </c>
      <c r="O61" s="21" t="s">
        <v>181</v>
      </c>
      <c r="P61" s="21" t="s">
        <v>57</v>
      </c>
    </row>
    <row r="62" spans="1:16" x14ac:dyDescent="0.25">
      <c r="A62" t="s">
        <v>38</v>
      </c>
      <c r="D62" s="21" t="s">
        <v>201</v>
      </c>
      <c r="E62" s="21" t="s">
        <v>22</v>
      </c>
      <c r="F62" s="21" t="s">
        <v>66</v>
      </c>
      <c r="G62" s="21" t="s">
        <v>46</v>
      </c>
      <c r="H62" s="21" t="s">
        <v>65</v>
      </c>
      <c r="I62" s="25">
        <v>492.31</v>
      </c>
      <c r="J62" s="25">
        <v>144</v>
      </c>
      <c r="K62" s="21" t="s">
        <v>43</v>
      </c>
      <c r="L62" s="21" t="s">
        <v>56</v>
      </c>
      <c r="M62" s="8">
        <v>43469</v>
      </c>
      <c r="N62" s="8">
        <v>2</v>
      </c>
      <c r="O62" s="21" t="s">
        <v>66</v>
      </c>
      <c r="P62" s="21" t="s">
        <v>57</v>
      </c>
    </row>
    <row r="63" spans="1:16" x14ac:dyDescent="0.25">
      <c r="A63" t="s">
        <v>38</v>
      </c>
      <c r="D63" s="21" t="s">
        <v>201</v>
      </c>
      <c r="E63" s="21" t="s">
        <v>22</v>
      </c>
      <c r="F63" s="21" t="s">
        <v>173</v>
      </c>
      <c r="G63" s="21" t="s">
        <v>174</v>
      </c>
      <c r="H63" s="21" t="s">
        <v>42</v>
      </c>
      <c r="I63" s="25">
        <v>254.29999999999998</v>
      </c>
      <c r="J63" s="25">
        <v>48</v>
      </c>
      <c r="K63" s="21" t="s">
        <v>43</v>
      </c>
      <c r="L63" s="21" t="s">
        <v>56</v>
      </c>
      <c r="M63" s="8">
        <v>43469</v>
      </c>
      <c r="N63" s="8">
        <v>2</v>
      </c>
      <c r="O63" s="21" t="s">
        <v>173</v>
      </c>
      <c r="P63" s="21" t="s">
        <v>57</v>
      </c>
    </row>
    <row r="64" spans="1:16" x14ac:dyDescent="0.25">
      <c r="A64" t="s">
        <v>38</v>
      </c>
      <c r="D64" s="21" t="s">
        <v>201</v>
      </c>
      <c r="E64" s="21" t="s">
        <v>22</v>
      </c>
      <c r="F64" s="21" t="s">
        <v>118</v>
      </c>
      <c r="G64" s="21" t="s">
        <v>119</v>
      </c>
      <c r="H64" s="21" t="s">
        <v>75</v>
      </c>
      <c r="I64" s="25">
        <v>174.89</v>
      </c>
      <c r="J64" s="25">
        <v>144</v>
      </c>
      <c r="K64" s="21" t="s">
        <v>43</v>
      </c>
      <c r="L64" s="21" t="s">
        <v>56</v>
      </c>
      <c r="M64" s="8">
        <v>43469</v>
      </c>
      <c r="N64" s="8">
        <v>2</v>
      </c>
      <c r="O64" s="21" t="s">
        <v>118</v>
      </c>
      <c r="P64" s="21" t="s">
        <v>57</v>
      </c>
    </row>
    <row r="65" spans="1:16" x14ac:dyDescent="0.25">
      <c r="A65" t="s">
        <v>38</v>
      </c>
      <c r="D65" s="21" t="s">
        <v>201</v>
      </c>
      <c r="E65" s="21" t="s">
        <v>22</v>
      </c>
      <c r="F65" s="21" t="s">
        <v>92</v>
      </c>
      <c r="G65" s="21" t="s">
        <v>93</v>
      </c>
      <c r="H65" s="21" t="s">
        <v>65</v>
      </c>
      <c r="I65" s="25">
        <v>62.72</v>
      </c>
      <c r="J65" s="25">
        <v>24</v>
      </c>
      <c r="K65" s="21" t="s">
        <v>43</v>
      </c>
      <c r="L65" s="21" t="s">
        <v>56</v>
      </c>
      <c r="M65" s="8">
        <v>43469</v>
      </c>
      <c r="N65" s="8">
        <v>2</v>
      </c>
      <c r="O65" s="21" t="s">
        <v>92</v>
      </c>
      <c r="P65" s="21" t="s">
        <v>57</v>
      </c>
    </row>
    <row r="66" spans="1:16" x14ac:dyDescent="0.25">
      <c r="A66" t="s">
        <v>38</v>
      </c>
      <c r="D66" s="21" t="s">
        <v>201</v>
      </c>
      <c r="E66" s="21" t="s">
        <v>22</v>
      </c>
      <c r="F66" s="21" t="s">
        <v>86</v>
      </c>
      <c r="G66" s="21" t="s">
        <v>87</v>
      </c>
      <c r="H66" s="21" t="s">
        <v>51</v>
      </c>
      <c r="I66" s="25">
        <v>33.799999999999997</v>
      </c>
      <c r="J66" s="25">
        <v>145</v>
      </c>
      <c r="K66" s="21" t="s">
        <v>43</v>
      </c>
      <c r="L66" s="21" t="s">
        <v>56</v>
      </c>
      <c r="M66" s="8">
        <v>43469</v>
      </c>
      <c r="N66" s="8">
        <v>2</v>
      </c>
      <c r="O66" s="21" t="s">
        <v>86</v>
      </c>
      <c r="P66" s="21" t="s">
        <v>57</v>
      </c>
    </row>
    <row r="67" spans="1:16" x14ac:dyDescent="0.25">
      <c r="A67" t="s">
        <v>38</v>
      </c>
      <c r="D67" s="21" t="s">
        <v>201</v>
      </c>
      <c r="E67" s="21" t="s">
        <v>22</v>
      </c>
      <c r="F67" s="21" t="s">
        <v>69</v>
      </c>
      <c r="G67" s="21" t="s">
        <v>47</v>
      </c>
      <c r="H67" s="21" t="s">
        <v>68</v>
      </c>
      <c r="I67" s="25">
        <v>17.3</v>
      </c>
      <c r="J67" s="25">
        <v>12</v>
      </c>
      <c r="K67" s="21" t="s">
        <v>43</v>
      </c>
      <c r="L67" s="21" t="s">
        <v>56</v>
      </c>
      <c r="M67" s="8">
        <v>43469</v>
      </c>
      <c r="N67" s="8">
        <v>2</v>
      </c>
      <c r="O67" s="21" t="s">
        <v>69</v>
      </c>
      <c r="P67" s="21" t="s">
        <v>57</v>
      </c>
    </row>
    <row r="68" spans="1:16" x14ac:dyDescent="0.25">
      <c r="A68" t="s">
        <v>38</v>
      </c>
      <c r="D68" s="21" t="s">
        <v>201</v>
      </c>
      <c r="E68" s="21" t="s">
        <v>22</v>
      </c>
      <c r="F68" s="21" t="s">
        <v>100</v>
      </c>
      <c r="G68" s="21" t="s">
        <v>101</v>
      </c>
      <c r="H68" s="21" t="s">
        <v>65</v>
      </c>
      <c r="I68" s="25">
        <v>2.0299999999999998</v>
      </c>
      <c r="J68" s="25">
        <v>1</v>
      </c>
      <c r="K68" s="21" t="s">
        <v>43</v>
      </c>
      <c r="L68" s="21" t="s">
        <v>56</v>
      </c>
      <c r="M68" s="8">
        <v>43469</v>
      </c>
      <c r="N68" s="8">
        <v>2</v>
      </c>
      <c r="O68" s="21" t="s">
        <v>100</v>
      </c>
      <c r="P68" s="21" t="s">
        <v>57</v>
      </c>
    </row>
    <row r="69" spans="1:16" x14ac:dyDescent="0.25">
      <c r="A69" t="s">
        <v>38</v>
      </c>
      <c r="D69" s="21" t="s">
        <v>201</v>
      </c>
      <c r="E69" s="21" t="s">
        <v>22</v>
      </c>
      <c r="F69" s="21" t="s">
        <v>108</v>
      </c>
      <c r="G69" s="21" t="s">
        <v>109</v>
      </c>
      <c r="H69" s="21" t="s">
        <v>72</v>
      </c>
      <c r="I69" s="25">
        <v>1.71</v>
      </c>
      <c r="J69" s="25">
        <v>1</v>
      </c>
      <c r="K69" s="21" t="s">
        <v>43</v>
      </c>
      <c r="L69" s="21" t="s">
        <v>56</v>
      </c>
      <c r="M69" s="8">
        <v>43469</v>
      </c>
      <c r="N69" s="8">
        <v>2</v>
      </c>
      <c r="O69" s="21" t="s">
        <v>108</v>
      </c>
      <c r="P69" s="21" t="s">
        <v>57</v>
      </c>
    </row>
    <row r="70" spans="1:16" x14ac:dyDescent="0.25">
      <c r="A70" t="s">
        <v>38</v>
      </c>
      <c r="D70" s="21" t="s">
        <v>201</v>
      </c>
      <c r="E70" s="21" t="s">
        <v>22</v>
      </c>
      <c r="F70" s="21" t="s">
        <v>136</v>
      </c>
      <c r="G70" s="21" t="s">
        <v>137</v>
      </c>
      <c r="H70" s="21" t="s">
        <v>65</v>
      </c>
      <c r="I70" s="25">
        <v>1.54</v>
      </c>
      <c r="J70" s="25">
        <v>1</v>
      </c>
      <c r="K70" s="21" t="s">
        <v>43</v>
      </c>
      <c r="L70" s="21" t="s">
        <v>56</v>
      </c>
      <c r="M70" s="8">
        <v>43469</v>
      </c>
      <c r="N70" s="8">
        <v>2</v>
      </c>
      <c r="O70" s="21" t="s">
        <v>136</v>
      </c>
      <c r="P70" s="21" t="s">
        <v>57</v>
      </c>
    </row>
    <row r="71" spans="1:16" x14ac:dyDescent="0.25">
      <c r="A71" t="s">
        <v>38</v>
      </c>
      <c r="D71" s="21" t="s">
        <v>201</v>
      </c>
      <c r="E71" s="21" t="s">
        <v>22</v>
      </c>
      <c r="F71" s="21" t="s">
        <v>130</v>
      </c>
      <c r="G71" s="21" t="s">
        <v>131</v>
      </c>
      <c r="H71" s="21" t="s">
        <v>75</v>
      </c>
      <c r="I71" s="25">
        <v>1.27</v>
      </c>
      <c r="J71" s="25">
        <v>1</v>
      </c>
      <c r="K71" s="21" t="s">
        <v>43</v>
      </c>
      <c r="L71" s="21" t="s">
        <v>56</v>
      </c>
      <c r="M71" s="8">
        <v>43469</v>
      </c>
      <c r="N71" s="8">
        <v>2</v>
      </c>
      <c r="O71" s="21" t="s">
        <v>130</v>
      </c>
      <c r="P71" s="21" t="s">
        <v>57</v>
      </c>
    </row>
    <row r="72" spans="1:16" x14ac:dyDescent="0.25">
      <c r="A72" t="s">
        <v>38</v>
      </c>
      <c r="D72" s="21" t="s">
        <v>201</v>
      </c>
      <c r="E72" s="21" t="s">
        <v>22</v>
      </c>
      <c r="F72" s="21" t="s">
        <v>77</v>
      </c>
      <c r="G72" s="21" t="s">
        <v>48</v>
      </c>
      <c r="H72" s="21" t="s">
        <v>75</v>
      </c>
      <c r="I72" s="25">
        <v>1.17</v>
      </c>
      <c r="J72" s="25">
        <v>1</v>
      </c>
      <c r="K72" s="21" t="s">
        <v>43</v>
      </c>
      <c r="L72" s="21" t="s">
        <v>56</v>
      </c>
      <c r="M72" s="8">
        <v>43469</v>
      </c>
      <c r="N72" s="8">
        <v>2</v>
      </c>
      <c r="O72" s="21" t="s">
        <v>77</v>
      </c>
      <c r="P72" s="21" t="s">
        <v>57</v>
      </c>
    </row>
    <row r="73" spans="1:16" x14ac:dyDescent="0.25">
      <c r="A73" t="s">
        <v>38</v>
      </c>
      <c r="D73" s="21" t="s">
        <v>201</v>
      </c>
      <c r="E73" s="21" t="s">
        <v>22</v>
      </c>
      <c r="F73" s="21" t="s">
        <v>122</v>
      </c>
      <c r="G73" s="21" t="s">
        <v>123</v>
      </c>
      <c r="H73" s="21" t="s">
        <v>75</v>
      </c>
      <c r="I73" s="25">
        <v>1.01</v>
      </c>
      <c r="J73" s="25">
        <v>1</v>
      </c>
      <c r="K73" s="21" t="s">
        <v>43</v>
      </c>
      <c r="L73" s="21" t="s">
        <v>56</v>
      </c>
      <c r="M73" s="8">
        <v>43469</v>
      </c>
      <c r="N73" s="8">
        <v>2</v>
      </c>
      <c r="O73" s="21" t="s">
        <v>122</v>
      </c>
      <c r="P73" s="21" t="s">
        <v>57</v>
      </c>
    </row>
    <row r="74" spans="1:16" x14ac:dyDescent="0.25">
      <c r="A74" t="s">
        <v>38</v>
      </c>
      <c r="D74" s="21" t="s">
        <v>201</v>
      </c>
      <c r="E74" s="21" t="s">
        <v>22</v>
      </c>
      <c r="F74" s="21" t="s">
        <v>76</v>
      </c>
      <c r="G74" s="21" t="s">
        <v>44</v>
      </c>
      <c r="H74" s="21" t="s">
        <v>75</v>
      </c>
      <c r="I74" s="25">
        <v>0.86</v>
      </c>
      <c r="J74" s="25">
        <v>1</v>
      </c>
      <c r="K74" s="21" t="s">
        <v>43</v>
      </c>
      <c r="L74" s="21" t="s">
        <v>56</v>
      </c>
      <c r="M74" s="8">
        <v>43469</v>
      </c>
      <c r="N74" s="8">
        <v>2</v>
      </c>
      <c r="O74" s="21" t="s">
        <v>76</v>
      </c>
      <c r="P74" s="21" t="s">
        <v>57</v>
      </c>
    </row>
    <row r="75" spans="1:16" x14ac:dyDescent="0.25">
      <c r="A75" t="s">
        <v>38</v>
      </c>
      <c r="D75" s="21" t="s">
        <v>201</v>
      </c>
      <c r="E75" s="21" t="s">
        <v>22</v>
      </c>
      <c r="F75" s="21" t="s">
        <v>88</v>
      </c>
      <c r="G75" s="21" t="s">
        <v>89</v>
      </c>
      <c r="H75" s="21" t="s">
        <v>51</v>
      </c>
      <c r="I75" s="25">
        <v>0.16</v>
      </c>
      <c r="J75" s="25">
        <v>1</v>
      </c>
      <c r="K75" s="21" t="s">
        <v>43</v>
      </c>
      <c r="L75" s="21" t="s">
        <v>56</v>
      </c>
      <c r="M75" s="8">
        <v>43469</v>
      </c>
      <c r="N75" s="8">
        <v>2</v>
      </c>
      <c r="O75" s="21" t="s">
        <v>88</v>
      </c>
      <c r="P75" s="21" t="s">
        <v>57</v>
      </c>
    </row>
    <row r="76" spans="1:16" x14ac:dyDescent="0.25">
      <c r="A76" t="s">
        <v>38</v>
      </c>
      <c r="D76" s="21" t="s">
        <v>202</v>
      </c>
      <c r="E76" s="21" t="s">
        <v>22</v>
      </c>
      <c r="F76" s="21" t="s">
        <v>179</v>
      </c>
      <c r="G76" s="21" t="s">
        <v>180</v>
      </c>
      <c r="H76" s="21" t="s">
        <v>42</v>
      </c>
      <c r="I76" s="25">
        <v>1244.3800000000001</v>
      </c>
      <c r="J76" s="25">
        <v>144</v>
      </c>
      <c r="K76" s="21" t="s">
        <v>43</v>
      </c>
      <c r="L76" s="21" t="s">
        <v>54</v>
      </c>
      <c r="M76" s="8">
        <v>43475</v>
      </c>
      <c r="N76" s="8">
        <v>2</v>
      </c>
      <c r="O76" s="21" t="s">
        <v>179</v>
      </c>
      <c r="P76" s="21" t="s">
        <v>55</v>
      </c>
    </row>
    <row r="77" spans="1:16" x14ac:dyDescent="0.25">
      <c r="A77" t="s">
        <v>38</v>
      </c>
      <c r="D77" s="21" t="s">
        <v>202</v>
      </c>
      <c r="E77" s="21" t="s">
        <v>22</v>
      </c>
      <c r="F77" s="21" t="s">
        <v>96</v>
      </c>
      <c r="G77" s="21" t="s">
        <v>97</v>
      </c>
      <c r="H77" s="21" t="s">
        <v>65</v>
      </c>
      <c r="I77" s="25">
        <v>302.59000000000003</v>
      </c>
      <c r="J77" s="25">
        <v>144</v>
      </c>
      <c r="K77" s="21" t="s">
        <v>43</v>
      </c>
      <c r="L77" s="21" t="s">
        <v>54</v>
      </c>
      <c r="M77" s="8">
        <v>43475</v>
      </c>
      <c r="N77" s="8">
        <v>2</v>
      </c>
      <c r="O77" s="21" t="s">
        <v>96</v>
      </c>
      <c r="P77" s="21" t="s">
        <v>55</v>
      </c>
    </row>
    <row r="78" spans="1:16" x14ac:dyDescent="0.25">
      <c r="A78" t="s">
        <v>38</v>
      </c>
      <c r="D78" s="21" t="s">
        <v>202</v>
      </c>
      <c r="E78" s="21" t="s">
        <v>22</v>
      </c>
      <c r="F78" s="21" t="s">
        <v>58</v>
      </c>
      <c r="G78" s="21" t="s">
        <v>50</v>
      </c>
      <c r="H78" s="21" t="s">
        <v>52</v>
      </c>
      <c r="I78" s="25">
        <v>296.63</v>
      </c>
      <c r="J78" s="25">
        <v>144</v>
      </c>
      <c r="K78" s="21" t="s">
        <v>43</v>
      </c>
      <c r="L78" s="21" t="s">
        <v>54</v>
      </c>
      <c r="M78" s="8">
        <v>43475</v>
      </c>
      <c r="N78" s="8">
        <v>2</v>
      </c>
      <c r="O78" s="21" t="s">
        <v>58</v>
      </c>
      <c r="P78" s="21" t="s">
        <v>55</v>
      </c>
    </row>
    <row r="79" spans="1:16" x14ac:dyDescent="0.25">
      <c r="A79" t="s">
        <v>38</v>
      </c>
      <c r="D79" s="21" t="s">
        <v>202</v>
      </c>
      <c r="E79" s="21" t="s">
        <v>22</v>
      </c>
      <c r="F79" s="21" t="s">
        <v>134</v>
      </c>
      <c r="G79" s="21" t="s">
        <v>135</v>
      </c>
      <c r="H79" s="21" t="s">
        <v>52</v>
      </c>
      <c r="I79" s="25">
        <v>152.31</v>
      </c>
      <c r="J79" s="25">
        <v>48</v>
      </c>
      <c r="K79" s="21" t="s">
        <v>43</v>
      </c>
      <c r="L79" s="21" t="s">
        <v>54</v>
      </c>
      <c r="M79" s="8">
        <v>43475</v>
      </c>
      <c r="N79" s="8">
        <v>2</v>
      </c>
      <c r="O79" s="21" t="s">
        <v>134</v>
      </c>
      <c r="P79" s="21" t="s">
        <v>55</v>
      </c>
    </row>
    <row r="80" spans="1:16" x14ac:dyDescent="0.25">
      <c r="A80" t="s">
        <v>38</v>
      </c>
      <c r="D80" s="21" t="s">
        <v>202</v>
      </c>
      <c r="E80" s="21" t="s">
        <v>22</v>
      </c>
      <c r="F80" s="21" t="s">
        <v>67</v>
      </c>
      <c r="G80" s="21" t="s">
        <v>49</v>
      </c>
      <c r="H80" s="21" t="s">
        <v>65</v>
      </c>
      <c r="I80" s="25">
        <v>97.55</v>
      </c>
      <c r="J80" s="25">
        <v>48</v>
      </c>
      <c r="K80" s="21" t="s">
        <v>43</v>
      </c>
      <c r="L80" s="21" t="s">
        <v>54</v>
      </c>
      <c r="M80" s="8">
        <v>43475</v>
      </c>
      <c r="N80" s="8">
        <v>2</v>
      </c>
      <c r="O80" s="21" t="s">
        <v>67</v>
      </c>
      <c r="P80" s="21" t="s">
        <v>55</v>
      </c>
    </row>
    <row r="81" spans="1:16" x14ac:dyDescent="0.25">
      <c r="A81" t="s">
        <v>38</v>
      </c>
      <c r="D81" s="21" t="s">
        <v>202</v>
      </c>
      <c r="E81" s="21" t="s">
        <v>22</v>
      </c>
      <c r="F81" s="21" t="s">
        <v>116</v>
      </c>
      <c r="G81" s="21" t="s">
        <v>117</v>
      </c>
      <c r="H81" s="21" t="s">
        <v>72</v>
      </c>
      <c r="I81" s="25">
        <v>3.94</v>
      </c>
      <c r="J81" s="25">
        <v>1</v>
      </c>
      <c r="K81" s="21" t="s">
        <v>43</v>
      </c>
      <c r="L81" s="21" t="s">
        <v>54</v>
      </c>
      <c r="M81" s="8">
        <v>43475</v>
      </c>
      <c r="N81" s="8">
        <v>2</v>
      </c>
      <c r="O81" s="21" t="s">
        <v>116</v>
      </c>
      <c r="P81" s="21" t="s">
        <v>55</v>
      </c>
    </row>
    <row r="82" spans="1:16" x14ac:dyDescent="0.25">
      <c r="A82" t="s">
        <v>38</v>
      </c>
      <c r="D82" s="21" t="s">
        <v>202</v>
      </c>
      <c r="E82" s="21" t="s">
        <v>22</v>
      </c>
      <c r="F82" s="21" t="s">
        <v>73</v>
      </c>
      <c r="G82" s="21" t="s">
        <v>74</v>
      </c>
      <c r="H82" s="21" t="s">
        <v>75</v>
      </c>
      <c r="I82" s="25">
        <v>0.91</v>
      </c>
      <c r="J82" s="25">
        <v>1</v>
      </c>
      <c r="K82" s="21" t="s">
        <v>43</v>
      </c>
      <c r="L82" s="21" t="s">
        <v>54</v>
      </c>
      <c r="M82" s="8">
        <v>43475</v>
      </c>
      <c r="N82" s="8">
        <v>2</v>
      </c>
      <c r="O82" s="21" t="s">
        <v>73</v>
      </c>
      <c r="P82" s="21" t="s">
        <v>55</v>
      </c>
    </row>
    <row r="83" spans="1:16" x14ac:dyDescent="0.25">
      <c r="A83" t="s">
        <v>38</v>
      </c>
      <c r="D83" s="21" t="s">
        <v>202</v>
      </c>
      <c r="E83" s="21" t="s">
        <v>22</v>
      </c>
      <c r="F83" s="21" t="s">
        <v>120</v>
      </c>
      <c r="G83" s="21" t="s">
        <v>121</v>
      </c>
      <c r="H83" s="21" t="s">
        <v>75</v>
      </c>
      <c r="I83" s="25">
        <v>0.48</v>
      </c>
      <c r="J83" s="25">
        <v>1</v>
      </c>
      <c r="K83" s="21" t="s">
        <v>43</v>
      </c>
      <c r="L83" s="21" t="s">
        <v>54</v>
      </c>
      <c r="M83" s="8">
        <v>43475</v>
      </c>
      <c r="N83" s="8">
        <v>2</v>
      </c>
      <c r="O83" s="21" t="s">
        <v>120</v>
      </c>
      <c r="P83" s="21" t="s">
        <v>55</v>
      </c>
    </row>
    <row r="84" spans="1:16" x14ac:dyDescent="0.25">
      <c r="A84" t="s">
        <v>38</v>
      </c>
      <c r="D84" t="s">
        <v>41</v>
      </c>
      <c r="I84">
        <f>SUBTOTAL(109,Sales_Line[Amount])</f>
        <v>15087.749999999995</v>
      </c>
      <c r="J84">
        <f>SUBTOTAL(109,Sales_Line[Quantity])</f>
        <v>4880</v>
      </c>
      <c r="P84">
        <f>SUBTOTAL(103,Sales_Line[Customer - Name])</f>
        <v>72</v>
      </c>
    </row>
  </sheetData>
  <pageMargins left="0.7" right="0.7" top="0.75" bottom="0.75" header="0.3" footer="0.3"/>
  <pageSetup scale="38" fitToHeight="0"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CD9D8-7ECE-48FA-96BE-993080986E7D}">
  <dimension ref="A1:Q11"/>
  <sheetViews>
    <sheetView workbookViewId="0"/>
  </sheetViews>
  <sheetFormatPr defaultRowHeight="15" x14ac:dyDescent="0.25"/>
  <sheetData>
    <row r="1" spans="1:17" x14ac:dyDescent="0.25">
      <c r="A1" s="20" t="s">
        <v>170</v>
      </c>
      <c r="C1" s="20" t="s">
        <v>0</v>
      </c>
      <c r="D1" s="20" t="s">
        <v>1</v>
      </c>
    </row>
    <row r="3" spans="1:17" x14ac:dyDescent="0.25">
      <c r="C3" s="20" t="s">
        <v>2</v>
      </c>
      <c r="D3" s="20" t="s">
        <v>3</v>
      </c>
    </row>
    <row r="4" spans="1:17" x14ac:dyDescent="0.25">
      <c r="C4" s="20" t="s">
        <v>29</v>
      </c>
    </row>
    <row r="5" spans="1:17" x14ac:dyDescent="0.25">
      <c r="C5" s="20" t="s">
        <v>4</v>
      </c>
      <c r="D5" s="20" t="s">
        <v>30</v>
      </c>
    </row>
    <row r="6" spans="1:17" x14ac:dyDescent="0.25">
      <c r="A6" s="20" t="s">
        <v>263</v>
      </c>
      <c r="C6" s="20" t="s">
        <v>261</v>
      </c>
      <c r="D6" s="20" t="s">
        <v>262</v>
      </c>
    </row>
    <row r="8" spans="1:17" x14ac:dyDescent="0.25">
      <c r="A8" s="20" t="s">
        <v>5</v>
      </c>
      <c r="D8" s="20" t="s">
        <v>6</v>
      </c>
      <c r="E8" s="20" t="s">
        <v>31</v>
      </c>
      <c r="F8" s="20" t="s">
        <v>32</v>
      </c>
      <c r="G8" s="20" t="s">
        <v>33</v>
      </c>
    </row>
    <row r="9" spans="1:17" x14ac:dyDescent="0.25">
      <c r="A9" s="20" t="s">
        <v>5</v>
      </c>
      <c r="D9" s="20" t="s">
        <v>7</v>
      </c>
      <c r="E9" s="20" t="s">
        <v>11</v>
      </c>
      <c r="F9" s="20" t="s">
        <v>12</v>
      </c>
      <c r="G9" s="20" t="s">
        <v>10</v>
      </c>
      <c r="H9" s="20" t="s">
        <v>14</v>
      </c>
      <c r="I9" s="20" t="s">
        <v>13</v>
      </c>
      <c r="J9" s="20" t="s">
        <v>9</v>
      </c>
      <c r="K9" s="20" t="s">
        <v>15</v>
      </c>
      <c r="L9" s="20" t="s">
        <v>16</v>
      </c>
      <c r="M9" s="20" t="s">
        <v>17</v>
      </c>
      <c r="N9" s="20" t="s">
        <v>18</v>
      </c>
      <c r="O9" s="20" t="s">
        <v>19</v>
      </c>
      <c r="P9" s="20" t="s">
        <v>20</v>
      </c>
      <c r="Q9" s="20" t="s">
        <v>21</v>
      </c>
    </row>
    <row r="10" spans="1:17" x14ac:dyDescent="0.25">
      <c r="A10" s="20" t="s">
        <v>5</v>
      </c>
      <c r="D10" s="20" t="s">
        <v>8</v>
      </c>
      <c r="E10" s="20" t="s">
        <v>11</v>
      </c>
      <c r="F10" s="20" t="s">
        <v>12</v>
      </c>
      <c r="G10" s="20" t="s">
        <v>10</v>
      </c>
      <c r="H10" s="20" t="s">
        <v>14</v>
      </c>
      <c r="I10" s="20" t="s">
        <v>13</v>
      </c>
      <c r="J10" s="20" t="s">
        <v>9</v>
      </c>
      <c r="K10" s="20" t="s">
        <v>15</v>
      </c>
      <c r="L10" s="20" t="s">
        <v>16</v>
      </c>
      <c r="M10" s="20" t="s">
        <v>17</v>
      </c>
      <c r="N10" s="20" t="s">
        <v>34</v>
      </c>
      <c r="O10" s="20" t="s">
        <v>35</v>
      </c>
      <c r="P10" s="20" t="s">
        <v>36</v>
      </c>
      <c r="Q10" s="20" t="s">
        <v>37</v>
      </c>
    </row>
    <row r="11" spans="1:17" x14ac:dyDescent="0.25">
      <c r="D11" s="20" t="s">
        <v>264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39672-E15E-499A-8288-328A9DE0EE6C}">
  <dimension ref="A1:Q11"/>
  <sheetViews>
    <sheetView workbookViewId="0"/>
  </sheetViews>
  <sheetFormatPr defaultRowHeight="15" x14ac:dyDescent="0.25"/>
  <sheetData>
    <row r="1" spans="1:17" x14ac:dyDescent="0.25">
      <c r="A1" s="20" t="s">
        <v>170</v>
      </c>
      <c r="C1" s="20" t="s">
        <v>0</v>
      </c>
      <c r="D1" s="20" t="s">
        <v>1</v>
      </c>
    </row>
    <row r="3" spans="1:17" x14ac:dyDescent="0.25">
      <c r="C3" s="20" t="s">
        <v>2</v>
      </c>
      <c r="D3" s="20" t="s">
        <v>3</v>
      </c>
    </row>
    <row r="4" spans="1:17" x14ac:dyDescent="0.25">
      <c r="C4" s="20" t="s">
        <v>29</v>
      </c>
    </row>
    <row r="5" spans="1:17" x14ac:dyDescent="0.25">
      <c r="C5" s="20" t="s">
        <v>4</v>
      </c>
      <c r="D5" s="20" t="s">
        <v>30</v>
      </c>
    </row>
    <row r="6" spans="1:17" x14ac:dyDescent="0.25">
      <c r="A6" s="20" t="s">
        <v>263</v>
      </c>
      <c r="C6" s="20" t="s">
        <v>261</v>
      </c>
      <c r="D6" s="20" t="s">
        <v>262</v>
      </c>
    </row>
    <row r="8" spans="1:17" x14ac:dyDescent="0.25">
      <c r="A8" s="20" t="s">
        <v>5</v>
      </c>
      <c r="D8" s="20" t="s">
        <v>6</v>
      </c>
      <c r="E8" s="20" t="s">
        <v>31</v>
      </c>
      <c r="F8" s="20" t="s">
        <v>32</v>
      </c>
      <c r="G8" s="20" t="s">
        <v>33</v>
      </c>
    </row>
    <row r="9" spans="1:17" x14ac:dyDescent="0.25">
      <c r="A9" s="20" t="s">
        <v>5</v>
      </c>
      <c r="D9" s="20" t="s">
        <v>7</v>
      </c>
      <c r="E9" s="20" t="s">
        <v>11</v>
      </c>
      <c r="F9" s="20" t="s">
        <v>12</v>
      </c>
      <c r="G9" s="20" t="s">
        <v>10</v>
      </c>
      <c r="H9" s="20" t="s">
        <v>14</v>
      </c>
      <c r="I9" s="20" t="s">
        <v>13</v>
      </c>
      <c r="J9" s="20" t="s">
        <v>9</v>
      </c>
      <c r="K9" s="20" t="s">
        <v>15</v>
      </c>
      <c r="L9" s="20" t="s">
        <v>16</v>
      </c>
      <c r="M9" s="20" t="s">
        <v>17</v>
      </c>
      <c r="N9" s="20" t="s">
        <v>18</v>
      </c>
      <c r="O9" s="20" t="s">
        <v>19</v>
      </c>
      <c r="P9" s="20" t="s">
        <v>20</v>
      </c>
      <c r="Q9" s="20" t="s">
        <v>21</v>
      </c>
    </row>
    <row r="10" spans="1:17" x14ac:dyDescent="0.25">
      <c r="A10" s="20" t="s">
        <v>5</v>
      </c>
      <c r="D10" s="20" t="s">
        <v>8</v>
      </c>
      <c r="E10" s="20" t="s">
        <v>11</v>
      </c>
      <c r="F10" s="20" t="s">
        <v>12</v>
      </c>
      <c r="G10" s="20" t="s">
        <v>10</v>
      </c>
      <c r="H10" s="20" t="s">
        <v>14</v>
      </c>
      <c r="I10" s="20" t="s">
        <v>13</v>
      </c>
      <c r="J10" s="20" t="s">
        <v>9</v>
      </c>
      <c r="K10" s="20" t="s">
        <v>15</v>
      </c>
      <c r="L10" s="20" t="s">
        <v>16</v>
      </c>
      <c r="M10" s="20" t="s">
        <v>17</v>
      </c>
      <c r="N10" s="20" t="s">
        <v>34</v>
      </c>
      <c r="O10" s="20" t="s">
        <v>35</v>
      </c>
      <c r="P10" s="20" t="s">
        <v>36</v>
      </c>
      <c r="Q10" s="20" t="s">
        <v>37</v>
      </c>
    </row>
    <row r="11" spans="1:17" x14ac:dyDescent="0.25">
      <c r="D11" s="20" t="s">
        <v>264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AB52B-D431-40C6-9DB0-A14BD0DC8DD0}">
  <dimension ref="A1:AC84"/>
  <sheetViews>
    <sheetView workbookViewId="0"/>
  </sheetViews>
  <sheetFormatPr defaultRowHeight="15" x14ac:dyDescent="0.25"/>
  <sheetData>
    <row r="1" spans="1:29" x14ac:dyDescent="0.25">
      <c r="A1" s="20" t="s">
        <v>266</v>
      </c>
      <c r="C1" s="20" t="s">
        <v>0</v>
      </c>
      <c r="D1" s="20" t="s">
        <v>39</v>
      </c>
      <c r="E1" s="20" t="s">
        <v>40</v>
      </c>
      <c r="F1" s="20" t="s">
        <v>40</v>
      </c>
      <c r="G1" s="20" t="s">
        <v>40</v>
      </c>
      <c r="H1" s="20" t="s">
        <v>40</v>
      </c>
      <c r="I1" s="20" t="s">
        <v>40</v>
      </c>
      <c r="J1" s="20" t="s">
        <v>40</v>
      </c>
      <c r="K1" s="20" t="s">
        <v>40</v>
      </c>
      <c r="L1" s="20" t="s">
        <v>40</v>
      </c>
      <c r="M1" s="20" t="s">
        <v>40</v>
      </c>
      <c r="N1" s="20" t="s">
        <v>40</v>
      </c>
      <c r="O1" s="20" t="s">
        <v>40</v>
      </c>
      <c r="P1" s="20" t="s">
        <v>40</v>
      </c>
    </row>
    <row r="3" spans="1:29" x14ac:dyDescent="0.25">
      <c r="C3" s="20" t="s">
        <v>2</v>
      </c>
      <c r="D3" s="20" t="s">
        <v>3</v>
      </c>
    </row>
    <row r="4" spans="1:29" x14ac:dyDescent="0.25">
      <c r="C4" s="20" t="s">
        <v>29</v>
      </c>
    </row>
    <row r="5" spans="1:29" x14ac:dyDescent="0.25">
      <c r="C5" s="20" t="s">
        <v>4</v>
      </c>
      <c r="D5" s="20" t="s">
        <v>30</v>
      </c>
    </row>
    <row r="6" spans="1:29" x14ac:dyDescent="0.25">
      <c r="A6" s="20" t="s">
        <v>263</v>
      </c>
      <c r="C6" s="20" t="s">
        <v>261</v>
      </c>
      <c r="D6" s="20" t="s">
        <v>262</v>
      </c>
    </row>
    <row r="8" spans="1:29" x14ac:dyDescent="0.25">
      <c r="A8" s="20" t="s">
        <v>5</v>
      </c>
      <c r="D8" s="20" t="s">
        <v>6</v>
      </c>
      <c r="Q8" s="20" t="s">
        <v>31</v>
      </c>
      <c r="R8" s="20" t="s">
        <v>32</v>
      </c>
      <c r="S8" s="20" t="s">
        <v>33</v>
      </c>
    </row>
    <row r="9" spans="1:29" x14ac:dyDescent="0.25">
      <c r="A9" s="20" t="s">
        <v>5</v>
      </c>
      <c r="D9" s="20" t="s">
        <v>7</v>
      </c>
      <c r="Q9" s="20" t="s">
        <v>11</v>
      </c>
      <c r="R9" s="20" t="s">
        <v>12</v>
      </c>
      <c r="S9" s="20" t="s">
        <v>10</v>
      </c>
      <c r="T9" s="20" t="s">
        <v>14</v>
      </c>
      <c r="U9" s="20" t="s">
        <v>13</v>
      </c>
      <c r="V9" s="20" t="s">
        <v>9</v>
      </c>
      <c r="W9" s="20" t="s">
        <v>15</v>
      </c>
      <c r="X9" s="20" t="s">
        <v>16</v>
      </c>
      <c r="Y9" s="20" t="s">
        <v>17</v>
      </c>
      <c r="Z9" s="20" t="s">
        <v>18</v>
      </c>
      <c r="AA9" s="20" t="s">
        <v>19</v>
      </c>
      <c r="AB9" s="20" t="s">
        <v>20</v>
      </c>
      <c r="AC9" s="20" t="s">
        <v>21</v>
      </c>
    </row>
    <row r="10" spans="1:29" x14ac:dyDescent="0.25">
      <c r="A10" s="20" t="s">
        <v>5</v>
      </c>
      <c r="D10" s="20" t="s">
        <v>8</v>
      </c>
      <c r="Q10" s="20" t="s">
        <v>11</v>
      </c>
      <c r="R10" s="20" t="s">
        <v>12</v>
      </c>
      <c r="S10" s="20" t="s">
        <v>10</v>
      </c>
      <c r="T10" s="20" t="s">
        <v>14</v>
      </c>
      <c r="U10" s="20" t="s">
        <v>13</v>
      </c>
      <c r="V10" s="20" t="s">
        <v>9</v>
      </c>
      <c r="W10" s="20" t="s">
        <v>15</v>
      </c>
      <c r="X10" s="20" t="s">
        <v>16</v>
      </c>
      <c r="Y10" s="20" t="s">
        <v>17</v>
      </c>
      <c r="Z10" s="20" t="s">
        <v>34</v>
      </c>
      <c r="AA10" s="20" t="s">
        <v>35</v>
      </c>
      <c r="AB10" s="20" t="s">
        <v>36</v>
      </c>
      <c r="AC10" s="20" t="s">
        <v>37</v>
      </c>
    </row>
    <row r="11" spans="1:29" x14ac:dyDescent="0.25">
      <c r="D11" s="20" t="s">
        <v>11</v>
      </c>
      <c r="E11" s="20" t="s">
        <v>12</v>
      </c>
      <c r="F11" s="20" t="s">
        <v>10</v>
      </c>
      <c r="G11" s="20" t="s">
        <v>14</v>
      </c>
      <c r="H11" s="20" t="s">
        <v>13</v>
      </c>
      <c r="I11" s="20" t="s">
        <v>9</v>
      </c>
      <c r="J11" s="20" t="s">
        <v>15</v>
      </c>
      <c r="K11" s="20" t="s">
        <v>16</v>
      </c>
      <c r="L11" s="20" t="s">
        <v>17</v>
      </c>
      <c r="M11" s="20" t="s">
        <v>18</v>
      </c>
      <c r="N11" s="20" t="s">
        <v>19</v>
      </c>
      <c r="O11" s="20" t="s">
        <v>20</v>
      </c>
      <c r="P11" s="20" t="s">
        <v>21</v>
      </c>
    </row>
    <row r="12" spans="1:29" x14ac:dyDescent="0.25">
      <c r="A12" s="20" t="s">
        <v>38</v>
      </c>
      <c r="D12" s="20" t="s">
        <v>197</v>
      </c>
      <c r="E12" s="20" t="s">
        <v>22</v>
      </c>
      <c r="F12" s="20" t="s">
        <v>171</v>
      </c>
      <c r="G12" s="20" t="s">
        <v>172</v>
      </c>
      <c r="H12" s="20" t="s">
        <v>42</v>
      </c>
      <c r="I12" s="20" t="s">
        <v>203</v>
      </c>
      <c r="J12" s="20" t="s">
        <v>142</v>
      </c>
      <c r="K12" s="20" t="s">
        <v>43</v>
      </c>
      <c r="L12" s="20" t="s">
        <v>63</v>
      </c>
      <c r="M12" s="20" t="s">
        <v>222</v>
      </c>
      <c r="N12" s="20" t="s">
        <v>145</v>
      </c>
      <c r="O12" s="20" t="s">
        <v>171</v>
      </c>
      <c r="P12" s="20" t="s">
        <v>64</v>
      </c>
    </row>
    <row r="13" spans="1:29" x14ac:dyDescent="0.25">
      <c r="A13" s="20" t="s">
        <v>38</v>
      </c>
      <c r="D13" s="20" t="s">
        <v>197</v>
      </c>
      <c r="E13" s="20" t="s">
        <v>22</v>
      </c>
      <c r="F13" s="20" t="s">
        <v>185</v>
      </c>
      <c r="G13" s="20" t="s">
        <v>186</v>
      </c>
      <c r="H13" s="20" t="s">
        <v>42</v>
      </c>
      <c r="I13" s="20" t="s">
        <v>208</v>
      </c>
      <c r="J13" s="20" t="s">
        <v>142</v>
      </c>
      <c r="K13" s="20" t="s">
        <v>43</v>
      </c>
      <c r="L13" s="20" t="s">
        <v>63</v>
      </c>
      <c r="M13" s="20" t="s">
        <v>222</v>
      </c>
      <c r="N13" s="20" t="s">
        <v>145</v>
      </c>
      <c r="O13" s="20" t="s">
        <v>185</v>
      </c>
      <c r="P13" s="20" t="s">
        <v>64</v>
      </c>
    </row>
    <row r="14" spans="1:29" x14ac:dyDescent="0.25">
      <c r="A14" s="20" t="s">
        <v>38</v>
      </c>
      <c r="D14" s="20" t="s">
        <v>197</v>
      </c>
      <c r="E14" s="20" t="s">
        <v>22</v>
      </c>
      <c r="F14" s="20" t="s">
        <v>78</v>
      </c>
      <c r="G14" s="20" t="s">
        <v>79</v>
      </c>
      <c r="H14" s="20" t="s">
        <v>75</v>
      </c>
      <c r="I14" s="20" t="s">
        <v>215</v>
      </c>
      <c r="J14" s="20" t="s">
        <v>142</v>
      </c>
      <c r="K14" s="20" t="s">
        <v>43</v>
      </c>
      <c r="L14" s="20" t="s">
        <v>63</v>
      </c>
      <c r="M14" s="20" t="s">
        <v>222</v>
      </c>
      <c r="N14" s="20" t="s">
        <v>145</v>
      </c>
      <c r="O14" s="20" t="s">
        <v>78</v>
      </c>
      <c r="P14" s="20" t="s">
        <v>64</v>
      </c>
    </row>
    <row r="15" spans="1:29" x14ac:dyDescent="0.25">
      <c r="A15" s="20" t="s">
        <v>38</v>
      </c>
      <c r="D15" s="20" t="s">
        <v>197</v>
      </c>
      <c r="E15" s="20" t="s">
        <v>22</v>
      </c>
      <c r="F15" s="20" t="s">
        <v>94</v>
      </c>
      <c r="G15" s="20" t="s">
        <v>95</v>
      </c>
      <c r="H15" s="20" t="s">
        <v>65</v>
      </c>
      <c r="I15" s="20" t="s">
        <v>223</v>
      </c>
      <c r="J15" s="20" t="s">
        <v>144</v>
      </c>
      <c r="K15" s="20" t="s">
        <v>43</v>
      </c>
      <c r="L15" s="20" t="s">
        <v>63</v>
      </c>
      <c r="M15" s="20" t="s">
        <v>222</v>
      </c>
      <c r="N15" s="20" t="s">
        <v>145</v>
      </c>
      <c r="O15" s="20" t="s">
        <v>94</v>
      </c>
      <c r="P15" s="20" t="s">
        <v>64</v>
      </c>
    </row>
    <row r="16" spans="1:29" x14ac:dyDescent="0.25">
      <c r="A16" s="20" t="s">
        <v>38</v>
      </c>
      <c r="D16" s="20" t="s">
        <v>197</v>
      </c>
      <c r="E16" s="20" t="s">
        <v>22</v>
      </c>
      <c r="F16" s="20" t="s">
        <v>175</v>
      </c>
      <c r="G16" s="20" t="s">
        <v>176</v>
      </c>
      <c r="H16" s="20" t="s">
        <v>42</v>
      </c>
      <c r="I16" s="20" t="s">
        <v>224</v>
      </c>
      <c r="J16" s="20" t="s">
        <v>138</v>
      </c>
      <c r="K16" s="20" t="s">
        <v>43</v>
      </c>
      <c r="L16" s="20" t="s">
        <v>63</v>
      </c>
      <c r="M16" s="20" t="s">
        <v>222</v>
      </c>
      <c r="N16" s="20" t="s">
        <v>145</v>
      </c>
      <c r="O16" s="20" t="s">
        <v>175</v>
      </c>
      <c r="P16" s="20" t="s">
        <v>64</v>
      </c>
    </row>
    <row r="17" spans="1:16" x14ac:dyDescent="0.25">
      <c r="A17" s="20" t="s">
        <v>38</v>
      </c>
      <c r="D17" s="20" t="s">
        <v>197</v>
      </c>
      <c r="E17" s="20" t="s">
        <v>22</v>
      </c>
      <c r="F17" s="20" t="s">
        <v>191</v>
      </c>
      <c r="G17" s="20" t="s">
        <v>192</v>
      </c>
      <c r="H17" s="20" t="s">
        <v>42</v>
      </c>
      <c r="I17" s="20" t="s">
        <v>210</v>
      </c>
      <c r="J17" s="20" t="s">
        <v>138</v>
      </c>
      <c r="K17" s="20" t="s">
        <v>43</v>
      </c>
      <c r="L17" s="20" t="s">
        <v>63</v>
      </c>
      <c r="M17" s="20" t="s">
        <v>222</v>
      </c>
      <c r="N17" s="20" t="s">
        <v>145</v>
      </c>
      <c r="O17" s="20" t="s">
        <v>191</v>
      </c>
      <c r="P17" s="20" t="s">
        <v>64</v>
      </c>
    </row>
    <row r="18" spans="1:16" x14ac:dyDescent="0.25">
      <c r="A18" s="20" t="s">
        <v>38</v>
      </c>
      <c r="D18" s="20" t="s">
        <v>197</v>
      </c>
      <c r="E18" s="20" t="s">
        <v>22</v>
      </c>
      <c r="F18" s="20" t="s">
        <v>112</v>
      </c>
      <c r="G18" s="20" t="s">
        <v>113</v>
      </c>
      <c r="H18" s="20" t="s">
        <v>72</v>
      </c>
      <c r="I18" s="20" t="s">
        <v>225</v>
      </c>
      <c r="J18" s="20" t="s">
        <v>142</v>
      </c>
      <c r="K18" s="20" t="s">
        <v>43</v>
      </c>
      <c r="L18" s="20" t="s">
        <v>63</v>
      </c>
      <c r="M18" s="20" t="s">
        <v>222</v>
      </c>
      <c r="N18" s="20" t="s">
        <v>145</v>
      </c>
      <c r="O18" s="20" t="s">
        <v>112</v>
      </c>
      <c r="P18" s="20" t="s">
        <v>64</v>
      </c>
    </row>
    <row r="19" spans="1:16" x14ac:dyDescent="0.25">
      <c r="A19" s="20" t="s">
        <v>38</v>
      </c>
      <c r="D19" s="20" t="s">
        <v>197</v>
      </c>
      <c r="E19" s="20" t="s">
        <v>22</v>
      </c>
      <c r="F19" s="20" t="s">
        <v>82</v>
      </c>
      <c r="G19" s="20" t="s">
        <v>83</v>
      </c>
      <c r="H19" s="20" t="s">
        <v>51</v>
      </c>
      <c r="I19" s="20" t="s">
        <v>209</v>
      </c>
      <c r="J19" s="20" t="s">
        <v>142</v>
      </c>
      <c r="K19" s="20" t="s">
        <v>43</v>
      </c>
      <c r="L19" s="20" t="s">
        <v>63</v>
      </c>
      <c r="M19" s="20" t="s">
        <v>222</v>
      </c>
      <c r="N19" s="20" t="s">
        <v>145</v>
      </c>
      <c r="O19" s="20" t="s">
        <v>82</v>
      </c>
      <c r="P19" s="20" t="s">
        <v>64</v>
      </c>
    </row>
    <row r="20" spans="1:16" x14ac:dyDescent="0.25">
      <c r="A20" s="20" t="s">
        <v>38</v>
      </c>
      <c r="D20" s="20" t="s">
        <v>197</v>
      </c>
      <c r="E20" s="20" t="s">
        <v>22</v>
      </c>
      <c r="F20" s="20" t="s">
        <v>128</v>
      </c>
      <c r="G20" s="20" t="s">
        <v>129</v>
      </c>
      <c r="H20" s="20" t="s">
        <v>75</v>
      </c>
      <c r="I20" s="20" t="s">
        <v>212</v>
      </c>
      <c r="J20" s="20" t="s">
        <v>142</v>
      </c>
      <c r="K20" s="20" t="s">
        <v>43</v>
      </c>
      <c r="L20" s="20" t="s">
        <v>63</v>
      </c>
      <c r="M20" s="20" t="s">
        <v>222</v>
      </c>
      <c r="N20" s="20" t="s">
        <v>145</v>
      </c>
      <c r="O20" s="20" t="s">
        <v>128</v>
      </c>
      <c r="P20" s="20" t="s">
        <v>64</v>
      </c>
    </row>
    <row r="21" spans="1:16" x14ac:dyDescent="0.25">
      <c r="A21" s="20" t="s">
        <v>38</v>
      </c>
      <c r="D21" s="20" t="s">
        <v>197</v>
      </c>
      <c r="E21" s="20" t="s">
        <v>22</v>
      </c>
      <c r="F21" s="20" t="s">
        <v>118</v>
      </c>
      <c r="G21" s="20" t="s">
        <v>119</v>
      </c>
      <c r="H21" s="20" t="s">
        <v>75</v>
      </c>
      <c r="I21" s="20" t="s">
        <v>204</v>
      </c>
      <c r="J21" s="20" t="s">
        <v>142</v>
      </c>
      <c r="K21" s="20" t="s">
        <v>43</v>
      </c>
      <c r="L21" s="20" t="s">
        <v>63</v>
      </c>
      <c r="M21" s="20" t="s">
        <v>222</v>
      </c>
      <c r="N21" s="20" t="s">
        <v>145</v>
      </c>
      <c r="O21" s="20" t="s">
        <v>118</v>
      </c>
      <c r="P21" s="20" t="s">
        <v>64</v>
      </c>
    </row>
    <row r="22" spans="1:16" x14ac:dyDescent="0.25">
      <c r="A22" s="20" t="s">
        <v>38</v>
      </c>
      <c r="D22" s="20" t="s">
        <v>197</v>
      </c>
      <c r="E22" s="20" t="s">
        <v>22</v>
      </c>
      <c r="F22" s="20" t="s">
        <v>104</v>
      </c>
      <c r="G22" s="20" t="s">
        <v>105</v>
      </c>
      <c r="H22" s="20" t="s">
        <v>72</v>
      </c>
      <c r="I22" s="20" t="s">
        <v>221</v>
      </c>
      <c r="J22" s="20" t="s">
        <v>142</v>
      </c>
      <c r="K22" s="20" t="s">
        <v>43</v>
      </c>
      <c r="L22" s="20" t="s">
        <v>63</v>
      </c>
      <c r="M22" s="20" t="s">
        <v>222</v>
      </c>
      <c r="N22" s="20" t="s">
        <v>145</v>
      </c>
      <c r="O22" s="20" t="s">
        <v>104</v>
      </c>
      <c r="P22" s="20" t="s">
        <v>64</v>
      </c>
    </row>
    <row r="23" spans="1:16" x14ac:dyDescent="0.25">
      <c r="A23" s="20" t="s">
        <v>38</v>
      </c>
      <c r="D23" s="20" t="s">
        <v>197</v>
      </c>
      <c r="E23" s="20" t="s">
        <v>22</v>
      </c>
      <c r="F23" s="20" t="s">
        <v>126</v>
      </c>
      <c r="G23" s="20" t="s">
        <v>127</v>
      </c>
      <c r="H23" s="20" t="s">
        <v>75</v>
      </c>
      <c r="I23" s="20" t="s">
        <v>205</v>
      </c>
      <c r="J23" s="20" t="s">
        <v>142</v>
      </c>
      <c r="K23" s="20" t="s">
        <v>43</v>
      </c>
      <c r="L23" s="20" t="s">
        <v>63</v>
      </c>
      <c r="M23" s="20" t="s">
        <v>222</v>
      </c>
      <c r="N23" s="20" t="s">
        <v>145</v>
      </c>
      <c r="O23" s="20" t="s">
        <v>126</v>
      </c>
      <c r="P23" s="20" t="s">
        <v>64</v>
      </c>
    </row>
    <row r="24" spans="1:16" x14ac:dyDescent="0.25">
      <c r="A24" s="20" t="s">
        <v>38</v>
      </c>
      <c r="D24" s="20" t="s">
        <v>197</v>
      </c>
      <c r="E24" s="20" t="s">
        <v>22</v>
      </c>
      <c r="F24" s="20" t="s">
        <v>106</v>
      </c>
      <c r="G24" s="20" t="s">
        <v>107</v>
      </c>
      <c r="H24" s="20" t="s">
        <v>72</v>
      </c>
      <c r="I24" s="20" t="s">
        <v>213</v>
      </c>
      <c r="J24" s="20" t="s">
        <v>142</v>
      </c>
      <c r="K24" s="20" t="s">
        <v>43</v>
      </c>
      <c r="L24" s="20" t="s">
        <v>63</v>
      </c>
      <c r="M24" s="20" t="s">
        <v>222</v>
      </c>
      <c r="N24" s="20" t="s">
        <v>145</v>
      </c>
      <c r="O24" s="20" t="s">
        <v>106</v>
      </c>
      <c r="P24" s="20" t="s">
        <v>64</v>
      </c>
    </row>
    <row r="25" spans="1:16" x14ac:dyDescent="0.25">
      <c r="A25" s="20" t="s">
        <v>38</v>
      </c>
      <c r="D25" s="20" t="s">
        <v>197</v>
      </c>
      <c r="E25" s="20" t="s">
        <v>22</v>
      </c>
      <c r="F25" s="20" t="s">
        <v>136</v>
      </c>
      <c r="G25" s="20" t="s">
        <v>137</v>
      </c>
      <c r="H25" s="20" t="s">
        <v>65</v>
      </c>
      <c r="I25" s="20" t="s">
        <v>226</v>
      </c>
      <c r="J25" s="20" t="s">
        <v>140</v>
      </c>
      <c r="K25" s="20" t="s">
        <v>43</v>
      </c>
      <c r="L25" s="20" t="s">
        <v>63</v>
      </c>
      <c r="M25" s="20" t="s">
        <v>222</v>
      </c>
      <c r="N25" s="20" t="s">
        <v>145</v>
      </c>
      <c r="O25" s="20" t="s">
        <v>136</v>
      </c>
      <c r="P25" s="20" t="s">
        <v>64</v>
      </c>
    </row>
    <row r="26" spans="1:16" x14ac:dyDescent="0.25">
      <c r="A26" s="20" t="s">
        <v>38</v>
      </c>
      <c r="D26" s="20" t="s">
        <v>197</v>
      </c>
      <c r="E26" s="20" t="s">
        <v>22</v>
      </c>
      <c r="F26" s="20" t="s">
        <v>100</v>
      </c>
      <c r="G26" s="20" t="s">
        <v>101</v>
      </c>
      <c r="H26" s="20" t="s">
        <v>65</v>
      </c>
      <c r="I26" s="20" t="s">
        <v>227</v>
      </c>
      <c r="J26" s="20" t="s">
        <v>141</v>
      </c>
      <c r="K26" s="20" t="s">
        <v>43</v>
      </c>
      <c r="L26" s="20" t="s">
        <v>63</v>
      </c>
      <c r="M26" s="20" t="s">
        <v>222</v>
      </c>
      <c r="N26" s="20" t="s">
        <v>145</v>
      </c>
      <c r="O26" s="20" t="s">
        <v>100</v>
      </c>
      <c r="P26" s="20" t="s">
        <v>64</v>
      </c>
    </row>
    <row r="27" spans="1:16" x14ac:dyDescent="0.25">
      <c r="A27" s="20" t="s">
        <v>38</v>
      </c>
      <c r="D27" s="20" t="s">
        <v>197</v>
      </c>
      <c r="E27" s="20" t="s">
        <v>22</v>
      </c>
      <c r="F27" s="20" t="s">
        <v>84</v>
      </c>
      <c r="G27" s="20" t="s">
        <v>85</v>
      </c>
      <c r="H27" s="20" t="s">
        <v>51</v>
      </c>
      <c r="I27" s="20" t="s">
        <v>151</v>
      </c>
      <c r="J27" s="20" t="s">
        <v>147</v>
      </c>
      <c r="K27" s="20" t="s">
        <v>43</v>
      </c>
      <c r="L27" s="20" t="s">
        <v>63</v>
      </c>
      <c r="M27" s="20" t="s">
        <v>222</v>
      </c>
      <c r="N27" s="20" t="s">
        <v>145</v>
      </c>
      <c r="O27" s="20" t="s">
        <v>84</v>
      </c>
      <c r="P27" s="20" t="s">
        <v>64</v>
      </c>
    </row>
    <row r="28" spans="1:16" x14ac:dyDescent="0.25">
      <c r="A28" s="20" t="s">
        <v>38</v>
      </c>
      <c r="D28" s="20" t="s">
        <v>197</v>
      </c>
      <c r="E28" s="20" t="s">
        <v>22</v>
      </c>
      <c r="F28" s="20" t="s">
        <v>86</v>
      </c>
      <c r="G28" s="20" t="s">
        <v>87</v>
      </c>
      <c r="H28" s="20" t="s">
        <v>51</v>
      </c>
      <c r="I28" s="20" t="s">
        <v>154</v>
      </c>
      <c r="J28" s="20" t="s">
        <v>139</v>
      </c>
      <c r="K28" s="20" t="s">
        <v>43</v>
      </c>
      <c r="L28" s="20" t="s">
        <v>63</v>
      </c>
      <c r="M28" s="20" t="s">
        <v>222</v>
      </c>
      <c r="N28" s="20" t="s">
        <v>145</v>
      </c>
      <c r="O28" s="20" t="s">
        <v>86</v>
      </c>
      <c r="P28" s="20" t="s">
        <v>64</v>
      </c>
    </row>
    <row r="29" spans="1:16" x14ac:dyDescent="0.25">
      <c r="A29" s="20" t="s">
        <v>38</v>
      </c>
      <c r="D29" s="20" t="s">
        <v>197</v>
      </c>
      <c r="E29" s="20" t="s">
        <v>22</v>
      </c>
      <c r="F29" s="20" t="s">
        <v>73</v>
      </c>
      <c r="G29" s="20" t="s">
        <v>74</v>
      </c>
      <c r="H29" s="20" t="s">
        <v>75</v>
      </c>
      <c r="I29" s="20" t="s">
        <v>153</v>
      </c>
      <c r="J29" s="20" t="s">
        <v>143</v>
      </c>
      <c r="K29" s="20" t="s">
        <v>43</v>
      </c>
      <c r="L29" s="20" t="s">
        <v>63</v>
      </c>
      <c r="M29" s="20" t="s">
        <v>222</v>
      </c>
      <c r="N29" s="20" t="s">
        <v>145</v>
      </c>
      <c r="O29" s="20" t="s">
        <v>73</v>
      </c>
      <c r="P29" s="20" t="s">
        <v>64</v>
      </c>
    </row>
    <row r="30" spans="1:16" x14ac:dyDescent="0.25">
      <c r="A30" s="20" t="s">
        <v>38</v>
      </c>
      <c r="D30" s="20" t="s">
        <v>198</v>
      </c>
      <c r="E30" s="20" t="s">
        <v>22</v>
      </c>
      <c r="F30" s="20" t="s">
        <v>187</v>
      </c>
      <c r="G30" s="20" t="s">
        <v>188</v>
      </c>
      <c r="H30" s="20" t="s">
        <v>42</v>
      </c>
      <c r="I30" s="20" t="s">
        <v>228</v>
      </c>
      <c r="J30" s="20" t="s">
        <v>142</v>
      </c>
      <c r="K30" s="20" t="s">
        <v>43</v>
      </c>
      <c r="L30" s="20" t="s">
        <v>59</v>
      </c>
      <c r="M30" s="20" t="s">
        <v>240</v>
      </c>
      <c r="N30" s="20" t="s">
        <v>145</v>
      </c>
      <c r="O30" s="20" t="s">
        <v>187</v>
      </c>
      <c r="P30" s="20" t="s">
        <v>60</v>
      </c>
    </row>
    <row r="31" spans="1:16" x14ac:dyDescent="0.25">
      <c r="A31" s="20" t="s">
        <v>38</v>
      </c>
      <c r="D31" s="20" t="s">
        <v>198</v>
      </c>
      <c r="E31" s="20" t="s">
        <v>22</v>
      </c>
      <c r="F31" s="20" t="s">
        <v>53</v>
      </c>
      <c r="G31" s="20" t="s">
        <v>45</v>
      </c>
      <c r="H31" s="20" t="s">
        <v>52</v>
      </c>
      <c r="I31" s="20" t="s">
        <v>241</v>
      </c>
      <c r="J31" s="20" t="s">
        <v>142</v>
      </c>
      <c r="K31" s="20" t="s">
        <v>43</v>
      </c>
      <c r="L31" s="20" t="s">
        <v>59</v>
      </c>
      <c r="M31" s="20" t="s">
        <v>240</v>
      </c>
      <c r="N31" s="20" t="s">
        <v>145</v>
      </c>
      <c r="O31" s="20" t="s">
        <v>53</v>
      </c>
      <c r="P31" s="20" t="s">
        <v>60</v>
      </c>
    </row>
    <row r="32" spans="1:16" x14ac:dyDescent="0.25">
      <c r="A32" s="20" t="s">
        <v>38</v>
      </c>
      <c r="D32" s="20" t="s">
        <v>198</v>
      </c>
      <c r="E32" s="20" t="s">
        <v>22</v>
      </c>
      <c r="F32" s="20" t="s">
        <v>114</v>
      </c>
      <c r="G32" s="20" t="s">
        <v>115</v>
      </c>
      <c r="H32" s="20" t="s">
        <v>72</v>
      </c>
      <c r="I32" s="20" t="s">
        <v>242</v>
      </c>
      <c r="J32" s="20" t="s">
        <v>138</v>
      </c>
      <c r="K32" s="20" t="s">
        <v>43</v>
      </c>
      <c r="L32" s="20" t="s">
        <v>59</v>
      </c>
      <c r="M32" s="20" t="s">
        <v>240</v>
      </c>
      <c r="N32" s="20" t="s">
        <v>145</v>
      </c>
      <c r="O32" s="20" t="s">
        <v>114</v>
      </c>
      <c r="P32" s="20" t="s">
        <v>60</v>
      </c>
    </row>
    <row r="33" spans="1:16" x14ac:dyDescent="0.25">
      <c r="A33" s="20" t="s">
        <v>38</v>
      </c>
      <c r="D33" s="20" t="s">
        <v>198</v>
      </c>
      <c r="E33" s="20" t="s">
        <v>22</v>
      </c>
      <c r="F33" s="20" t="s">
        <v>116</v>
      </c>
      <c r="G33" s="20" t="s">
        <v>117</v>
      </c>
      <c r="H33" s="20" t="s">
        <v>72</v>
      </c>
      <c r="I33" s="20" t="s">
        <v>243</v>
      </c>
      <c r="J33" s="20" t="s">
        <v>140</v>
      </c>
      <c r="K33" s="20" t="s">
        <v>43</v>
      </c>
      <c r="L33" s="20" t="s">
        <v>59</v>
      </c>
      <c r="M33" s="20" t="s">
        <v>240</v>
      </c>
      <c r="N33" s="20" t="s">
        <v>145</v>
      </c>
      <c r="O33" s="20" t="s">
        <v>116</v>
      </c>
      <c r="P33" s="20" t="s">
        <v>60</v>
      </c>
    </row>
    <row r="34" spans="1:16" x14ac:dyDescent="0.25">
      <c r="A34" s="20" t="s">
        <v>38</v>
      </c>
      <c r="D34" s="20" t="s">
        <v>198</v>
      </c>
      <c r="E34" s="20" t="s">
        <v>22</v>
      </c>
      <c r="F34" s="20" t="s">
        <v>110</v>
      </c>
      <c r="G34" s="20" t="s">
        <v>111</v>
      </c>
      <c r="H34" s="20" t="s">
        <v>72</v>
      </c>
      <c r="I34" s="20" t="s">
        <v>244</v>
      </c>
      <c r="J34" s="20" t="s">
        <v>138</v>
      </c>
      <c r="K34" s="20" t="s">
        <v>43</v>
      </c>
      <c r="L34" s="20" t="s">
        <v>59</v>
      </c>
      <c r="M34" s="20" t="s">
        <v>240</v>
      </c>
      <c r="N34" s="20" t="s">
        <v>145</v>
      </c>
      <c r="O34" s="20" t="s">
        <v>110</v>
      </c>
      <c r="P34" s="20" t="s">
        <v>60</v>
      </c>
    </row>
    <row r="35" spans="1:16" x14ac:dyDescent="0.25">
      <c r="A35" s="20" t="s">
        <v>38</v>
      </c>
      <c r="D35" s="20" t="s">
        <v>198</v>
      </c>
      <c r="E35" s="20" t="s">
        <v>22</v>
      </c>
      <c r="F35" s="20" t="s">
        <v>88</v>
      </c>
      <c r="G35" s="20" t="s">
        <v>89</v>
      </c>
      <c r="H35" s="20" t="s">
        <v>51</v>
      </c>
      <c r="I35" s="20" t="s">
        <v>245</v>
      </c>
      <c r="J35" s="20" t="s">
        <v>147</v>
      </c>
      <c r="K35" s="20" t="s">
        <v>43</v>
      </c>
      <c r="L35" s="20" t="s">
        <v>59</v>
      </c>
      <c r="M35" s="20" t="s">
        <v>240</v>
      </c>
      <c r="N35" s="20" t="s">
        <v>145</v>
      </c>
      <c r="O35" s="20" t="s">
        <v>88</v>
      </c>
      <c r="P35" s="20" t="s">
        <v>60</v>
      </c>
    </row>
    <row r="36" spans="1:16" x14ac:dyDescent="0.25">
      <c r="A36" s="20" t="s">
        <v>38</v>
      </c>
      <c r="D36" s="20" t="s">
        <v>198</v>
      </c>
      <c r="E36" s="20" t="s">
        <v>22</v>
      </c>
      <c r="F36" s="20" t="s">
        <v>102</v>
      </c>
      <c r="G36" s="20" t="s">
        <v>103</v>
      </c>
      <c r="H36" s="20" t="s">
        <v>72</v>
      </c>
      <c r="I36" s="20" t="s">
        <v>206</v>
      </c>
      <c r="J36" s="20" t="s">
        <v>143</v>
      </c>
      <c r="K36" s="20" t="s">
        <v>43</v>
      </c>
      <c r="L36" s="20" t="s">
        <v>59</v>
      </c>
      <c r="M36" s="20" t="s">
        <v>240</v>
      </c>
      <c r="N36" s="20" t="s">
        <v>145</v>
      </c>
      <c r="O36" s="20" t="s">
        <v>102</v>
      </c>
      <c r="P36" s="20" t="s">
        <v>60</v>
      </c>
    </row>
    <row r="37" spans="1:16" x14ac:dyDescent="0.25">
      <c r="A37" s="20" t="s">
        <v>38</v>
      </c>
      <c r="D37" s="20" t="s">
        <v>198</v>
      </c>
      <c r="E37" s="20" t="s">
        <v>22</v>
      </c>
      <c r="F37" s="20" t="s">
        <v>118</v>
      </c>
      <c r="G37" s="20" t="s">
        <v>119</v>
      </c>
      <c r="H37" s="20" t="s">
        <v>75</v>
      </c>
      <c r="I37" s="20" t="s">
        <v>161</v>
      </c>
      <c r="J37" s="20" t="s">
        <v>143</v>
      </c>
      <c r="K37" s="20" t="s">
        <v>43</v>
      </c>
      <c r="L37" s="20" t="s">
        <v>59</v>
      </c>
      <c r="M37" s="20" t="s">
        <v>240</v>
      </c>
      <c r="N37" s="20" t="s">
        <v>145</v>
      </c>
      <c r="O37" s="20" t="s">
        <v>118</v>
      </c>
      <c r="P37" s="20" t="s">
        <v>60</v>
      </c>
    </row>
    <row r="38" spans="1:16" x14ac:dyDescent="0.25">
      <c r="A38" s="20" t="s">
        <v>38</v>
      </c>
      <c r="D38" s="20" t="s">
        <v>198</v>
      </c>
      <c r="E38" s="20" t="s">
        <v>22</v>
      </c>
      <c r="F38" s="20" t="s">
        <v>124</v>
      </c>
      <c r="G38" s="20" t="s">
        <v>125</v>
      </c>
      <c r="H38" s="20" t="s">
        <v>75</v>
      </c>
      <c r="I38" s="20" t="s">
        <v>164</v>
      </c>
      <c r="J38" s="20" t="s">
        <v>143</v>
      </c>
      <c r="K38" s="20" t="s">
        <v>43</v>
      </c>
      <c r="L38" s="20" t="s">
        <v>59</v>
      </c>
      <c r="M38" s="20" t="s">
        <v>240</v>
      </c>
      <c r="N38" s="20" t="s">
        <v>145</v>
      </c>
      <c r="O38" s="20" t="s">
        <v>124</v>
      </c>
      <c r="P38" s="20" t="s">
        <v>60</v>
      </c>
    </row>
    <row r="39" spans="1:16" x14ac:dyDescent="0.25">
      <c r="A39" s="20" t="s">
        <v>38</v>
      </c>
      <c r="D39" s="20" t="s">
        <v>198</v>
      </c>
      <c r="E39" s="20" t="s">
        <v>22</v>
      </c>
      <c r="F39" s="20" t="s">
        <v>90</v>
      </c>
      <c r="G39" s="20" t="s">
        <v>91</v>
      </c>
      <c r="H39" s="20" t="s">
        <v>51</v>
      </c>
      <c r="I39" s="20" t="s">
        <v>159</v>
      </c>
      <c r="J39" s="20" t="s">
        <v>143</v>
      </c>
      <c r="K39" s="20" t="s">
        <v>43</v>
      </c>
      <c r="L39" s="20" t="s">
        <v>59</v>
      </c>
      <c r="M39" s="20" t="s">
        <v>240</v>
      </c>
      <c r="N39" s="20" t="s">
        <v>145</v>
      </c>
      <c r="O39" s="20" t="s">
        <v>90</v>
      </c>
      <c r="P39" s="20" t="s">
        <v>60</v>
      </c>
    </row>
    <row r="40" spans="1:16" x14ac:dyDescent="0.25">
      <c r="A40" s="20" t="s">
        <v>38</v>
      </c>
      <c r="D40" s="20" t="s">
        <v>198</v>
      </c>
      <c r="E40" s="20" t="s">
        <v>22</v>
      </c>
      <c r="F40" s="20" t="s">
        <v>84</v>
      </c>
      <c r="G40" s="20" t="s">
        <v>85</v>
      </c>
      <c r="H40" s="20" t="s">
        <v>51</v>
      </c>
      <c r="I40" s="20" t="s">
        <v>157</v>
      </c>
      <c r="J40" s="20" t="s">
        <v>145</v>
      </c>
      <c r="K40" s="20" t="s">
        <v>43</v>
      </c>
      <c r="L40" s="20" t="s">
        <v>59</v>
      </c>
      <c r="M40" s="20" t="s">
        <v>240</v>
      </c>
      <c r="N40" s="20" t="s">
        <v>145</v>
      </c>
      <c r="O40" s="20" t="s">
        <v>84</v>
      </c>
      <c r="P40" s="20" t="s">
        <v>60</v>
      </c>
    </row>
    <row r="41" spans="1:16" x14ac:dyDescent="0.25">
      <c r="A41" s="20" t="s">
        <v>38</v>
      </c>
      <c r="D41" s="20" t="s">
        <v>199</v>
      </c>
      <c r="E41" s="20" t="s">
        <v>22</v>
      </c>
      <c r="F41" s="20" t="s">
        <v>177</v>
      </c>
      <c r="G41" s="20" t="s">
        <v>178</v>
      </c>
      <c r="H41" s="20" t="s">
        <v>42</v>
      </c>
      <c r="I41" s="20" t="s">
        <v>216</v>
      </c>
      <c r="J41" s="20" t="s">
        <v>142</v>
      </c>
      <c r="K41" s="20" t="s">
        <v>43</v>
      </c>
      <c r="L41" s="20" t="s">
        <v>61</v>
      </c>
      <c r="M41" s="20" t="s">
        <v>222</v>
      </c>
      <c r="N41" s="20" t="s">
        <v>145</v>
      </c>
      <c r="O41" s="20" t="s">
        <v>177</v>
      </c>
      <c r="P41" s="20" t="s">
        <v>62</v>
      </c>
    </row>
    <row r="42" spans="1:16" x14ac:dyDescent="0.25">
      <c r="A42" s="20" t="s">
        <v>38</v>
      </c>
      <c r="D42" s="20" t="s">
        <v>199</v>
      </c>
      <c r="E42" s="20" t="s">
        <v>22</v>
      </c>
      <c r="F42" s="20" t="s">
        <v>102</v>
      </c>
      <c r="G42" s="20" t="s">
        <v>103</v>
      </c>
      <c r="H42" s="20" t="s">
        <v>72</v>
      </c>
      <c r="I42" s="20" t="s">
        <v>237</v>
      </c>
      <c r="J42" s="20" t="s">
        <v>142</v>
      </c>
      <c r="K42" s="20" t="s">
        <v>43</v>
      </c>
      <c r="L42" s="20" t="s">
        <v>61</v>
      </c>
      <c r="M42" s="20" t="s">
        <v>222</v>
      </c>
      <c r="N42" s="20" t="s">
        <v>145</v>
      </c>
      <c r="O42" s="20" t="s">
        <v>102</v>
      </c>
      <c r="P42" s="20" t="s">
        <v>62</v>
      </c>
    </row>
    <row r="43" spans="1:16" x14ac:dyDescent="0.25">
      <c r="A43" s="20" t="s">
        <v>38</v>
      </c>
      <c r="D43" s="20" t="s">
        <v>199</v>
      </c>
      <c r="E43" s="20" t="s">
        <v>22</v>
      </c>
      <c r="F43" s="20" t="s">
        <v>183</v>
      </c>
      <c r="G43" s="20" t="s">
        <v>184</v>
      </c>
      <c r="H43" s="20" t="s">
        <v>42</v>
      </c>
      <c r="I43" s="20" t="s">
        <v>232</v>
      </c>
      <c r="J43" s="20" t="s">
        <v>140</v>
      </c>
      <c r="K43" s="20" t="s">
        <v>43</v>
      </c>
      <c r="L43" s="20" t="s">
        <v>61</v>
      </c>
      <c r="M43" s="20" t="s">
        <v>222</v>
      </c>
      <c r="N43" s="20" t="s">
        <v>145</v>
      </c>
      <c r="O43" s="20" t="s">
        <v>183</v>
      </c>
      <c r="P43" s="20" t="s">
        <v>62</v>
      </c>
    </row>
    <row r="44" spans="1:16" x14ac:dyDescent="0.25">
      <c r="A44" s="20" t="s">
        <v>38</v>
      </c>
      <c r="D44" s="20" t="s">
        <v>199</v>
      </c>
      <c r="E44" s="20" t="s">
        <v>22</v>
      </c>
      <c r="F44" s="20" t="s">
        <v>193</v>
      </c>
      <c r="G44" s="20" t="s">
        <v>194</v>
      </c>
      <c r="H44" s="20" t="s">
        <v>42</v>
      </c>
      <c r="I44" s="20" t="s">
        <v>238</v>
      </c>
      <c r="J44" s="20" t="s">
        <v>139</v>
      </c>
      <c r="K44" s="20" t="s">
        <v>43</v>
      </c>
      <c r="L44" s="20" t="s">
        <v>61</v>
      </c>
      <c r="M44" s="20" t="s">
        <v>222</v>
      </c>
      <c r="N44" s="20" t="s">
        <v>145</v>
      </c>
      <c r="O44" s="20" t="s">
        <v>193</v>
      </c>
      <c r="P44" s="20" t="s">
        <v>62</v>
      </c>
    </row>
    <row r="45" spans="1:16" x14ac:dyDescent="0.25">
      <c r="A45" s="20" t="s">
        <v>38</v>
      </c>
      <c r="D45" s="20" t="s">
        <v>199</v>
      </c>
      <c r="E45" s="20" t="s">
        <v>22</v>
      </c>
      <c r="F45" s="20" t="s">
        <v>88</v>
      </c>
      <c r="G45" s="20" t="s">
        <v>89</v>
      </c>
      <c r="H45" s="20" t="s">
        <v>51</v>
      </c>
      <c r="I45" s="20" t="s">
        <v>239</v>
      </c>
      <c r="J45" s="20" t="s">
        <v>142</v>
      </c>
      <c r="K45" s="20" t="s">
        <v>43</v>
      </c>
      <c r="L45" s="20" t="s">
        <v>61</v>
      </c>
      <c r="M45" s="20" t="s">
        <v>222</v>
      </c>
      <c r="N45" s="20" t="s">
        <v>145</v>
      </c>
      <c r="O45" s="20" t="s">
        <v>88</v>
      </c>
      <c r="P45" s="20" t="s">
        <v>62</v>
      </c>
    </row>
    <row r="46" spans="1:16" x14ac:dyDescent="0.25">
      <c r="A46" s="20" t="s">
        <v>38</v>
      </c>
      <c r="D46" s="20" t="s">
        <v>199</v>
      </c>
      <c r="E46" s="20" t="s">
        <v>22</v>
      </c>
      <c r="F46" s="20" t="s">
        <v>134</v>
      </c>
      <c r="G46" s="20" t="s">
        <v>135</v>
      </c>
      <c r="H46" s="20" t="s">
        <v>52</v>
      </c>
      <c r="I46" s="20" t="s">
        <v>155</v>
      </c>
      <c r="J46" s="20" t="s">
        <v>143</v>
      </c>
      <c r="K46" s="20" t="s">
        <v>43</v>
      </c>
      <c r="L46" s="20" t="s">
        <v>61</v>
      </c>
      <c r="M46" s="20" t="s">
        <v>222</v>
      </c>
      <c r="N46" s="20" t="s">
        <v>145</v>
      </c>
      <c r="O46" s="20" t="s">
        <v>134</v>
      </c>
      <c r="P46" s="20" t="s">
        <v>62</v>
      </c>
    </row>
    <row r="47" spans="1:16" x14ac:dyDescent="0.25">
      <c r="A47" s="20" t="s">
        <v>38</v>
      </c>
      <c r="D47" s="20" t="s">
        <v>199</v>
      </c>
      <c r="E47" s="20" t="s">
        <v>22</v>
      </c>
      <c r="F47" s="20" t="s">
        <v>58</v>
      </c>
      <c r="G47" s="20" t="s">
        <v>50</v>
      </c>
      <c r="H47" s="20" t="s">
        <v>52</v>
      </c>
      <c r="I47" s="20" t="s">
        <v>233</v>
      </c>
      <c r="J47" s="20" t="s">
        <v>143</v>
      </c>
      <c r="K47" s="20" t="s">
        <v>43</v>
      </c>
      <c r="L47" s="20" t="s">
        <v>61</v>
      </c>
      <c r="M47" s="20" t="s">
        <v>222</v>
      </c>
      <c r="N47" s="20" t="s">
        <v>145</v>
      </c>
      <c r="O47" s="20" t="s">
        <v>58</v>
      </c>
      <c r="P47" s="20" t="s">
        <v>62</v>
      </c>
    </row>
    <row r="48" spans="1:16" x14ac:dyDescent="0.25">
      <c r="A48" s="20" t="s">
        <v>38</v>
      </c>
      <c r="D48" s="20" t="s">
        <v>199</v>
      </c>
      <c r="E48" s="20" t="s">
        <v>22</v>
      </c>
      <c r="F48" s="20" t="s">
        <v>86</v>
      </c>
      <c r="G48" s="20" t="s">
        <v>87</v>
      </c>
      <c r="H48" s="20" t="s">
        <v>51</v>
      </c>
      <c r="I48" s="20" t="s">
        <v>166</v>
      </c>
      <c r="J48" s="20" t="s">
        <v>139</v>
      </c>
      <c r="K48" s="20" t="s">
        <v>43</v>
      </c>
      <c r="L48" s="20" t="s">
        <v>61</v>
      </c>
      <c r="M48" s="20" t="s">
        <v>222</v>
      </c>
      <c r="N48" s="20" t="s">
        <v>145</v>
      </c>
      <c r="O48" s="20" t="s">
        <v>86</v>
      </c>
      <c r="P48" s="20" t="s">
        <v>62</v>
      </c>
    </row>
    <row r="49" spans="1:16" x14ac:dyDescent="0.25">
      <c r="A49" s="20" t="s">
        <v>38</v>
      </c>
      <c r="D49" s="20" t="s">
        <v>199</v>
      </c>
      <c r="E49" s="20" t="s">
        <v>22</v>
      </c>
      <c r="F49" s="20" t="s">
        <v>124</v>
      </c>
      <c r="G49" s="20" t="s">
        <v>125</v>
      </c>
      <c r="H49" s="20" t="s">
        <v>75</v>
      </c>
      <c r="I49" s="20" t="s">
        <v>158</v>
      </c>
      <c r="J49" s="20" t="s">
        <v>143</v>
      </c>
      <c r="K49" s="20" t="s">
        <v>43</v>
      </c>
      <c r="L49" s="20" t="s">
        <v>61</v>
      </c>
      <c r="M49" s="20" t="s">
        <v>222</v>
      </c>
      <c r="N49" s="20" t="s">
        <v>145</v>
      </c>
      <c r="O49" s="20" t="s">
        <v>124</v>
      </c>
      <c r="P49" s="20" t="s">
        <v>62</v>
      </c>
    </row>
    <row r="50" spans="1:16" x14ac:dyDescent="0.25">
      <c r="A50" s="20" t="s">
        <v>38</v>
      </c>
      <c r="D50" s="20" t="s">
        <v>200</v>
      </c>
      <c r="E50" s="20" t="s">
        <v>22</v>
      </c>
      <c r="F50" s="20" t="s">
        <v>195</v>
      </c>
      <c r="G50" s="20" t="s">
        <v>196</v>
      </c>
      <c r="H50" s="20" t="s">
        <v>42</v>
      </c>
      <c r="I50" s="20" t="s">
        <v>211</v>
      </c>
      <c r="J50" s="20" t="s">
        <v>142</v>
      </c>
      <c r="K50" s="20" t="s">
        <v>43</v>
      </c>
      <c r="L50" s="20" t="s">
        <v>70</v>
      </c>
      <c r="M50" s="20" t="s">
        <v>246</v>
      </c>
      <c r="N50" s="20" t="s">
        <v>145</v>
      </c>
      <c r="O50" s="20" t="s">
        <v>195</v>
      </c>
      <c r="P50" s="20" t="s">
        <v>71</v>
      </c>
    </row>
    <row r="51" spans="1:16" x14ac:dyDescent="0.25">
      <c r="A51" s="20" t="s">
        <v>38</v>
      </c>
      <c r="D51" s="20" t="s">
        <v>200</v>
      </c>
      <c r="E51" s="20" t="s">
        <v>22</v>
      </c>
      <c r="F51" s="20" t="s">
        <v>175</v>
      </c>
      <c r="G51" s="20" t="s">
        <v>176</v>
      </c>
      <c r="H51" s="20" t="s">
        <v>42</v>
      </c>
      <c r="I51" s="20" t="s">
        <v>231</v>
      </c>
      <c r="J51" s="20" t="s">
        <v>138</v>
      </c>
      <c r="K51" s="20" t="s">
        <v>43</v>
      </c>
      <c r="L51" s="20" t="s">
        <v>70</v>
      </c>
      <c r="M51" s="20" t="s">
        <v>246</v>
      </c>
      <c r="N51" s="20" t="s">
        <v>145</v>
      </c>
      <c r="O51" s="20" t="s">
        <v>175</v>
      </c>
      <c r="P51" s="20" t="s">
        <v>71</v>
      </c>
    </row>
    <row r="52" spans="1:16" x14ac:dyDescent="0.25">
      <c r="A52" s="20" t="s">
        <v>38</v>
      </c>
      <c r="D52" s="20" t="s">
        <v>200</v>
      </c>
      <c r="E52" s="20" t="s">
        <v>22</v>
      </c>
      <c r="F52" s="20" t="s">
        <v>104</v>
      </c>
      <c r="G52" s="20" t="s">
        <v>105</v>
      </c>
      <c r="H52" s="20" t="s">
        <v>72</v>
      </c>
      <c r="I52" s="20" t="s">
        <v>165</v>
      </c>
      <c r="J52" s="20" t="s">
        <v>142</v>
      </c>
      <c r="K52" s="20" t="s">
        <v>43</v>
      </c>
      <c r="L52" s="20" t="s">
        <v>70</v>
      </c>
      <c r="M52" s="20" t="s">
        <v>246</v>
      </c>
      <c r="N52" s="20" t="s">
        <v>145</v>
      </c>
      <c r="O52" s="20" t="s">
        <v>104</v>
      </c>
      <c r="P52" s="20" t="s">
        <v>71</v>
      </c>
    </row>
    <row r="53" spans="1:16" x14ac:dyDescent="0.25">
      <c r="A53" s="20" t="s">
        <v>38</v>
      </c>
      <c r="D53" s="20" t="s">
        <v>200</v>
      </c>
      <c r="E53" s="20" t="s">
        <v>22</v>
      </c>
      <c r="F53" s="20" t="s">
        <v>98</v>
      </c>
      <c r="G53" s="20" t="s">
        <v>99</v>
      </c>
      <c r="H53" s="20" t="s">
        <v>65</v>
      </c>
      <c r="I53" s="20" t="s">
        <v>218</v>
      </c>
      <c r="J53" s="20" t="s">
        <v>142</v>
      </c>
      <c r="K53" s="20" t="s">
        <v>43</v>
      </c>
      <c r="L53" s="20" t="s">
        <v>70</v>
      </c>
      <c r="M53" s="20" t="s">
        <v>246</v>
      </c>
      <c r="N53" s="20" t="s">
        <v>145</v>
      </c>
      <c r="O53" s="20" t="s">
        <v>98</v>
      </c>
      <c r="P53" s="20" t="s">
        <v>71</v>
      </c>
    </row>
    <row r="54" spans="1:16" x14ac:dyDescent="0.25">
      <c r="A54" s="20" t="s">
        <v>38</v>
      </c>
      <c r="D54" s="20" t="s">
        <v>200</v>
      </c>
      <c r="E54" s="20" t="s">
        <v>22</v>
      </c>
      <c r="F54" s="20" t="s">
        <v>108</v>
      </c>
      <c r="G54" s="20" t="s">
        <v>109</v>
      </c>
      <c r="H54" s="20" t="s">
        <v>72</v>
      </c>
      <c r="I54" s="20" t="s">
        <v>247</v>
      </c>
      <c r="J54" s="20" t="s">
        <v>138</v>
      </c>
      <c r="K54" s="20" t="s">
        <v>43</v>
      </c>
      <c r="L54" s="20" t="s">
        <v>70</v>
      </c>
      <c r="M54" s="20" t="s">
        <v>246</v>
      </c>
      <c r="N54" s="20" t="s">
        <v>145</v>
      </c>
      <c r="O54" s="20" t="s">
        <v>108</v>
      </c>
      <c r="P54" s="20" t="s">
        <v>71</v>
      </c>
    </row>
    <row r="55" spans="1:16" x14ac:dyDescent="0.25">
      <c r="A55" s="20" t="s">
        <v>38</v>
      </c>
      <c r="D55" s="20" t="s">
        <v>200</v>
      </c>
      <c r="E55" s="20" t="s">
        <v>22</v>
      </c>
      <c r="F55" s="20" t="s">
        <v>120</v>
      </c>
      <c r="G55" s="20" t="s">
        <v>121</v>
      </c>
      <c r="H55" s="20" t="s">
        <v>75</v>
      </c>
      <c r="I55" s="20" t="s">
        <v>219</v>
      </c>
      <c r="J55" s="20" t="s">
        <v>142</v>
      </c>
      <c r="K55" s="20" t="s">
        <v>43</v>
      </c>
      <c r="L55" s="20" t="s">
        <v>70</v>
      </c>
      <c r="M55" s="20" t="s">
        <v>246</v>
      </c>
      <c r="N55" s="20" t="s">
        <v>145</v>
      </c>
      <c r="O55" s="20" t="s">
        <v>120</v>
      </c>
      <c r="P55" s="20" t="s">
        <v>71</v>
      </c>
    </row>
    <row r="56" spans="1:16" x14ac:dyDescent="0.25">
      <c r="A56" s="20" t="s">
        <v>38</v>
      </c>
      <c r="D56" s="20" t="s">
        <v>200</v>
      </c>
      <c r="E56" s="20" t="s">
        <v>22</v>
      </c>
      <c r="F56" s="20" t="s">
        <v>189</v>
      </c>
      <c r="G56" s="20" t="s">
        <v>190</v>
      </c>
      <c r="H56" s="20" t="s">
        <v>42</v>
      </c>
      <c r="I56" s="20" t="s">
        <v>217</v>
      </c>
      <c r="J56" s="20" t="s">
        <v>143</v>
      </c>
      <c r="K56" s="20" t="s">
        <v>43</v>
      </c>
      <c r="L56" s="20" t="s">
        <v>70</v>
      </c>
      <c r="M56" s="20" t="s">
        <v>246</v>
      </c>
      <c r="N56" s="20" t="s">
        <v>145</v>
      </c>
      <c r="O56" s="20" t="s">
        <v>189</v>
      </c>
      <c r="P56" s="20" t="s">
        <v>71</v>
      </c>
    </row>
    <row r="57" spans="1:16" x14ac:dyDescent="0.25">
      <c r="A57" s="20" t="s">
        <v>38</v>
      </c>
      <c r="D57" s="20" t="s">
        <v>200</v>
      </c>
      <c r="E57" s="20" t="s">
        <v>22</v>
      </c>
      <c r="F57" s="20" t="s">
        <v>132</v>
      </c>
      <c r="G57" s="20" t="s">
        <v>133</v>
      </c>
      <c r="H57" s="20" t="s">
        <v>52</v>
      </c>
      <c r="I57" s="20" t="s">
        <v>248</v>
      </c>
      <c r="J57" s="20" t="s">
        <v>143</v>
      </c>
      <c r="K57" s="20" t="s">
        <v>43</v>
      </c>
      <c r="L57" s="20" t="s">
        <v>70</v>
      </c>
      <c r="M57" s="20" t="s">
        <v>246</v>
      </c>
      <c r="N57" s="20" t="s">
        <v>145</v>
      </c>
      <c r="O57" s="20" t="s">
        <v>132</v>
      </c>
      <c r="P57" s="20" t="s">
        <v>71</v>
      </c>
    </row>
    <row r="58" spans="1:16" x14ac:dyDescent="0.25">
      <c r="A58" s="20" t="s">
        <v>38</v>
      </c>
      <c r="D58" s="20" t="s">
        <v>200</v>
      </c>
      <c r="E58" s="20" t="s">
        <v>22</v>
      </c>
      <c r="F58" s="20" t="s">
        <v>88</v>
      </c>
      <c r="G58" s="20" t="s">
        <v>89</v>
      </c>
      <c r="H58" s="20" t="s">
        <v>51</v>
      </c>
      <c r="I58" s="20" t="s">
        <v>234</v>
      </c>
      <c r="J58" s="20" t="s">
        <v>149</v>
      </c>
      <c r="K58" s="20" t="s">
        <v>43</v>
      </c>
      <c r="L58" s="20" t="s">
        <v>70</v>
      </c>
      <c r="M58" s="20" t="s">
        <v>246</v>
      </c>
      <c r="N58" s="20" t="s">
        <v>145</v>
      </c>
      <c r="O58" s="20" t="s">
        <v>88</v>
      </c>
      <c r="P58" s="20" t="s">
        <v>71</v>
      </c>
    </row>
    <row r="59" spans="1:16" x14ac:dyDescent="0.25">
      <c r="A59" s="20" t="s">
        <v>38</v>
      </c>
      <c r="D59" s="20" t="s">
        <v>200</v>
      </c>
      <c r="E59" s="20" t="s">
        <v>22</v>
      </c>
      <c r="F59" s="20" t="s">
        <v>80</v>
      </c>
      <c r="G59" s="20" t="s">
        <v>81</v>
      </c>
      <c r="H59" s="20" t="s">
        <v>51</v>
      </c>
      <c r="I59" s="20" t="s">
        <v>162</v>
      </c>
      <c r="J59" s="20" t="s">
        <v>143</v>
      </c>
      <c r="K59" s="20" t="s">
        <v>43</v>
      </c>
      <c r="L59" s="20" t="s">
        <v>70</v>
      </c>
      <c r="M59" s="20" t="s">
        <v>246</v>
      </c>
      <c r="N59" s="20" t="s">
        <v>145</v>
      </c>
      <c r="O59" s="20" t="s">
        <v>80</v>
      </c>
      <c r="P59" s="20" t="s">
        <v>71</v>
      </c>
    </row>
    <row r="60" spans="1:16" x14ac:dyDescent="0.25">
      <c r="A60" s="20" t="s">
        <v>38</v>
      </c>
      <c r="D60" s="20" t="s">
        <v>201</v>
      </c>
      <c r="E60" s="20" t="s">
        <v>22</v>
      </c>
      <c r="F60" s="20" t="s">
        <v>114</v>
      </c>
      <c r="G60" s="20" t="s">
        <v>115</v>
      </c>
      <c r="H60" s="20" t="s">
        <v>72</v>
      </c>
      <c r="I60" s="20" t="s">
        <v>235</v>
      </c>
      <c r="J60" s="20" t="s">
        <v>142</v>
      </c>
      <c r="K60" s="20" t="s">
        <v>43</v>
      </c>
      <c r="L60" s="20" t="s">
        <v>56</v>
      </c>
      <c r="M60" s="20" t="s">
        <v>249</v>
      </c>
      <c r="N60" s="20" t="s">
        <v>145</v>
      </c>
      <c r="O60" s="20" t="s">
        <v>114</v>
      </c>
      <c r="P60" s="20" t="s">
        <v>57</v>
      </c>
    </row>
    <row r="61" spans="1:16" x14ac:dyDescent="0.25">
      <c r="A61" s="20" t="s">
        <v>38</v>
      </c>
      <c r="D61" s="20" t="s">
        <v>201</v>
      </c>
      <c r="E61" s="20" t="s">
        <v>22</v>
      </c>
      <c r="F61" s="20" t="s">
        <v>181</v>
      </c>
      <c r="G61" s="20" t="s">
        <v>182</v>
      </c>
      <c r="H61" s="20" t="s">
        <v>42</v>
      </c>
      <c r="I61" s="20" t="s">
        <v>236</v>
      </c>
      <c r="J61" s="20" t="s">
        <v>138</v>
      </c>
      <c r="K61" s="20" t="s">
        <v>43</v>
      </c>
      <c r="L61" s="20" t="s">
        <v>56</v>
      </c>
      <c r="M61" s="20" t="s">
        <v>249</v>
      </c>
      <c r="N61" s="20" t="s">
        <v>145</v>
      </c>
      <c r="O61" s="20" t="s">
        <v>181</v>
      </c>
      <c r="P61" s="20" t="s">
        <v>57</v>
      </c>
    </row>
    <row r="62" spans="1:16" x14ac:dyDescent="0.25">
      <c r="A62" s="20" t="s">
        <v>38</v>
      </c>
      <c r="D62" s="20" t="s">
        <v>201</v>
      </c>
      <c r="E62" s="20" t="s">
        <v>22</v>
      </c>
      <c r="F62" s="20" t="s">
        <v>66</v>
      </c>
      <c r="G62" s="20" t="s">
        <v>46</v>
      </c>
      <c r="H62" s="20" t="s">
        <v>65</v>
      </c>
      <c r="I62" s="20" t="s">
        <v>250</v>
      </c>
      <c r="J62" s="20" t="s">
        <v>142</v>
      </c>
      <c r="K62" s="20" t="s">
        <v>43</v>
      </c>
      <c r="L62" s="20" t="s">
        <v>56</v>
      </c>
      <c r="M62" s="20" t="s">
        <v>249</v>
      </c>
      <c r="N62" s="20" t="s">
        <v>145</v>
      </c>
      <c r="O62" s="20" t="s">
        <v>66</v>
      </c>
      <c r="P62" s="20" t="s">
        <v>57</v>
      </c>
    </row>
    <row r="63" spans="1:16" x14ac:dyDescent="0.25">
      <c r="A63" s="20" t="s">
        <v>38</v>
      </c>
      <c r="D63" s="20" t="s">
        <v>201</v>
      </c>
      <c r="E63" s="20" t="s">
        <v>22</v>
      </c>
      <c r="F63" s="20" t="s">
        <v>173</v>
      </c>
      <c r="G63" s="20" t="s">
        <v>174</v>
      </c>
      <c r="H63" s="20" t="s">
        <v>42</v>
      </c>
      <c r="I63" s="20" t="s">
        <v>251</v>
      </c>
      <c r="J63" s="20" t="s">
        <v>138</v>
      </c>
      <c r="K63" s="20" t="s">
        <v>43</v>
      </c>
      <c r="L63" s="20" t="s">
        <v>56</v>
      </c>
      <c r="M63" s="20" t="s">
        <v>249</v>
      </c>
      <c r="N63" s="20" t="s">
        <v>145</v>
      </c>
      <c r="O63" s="20" t="s">
        <v>173</v>
      </c>
      <c r="P63" s="20" t="s">
        <v>57</v>
      </c>
    </row>
    <row r="64" spans="1:16" x14ac:dyDescent="0.25">
      <c r="A64" s="20" t="s">
        <v>38</v>
      </c>
      <c r="D64" s="20" t="s">
        <v>201</v>
      </c>
      <c r="E64" s="20" t="s">
        <v>22</v>
      </c>
      <c r="F64" s="20" t="s">
        <v>118</v>
      </c>
      <c r="G64" s="20" t="s">
        <v>119</v>
      </c>
      <c r="H64" s="20" t="s">
        <v>75</v>
      </c>
      <c r="I64" s="20" t="s">
        <v>252</v>
      </c>
      <c r="J64" s="20" t="s">
        <v>142</v>
      </c>
      <c r="K64" s="20" t="s">
        <v>43</v>
      </c>
      <c r="L64" s="20" t="s">
        <v>56</v>
      </c>
      <c r="M64" s="20" t="s">
        <v>249</v>
      </c>
      <c r="N64" s="20" t="s">
        <v>145</v>
      </c>
      <c r="O64" s="20" t="s">
        <v>118</v>
      </c>
      <c r="P64" s="20" t="s">
        <v>57</v>
      </c>
    </row>
    <row r="65" spans="1:16" x14ac:dyDescent="0.25">
      <c r="A65" s="20" t="s">
        <v>38</v>
      </c>
      <c r="D65" s="20" t="s">
        <v>201</v>
      </c>
      <c r="E65" s="20" t="s">
        <v>22</v>
      </c>
      <c r="F65" s="20" t="s">
        <v>92</v>
      </c>
      <c r="G65" s="20" t="s">
        <v>93</v>
      </c>
      <c r="H65" s="20" t="s">
        <v>65</v>
      </c>
      <c r="I65" s="20" t="s">
        <v>253</v>
      </c>
      <c r="J65" s="20" t="s">
        <v>140</v>
      </c>
      <c r="K65" s="20" t="s">
        <v>43</v>
      </c>
      <c r="L65" s="20" t="s">
        <v>56</v>
      </c>
      <c r="M65" s="20" t="s">
        <v>249</v>
      </c>
      <c r="N65" s="20" t="s">
        <v>145</v>
      </c>
      <c r="O65" s="20" t="s">
        <v>92</v>
      </c>
      <c r="P65" s="20" t="s">
        <v>57</v>
      </c>
    </row>
    <row r="66" spans="1:16" x14ac:dyDescent="0.25">
      <c r="A66" s="20" t="s">
        <v>38</v>
      </c>
      <c r="D66" s="20" t="s">
        <v>201</v>
      </c>
      <c r="E66" s="20" t="s">
        <v>22</v>
      </c>
      <c r="F66" s="20" t="s">
        <v>86</v>
      </c>
      <c r="G66" s="20" t="s">
        <v>87</v>
      </c>
      <c r="H66" s="20" t="s">
        <v>51</v>
      </c>
      <c r="I66" s="20" t="s">
        <v>254</v>
      </c>
      <c r="J66" s="20" t="s">
        <v>146</v>
      </c>
      <c r="K66" s="20" t="s">
        <v>43</v>
      </c>
      <c r="L66" s="20" t="s">
        <v>56</v>
      </c>
      <c r="M66" s="20" t="s">
        <v>249</v>
      </c>
      <c r="N66" s="20" t="s">
        <v>145</v>
      </c>
      <c r="O66" s="20" t="s">
        <v>86</v>
      </c>
      <c r="P66" s="20" t="s">
        <v>57</v>
      </c>
    </row>
    <row r="67" spans="1:16" x14ac:dyDescent="0.25">
      <c r="A67" s="20" t="s">
        <v>38</v>
      </c>
      <c r="D67" s="20" t="s">
        <v>201</v>
      </c>
      <c r="E67" s="20" t="s">
        <v>22</v>
      </c>
      <c r="F67" s="20" t="s">
        <v>69</v>
      </c>
      <c r="G67" s="20" t="s">
        <v>47</v>
      </c>
      <c r="H67" s="20" t="s">
        <v>68</v>
      </c>
      <c r="I67" s="20" t="s">
        <v>255</v>
      </c>
      <c r="J67" s="20" t="s">
        <v>141</v>
      </c>
      <c r="K67" s="20" t="s">
        <v>43</v>
      </c>
      <c r="L67" s="20" t="s">
        <v>56</v>
      </c>
      <c r="M67" s="20" t="s">
        <v>249</v>
      </c>
      <c r="N67" s="20" t="s">
        <v>145</v>
      </c>
      <c r="O67" s="20" t="s">
        <v>69</v>
      </c>
      <c r="P67" s="20" t="s">
        <v>57</v>
      </c>
    </row>
    <row r="68" spans="1:16" x14ac:dyDescent="0.25">
      <c r="A68" s="20" t="s">
        <v>38</v>
      </c>
      <c r="D68" s="20" t="s">
        <v>201</v>
      </c>
      <c r="E68" s="20" t="s">
        <v>22</v>
      </c>
      <c r="F68" s="20" t="s">
        <v>100</v>
      </c>
      <c r="G68" s="20" t="s">
        <v>101</v>
      </c>
      <c r="H68" s="20" t="s">
        <v>65</v>
      </c>
      <c r="I68" s="20" t="s">
        <v>150</v>
      </c>
      <c r="J68" s="20" t="s">
        <v>143</v>
      </c>
      <c r="K68" s="20" t="s">
        <v>43</v>
      </c>
      <c r="L68" s="20" t="s">
        <v>56</v>
      </c>
      <c r="M68" s="20" t="s">
        <v>249</v>
      </c>
      <c r="N68" s="20" t="s">
        <v>145</v>
      </c>
      <c r="O68" s="20" t="s">
        <v>100</v>
      </c>
      <c r="P68" s="20" t="s">
        <v>57</v>
      </c>
    </row>
    <row r="69" spans="1:16" x14ac:dyDescent="0.25">
      <c r="A69" s="20" t="s">
        <v>38</v>
      </c>
      <c r="D69" s="20" t="s">
        <v>201</v>
      </c>
      <c r="E69" s="20" t="s">
        <v>22</v>
      </c>
      <c r="F69" s="20" t="s">
        <v>108</v>
      </c>
      <c r="G69" s="20" t="s">
        <v>109</v>
      </c>
      <c r="H69" s="20" t="s">
        <v>72</v>
      </c>
      <c r="I69" s="20" t="s">
        <v>207</v>
      </c>
      <c r="J69" s="20" t="s">
        <v>143</v>
      </c>
      <c r="K69" s="20" t="s">
        <v>43</v>
      </c>
      <c r="L69" s="20" t="s">
        <v>56</v>
      </c>
      <c r="M69" s="20" t="s">
        <v>249</v>
      </c>
      <c r="N69" s="20" t="s">
        <v>145</v>
      </c>
      <c r="O69" s="20" t="s">
        <v>108</v>
      </c>
      <c r="P69" s="20" t="s">
        <v>57</v>
      </c>
    </row>
    <row r="70" spans="1:16" x14ac:dyDescent="0.25">
      <c r="A70" s="20" t="s">
        <v>38</v>
      </c>
      <c r="D70" s="20" t="s">
        <v>201</v>
      </c>
      <c r="E70" s="20" t="s">
        <v>22</v>
      </c>
      <c r="F70" s="20" t="s">
        <v>136</v>
      </c>
      <c r="G70" s="20" t="s">
        <v>137</v>
      </c>
      <c r="H70" s="20" t="s">
        <v>65</v>
      </c>
      <c r="I70" s="20" t="s">
        <v>148</v>
      </c>
      <c r="J70" s="20" t="s">
        <v>143</v>
      </c>
      <c r="K70" s="20" t="s">
        <v>43</v>
      </c>
      <c r="L70" s="20" t="s">
        <v>56</v>
      </c>
      <c r="M70" s="20" t="s">
        <v>249</v>
      </c>
      <c r="N70" s="20" t="s">
        <v>145</v>
      </c>
      <c r="O70" s="20" t="s">
        <v>136</v>
      </c>
      <c r="P70" s="20" t="s">
        <v>57</v>
      </c>
    </row>
    <row r="71" spans="1:16" x14ac:dyDescent="0.25">
      <c r="A71" s="20" t="s">
        <v>38</v>
      </c>
      <c r="D71" s="20" t="s">
        <v>201</v>
      </c>
      <c r="E71" s="20" t="s">
        <v>22</v>
      </c>
      <c r="F71" s="20" t="s">
        <v>130</v>
      </c>
      <c r="G71" s="20" t="s">
        <v>131</v>
      </c>
      <c r="H71" s="20" t="s">
        <v>75</v>
      </c>
      <c r="I71" s="20" t="s">
        <v>160</v>
      </c>
      <c r="J71" s="20" t="s">
        <v>143</v>
      </c>
      <c r="K71" s="20" t="s">
        <v>43</v>
      </c>
      <c r="L71" s="20" t="s">
        <v>56</v>
      </c>
      <c r="M71" s="20" t="s">
        <v>249</v>
      </c>
      <c r="N71" s="20" t="s">
        <v>145</v>
      </c>
      <c r="O71" s="20" t="s">
        <v>130</v>
      </c>
      <c r="P71" s="20" t="s">
        <v>57</v>
      </c>
    </row>
    <row r="72" spans="1:16" x14ac:dyDescent="0.25">
      <c r="A72" s="20" t="s">
        <v>38</v>
      </c>
      <c r="D72" s="20" t="s">
        <v>201</v>
      </c>
      <c r="E72" s="20" t="s">
        <v>22</v>
      </c>
      <c r="F72" s="20" t="s">
        <v>77</v>
      </c>
      <c r="G72" s="20" t="s">
        <v>48</v>
      </c>
      <c r="H72" s="20" t="s">
        <v>75</v>
      </c>
      <c r="I72" s="20" t="s">
        <v>154</v>
      </c>
      <c r="J72" s="20" t="s">
        <v>143</v>
      </c>
      <c r="K72" s="20" t="s">
        <v>43</v>
      </c>
      <c r="L72" s="20" t="s">
        <v>56</v>
      </c>
      <c r="M72" s="20" t="s">
        <v>249</v>
      </c>
      <c r="N72" s="20" t="s">
        <v>145</v>
      </c>
      <c r="O72" s="20" t="s">
        <v>77</v>
      </c>
      <c r="P72" s="20" t="s">
        <v>57</v>
      </c>
    </row>
    <row r="73" spans="1:16" x14ac:dyDescent="0.25">
      <c r="A73" s="20" t="s">
        <v>38</v>
      </c>
      <c r="D73" s="20" t="s">
        <v>201</v>
      </c>
      <c r="E73" s="20" t="s">
        <v>22</v>
      </c>
      <c r="F73" s="20" t="s">
        <v>122</v>
      </c>
      <c r="G73" s="20" t="s">
        <v>123</v>
      </c>
      <c r="H73" s="20" t="s">
        <v>75</v>
      </c>
      <c r="I73" s="20" t="s">
        <v>214</v>
      </c>
      <c r="J73" s="20" t="s">
        <v>143</v>
      </c>
      <c r="K73" s="20" t="s">
        <v>43</v>
      </c>
      <c r="L73" s="20" t="s">
        <v>56</v>
      </c>
      <c r="M73" s="20" t="s">
        <v>249</v>
      </c>
      <c r="N73" s="20" t="s">
        <v>145</v>
      </c>
      <c r="O73" s="20" t="s">
        <v>122</v>
      </c>
      <c r="P73" s="20" t="s">
        <v>57</v>
      </c>
    </row>
    <row r="74" spans="1:16" x14ac:dyDescent="0.25">
      <c r="A74" s="20" t="s">
        <v>38</v>
      </c>
      <c r="D74" s="20" t="s">
        <v>201</v>
      </c>
      <c r="E74" s="20" t="s">
        <v>22</v>
      </c>
      <c r="F74" s="20" t="s">
        <v>76</v>
      </c>
      <c r="G74" s="20" t="s">
        <v>44</v>
      </c>
      <c r="H74" s="20" t="s">
        <v>75</v>
      </c>
      <c r="I74" s="20" t="s">
        <v>220</v>
      </c>
      <c r="J74" s="20" t="s">
        <v>143</v>
      </c>
      <c r="K74" s="20" t="s">
        <v>43</v>
      </c>
      <c r="L74" s="20" t="s">
        <v>56</v>
      </c>
      <c r="M74" s="20" t="s">
        <v>249</v>
      </c>
      <c r="N74" s="20" t="s">
        <v>145</v>
      </c>
      <c r="O74" s="20" t="s">
        <v>76</v>
      </c>
      <c r="P74" s="20" t="s">
        <v>57</v>
      </c>
    </row>
    <row r="75" spans="1:16" x14ac:dyDescent="0.25">
      <c r="A75" s="20" t="s">
        <v>38</v>
      </c>
      <c r="D75" s="20" t="s">
        <v>201</v>
      </c>
      <c r="E75" s="20" t="s">
        <v>22</v>
      </c>
      <c r="F75" s="20" t="s">
        <v>88</v>
      </c>
      <c r="G75" s="20" t="s">
        <v>89</v>
      </c>
      <c r="H75" s="20" t="s">
        <v>51</v>
      </c>
      <c r="I75" s="20" t="s">
        <v>156</v>
      </c>
      <c r="J75" s="20" t="s">
        <v>143</v>
      </c>
      <c r="K75" s="20" t="s">
        <v>43</v>
      </c>
      <c r="L75" s="20" t="s">
        <v>56</v>
      </c>
      <c r="M75" s="20" t="s">
        <v>249</v>
      </c>
      <c r="N75" s="20" t="s">
        <v>145</v>
      </c>
      <c r="O75" s="20" t="s">
        <v>88</v>
      </c>
      <c r="P75" s="20" t="s">
        <v>57</v>
      </c>
    </row>
    <row r="76" spans="1:16" x14ac:dyDescent="0.25">
      <c r="A76" s="20" t="s">
        <v>38</v>
      </c>
      <c r="D76" s="20" t="s">
        <v>202</v>
      </c>
      <c r="E76" s="20" t="s">
        <v>22</v>
      </c>
      <c r="F76" s="20" t="s">
        <v>179</v>
      </c>
      <c r="G76" s="20" t="s">
        <v>180</v>
      </c>
      <c r="H76" s="20" t="s">
        <v>42</v>
      </c>
      <c r="I76" s="20" t="s">
        <v>229</v>
      </c>
      <c r="J76" s="20" t="s">
        <v>142</v>
      </c>
      <c r="K76" s="20" t="s">
        <v>43</v>
      </c>
      <c r="L76" s="20" t="s">
        <v>54</v>
      </c>
      <c r="M76" s="20" t="s">
        <v>256</v>
      </c>
      <c r="N76" s="20" t="s">
        <v>145</v>
      </c>
      <c r="O76" s="20" t="s">
        <v>179</v>
      </c>
      <c r="P76" s="20" t="s">
        <v>55</v>
      </c>
    </row>
    <row r="77" spans="1:16" x14ac:dyDescent="0.25">
      <c r="A77" s="20" t="s">
        <v>38</v>
      </c>
      <c r="D77" s="20" t="s">
        <v>202</v>
      </c>
      <c r="E77" s="20" t="s">
        <v>22</v>
      </c>
      <c r="F77" s="20" t="s">
        <v>96</v>
      </c>
      <c r="G77" s="20" t="s">
        <v>97</v>
      </c>
      <c r="H77" s="20" t="s">
        <v>65</v>
      </c>
      <c r="I77" s="20" t="s">
        <v>230</v>
      </c>
      <c r="J77" s="20" t="s">
        <v>142</v>
      </c>
      <c r="K77" s="20" t="s">
        <v>43</v>
      </c>
      <c r="L77" s="20" t="s">
        <v>54</v>
      </c>
      <c r="M77" s="20" t="s">
        <v>256</v>
      </c>
      <c r="N77" s="20" t="s">
        <v>145</v>
      </c>
      <c r="O77" s="20" t="s">
        <v>96</v>
      </c>
      <c r="P77" s="20" t="s">
        <v>55</v>
      </c>
    </row>
    <row r="78" spans="1:16" x14ac:dyDescent="0.25">
      <c r="A78" s="20" t="s">
        <v>38</v>
      </c>
      <c r="D78" s="20" t="s">
        <v>202</v>
      </c>
      <c r="E78" s="20" t="s">
        <v>22</v>
      </c>
      <c r="F78" s="20" t="s">
        <v>58</v>
      </c>
      <c r="G78" s="20" t="s">
        <v>50</v>
      </c>
      <c r="H78" s="20" t="s">
        <v>52</v>
      </c>
      <c r="I78" s="20" t="s">
        <v>257</v>
      </c>
      <c r="J78" s="20" t="s">
        <v>142</v>
      </c>
      <c r="K78" s="20" t="s">
        <v>43</v>
      </c>
      <c r="L78" s="20" t="s">
        <v>54</v>
      </c>
      <c r="M78" s="20" t="s">
        <v>256</v>
      </c>
      <c r="N78" s="20" t="s">
        <v>145</v>
      </c>
      <c r="O78" s="20" t="s">
        <v>58</v>
      </c>
      <c r="P78" s="20" t="s">
        <v>55</v>
      </c>
    </row>
    <row r="79" spans="1:16" x14ac:dyDescent="0.25">
      <c r="A79" s="20" t="s">
        <v>38</v>
      </c>
      <c r="D79" s="20" t="s">
        <v>202</v>
      </c>
      <c r="E79" s="20" t="s">
        <v>22</v>
      </c>
      <c r="F79" s="20" t="s">
        <v>134</v>
      </c>
      <c r="G79" s="20" t="s">
        <v>135</v>
      </c>
      <c r="H79" s="20" t="s">
        <v>52</v>
      </c>
      <c r="I79" s="20" t="s">
        <v>258</v>
      </c>
      <c r="J79" s="20" t="s">
        <v>138</v>
      </c>
      <c r="K79" s="20" t="s">
        <v>43</v>
      </c>
      <c r="L79" s="20" t="s">
        <v>54</v>
      </c>
      <c r="M79" s="20" t="s">
        <v>256</v>
      </c>
      <c r="N79" s="20" t="s">
        <v>145</v>
      </c>
      <c r="O79" s="20" t="s">
        <v>134</v>
      </c>
      <c r="P79" s="20" t="s">
        <v>55</v>
      </c>
    </row>
    <row r="80" spans="1:16" x14ac:dyDescent="0.25">
      <c r="A80" s="20" t="s">
        <v>38</v>
      </c>
      <c r="D80" s="20" t="s">
        <v>202</v>
      </c>
      <c r="E80" s="20" t="s">
        <v>22</v>
      </c>
      <c r="F80" s="20" t="s">
        <v>67</v>
      </c>
      <c r="G80" s="20" t="s">
        <v>49</v>
      </c>
      <c r="H80" s="20" t="s">
        <v>65</v>
      </c>
      <c r="I80" s="20" t="s">
        <v>259</v>
      </c>
      <c r="J80" s="20" t="s">
        <v>138</v>
      </c>
      <c r="K80" s="20" t="s">
        <v>43</v>
      </c>
      <c r="L80" s="20" t="s">
        <v>54</v>
      </c>
      <c r="M80" s="20" t="s">
        <v>256</v>
      </c>
      <c r="N80" s="20" t="s">
        <v>145</v>
      </c>
      <c r="O80" s="20" t="s">
        <v>67</v>
      </c>
      <c r="P80" s="20" t="s">
        <v>55</v>
      </c>
    </row>
    <row r="81" spans="1:16" x14ac:dyDescent="0.25">
      <c r="A81" s="20" t="s">
        <v>38</v>
      </c>
      <c r="D81" s="20" t="s">
        <v>202</v>
      </c>
      <c r="E81" s="20" t="s">
        <v>22</v>
      </c>
      <c r="F81" s="20" t="s">
        <v>116</v>
      </c>
      <c r="G81" s="20" t="s">
        <v>117</v>
      </c>
      <c r="H81" s="20" t="s">
        <v>72</v>
      </c>
      <c r="I81" s="20" t="s">
        <v>260</v>
      </c>
      <c r="J81" s="20" t="s">
        <v>143</v>
      </c>
      <c r="K81" s="20" t="s">
        <v>43</v>
      </c>
      <c r="L81" s="20" t="s">
        <v>54</v>
      </c>
      <c r="M81" s="20" t="s">
        <v>256</v>
      </c>
      <c r="N81" s="20" t="s">
        <v>145</v>
      </c>
      <c r="O81" s="20" t="s">
        <v>116</v>
      </c>
      <c r="P81" s="20" t="s">
        <v>55</v>
      </c>
    </row>
    <row r="82" spans="1:16" x14ac:dyDescent="0.25">
      <c r="A82" s="20" t="s">
        <v>38</v>
      </c>
      <c r="D82" s="20" t="s">
        <v>202</v>
      </c>
      <c r="E82" s="20" t="s">
        <v>22</v>
      </c>
      <c r="F82" s="20" t="s">
        <v>73</v>
      </c>
      <c r="G82" s="20" t="s">
        <v>74</v>
      </c>
      <c r="H82" s="20" t="s">
        <v>75</v>
      </c>
      <c r="I82" s="20" t="s">
        <v>152</v>
      </c>
      <c r="J82" s="20" t="s">
        <v>143</v>
      </c>
      <c r="K82" s="20" t="s">
        <v>43</v>
      </c>
      <c r="L82" s="20" t="s">
        <v>54</v>
      </c>
      <c r="M82" s="20" t="s">
        <v>256</v>
      </c>
      <c r="N82" s="20" t="s">
        <v>145</v>
      </c>
      <c r="O82" s="20" t="s">
        <v>73</v>
      </c>
      <c r="P82" s="20" t="s">
        <v>55</v>
      </c>
    </row>
    <row r="83" spans="1:16" x14ac:dyDescent="0.25">
      <c r="A83" s="20" t="s">
        <v>38</v>
      </c>
      <c r="D83" s="20" t="s">
        <v>202</v>
      </c>
      <c r="E83" s="20" t="s">
        <v>22</v>
      </c>
      <c r="F83" s="20" t="s">
        <v>120</v>
      </c>
      <c r="G83" s="20" t="s">
        <v>121</v>
      </c>
      <c r="H83" s="20" t="s">
        <v>75</v>
      </c>
      <c r="I83" s="20" t="s">
        <v>163</v>
      </c>
      <c r="J83" s="20" t="s">
        <v>143</v>
      </c>
      <c r="K83" s="20" t="s">
        <v>43</v>
      </c>
      <c r="L83" s="20" t="s">
        <v>54</v>
      </c>
      <c r="M83" s="20" t="s">
        <v>256</v>
      </c>
      <c r="N83" s="20" t="s">
        <v>145</v>
      </c>
      <c r="O83" s="20" t="s">
        <v>120</v>
      </c>
      <c r="P83" s="20" t="s">
        <v>55</v>
      </c>
    </row>
    <row r="84" spans="1:16" x14ac:dyDescent="0.25">
      <c r="A84" s="20" t="s">
        <v>38</v>
      </c>
      <c r="D84" s="20" t="s">
        <v>41</v>
      </c>
      <c r="I84" s="20" t="s">
        <v>167</v>
      </c>
      <c r="J84" s="20" t="s">
        <v>168</v>
      </c>
      <c r="P84" s="20" t="s">
        <v>169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4592BF6F-70E9-46A8-A4DB-0BC22A691E3C}">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Filtered By Customer</vt:lpstr>
      <vt:lpstr>Filtered By Item</vt:lpstr>
      <vt:lpstr>Report</vt:lpstr>
    </vt:vector>
  </TitlesOfParts>
  <Company>Jet Express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Items Pending by Sales Document</dc:title>
  <dc:subject>Jet Basics</dc:subject>
  <dc:creator>Steve Little</dc:creator>
  <dc:description>Provides info on what items are pending in a sales order and is filtered by customer and by item.</dc:description>
  <cp:lastModifiedBy>Haseeb Tariq</cp:lastModifiedBy>
  <cp:lastPrinted>2014-02-05T18:09:21Z</cp:lastPrinted>
  <dcterms:created xsi:type="dcterms:W3CDTF">2014-01-07T19:22:16Z</dcterms:created>
  <dcterms:modified xsi:type="dcterms:W3CDTF">2023-09-04T09:51:27Z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