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hidePivotFieldList="1"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9EA607EBE327C7E3D9A3022DEBAC66A1665887B4" xr6:coauthVersionLast="47" xr6:coauthVersionMax="47" xr10:uidLastSave="{84B30699-8299-42FC-A677-1A2CCFF731A4}"/>
  <bookViews>
    <workbookView xWindow="-120" yWindow="-120" windowWidth="29040" windowHeight="17520" xr2:uid="{00000000-000D-0000-FFFF-FFFF00000000}"/>
  </bookViews>
  <sheets>
    <sheet name="Customer Warranty" sheetId="20" r:id="rId1"/>
    <sheet name="Report" sheetId="1" r:id="rId2"/>
    <sheet name="Sheet1" sheetId="115" state="veryHidden" r:id="rId3"/>
    <sheet name="Sheet2" sheetId="116" state="veryHidden" r:id="rId4"/>
    <sheet name="Sheet3" sheetId="117" state="veryHidden" r:id="rId5"/>
  </sheet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" i="1" l="1"/>
  <c r="W7" i="1"/>
  <c r="AG9" i="1"/>
  <c r="AH9" i="1"/>
  <c r="AI9" i="1"/>
  <c r="AJ9" i="1"/>
  <c r="AK9" i="1"/>
  <c r="AL9" i="1"/>
  <c r="AM9" i="1"/>
  <c r="I12" i="1"/>
  <c r="U12" i="1"/>
</calcChain>
</file>

<file path=xl/sharedStrings.xml><?xml version="1.0" encoding="utf-8"?>
<sst xmlns="http://schemas.openxmlformats.org/spreadsheetml/2006/main" count="315" uniqueCount="51">
  <si>
    <t>Auto+Hide+Values</t>
  </si>
  <si>
    <t>Hide</t>
  </si>
  <si>
    <t>Tables and Fields</t>
  </si>
  <si>
    <t>Filters</t>
  </si>
  <si>
    <t>Service Contract Line</t>
  </si>
  <si>
    <t>Contract Type</t>
  </si>
  <si>
    <t>Links:</t>
  </si>
  <si>
    <t>Headers:</t>
  </si>
  <si>
    <t>Fields:</t>
  </si>
  <si>
    <t>Contract No.</t>
  </si>
  <si>
    <t>Contract Status</t>
  </si>
  <si>
    <t>Next Planned Service Date</t>
  </si>
  <si>
    <t>Service Item No.</t>
  </si>
  <si>
    <t>Service Period</t>
  </si>
  <si>
    <t>Service Item Group Code</t>
  </si>
  <si>
    <t>Customer No.</t>
  </si>
  <si>
    <t>Description</t>
  </si>
  <si>
    <t>Serial No.</t>
  </si>
  <si>
    <t>Customer - Name</t>
  </si>
  <si>
    <t>=NL("Link","Customer",,"No.","=Customer No.")</t>
  </si>
  <si>
    <t>=NL("LinkField","Service Item","No. Series")</t>
  </si>
  <si>
    <t>=NL("LinkField","Customer","Name")</t>
  </si>
  <si>
    <t>=NL("LinkField","Customer","Responsibility Center")</t>
  </si>
  <si>
    <t>=NL("LinkField","Customer","Service Zone Code")</t>
  </si>
  <si>
    <t>AutoTable</t>
  </si>
  <si>
    <t>Fit</t>
  </si>
  <si>
    <t>AutoTable+Fit</t>
  </si>
  <si>
    <t>Total</t>
  </si>
  <si>
    <t>Warranty Ending Date (Labor)</t>
  </si>
  <si>
    <t>Warranty Starting Date (Labor)</t>
  </si>
  <si>
    <t>Warranty Ending Date (Parts)</t>
  </si>
  <si>
    <t>=NL("LinkField","Service Item","Warranty Ending Date (Labor)")</t>
  </si>
  <si>
    <t>=NL("LinkField","Service Item","Warranty Starting Date (Labor)")</t>
  </si>
  <si>
    <t>=NL("LinkField","Service Item","Warranty Ending Date (Parts)")</t>
  </si>
  <si>
    <t>No. Series</t>
  </si>
  <si>
    <t>Responsibility Center</t>
  </si>
  <si>
    <t>Service Zone Code</t>
  </si>
  <si>
    <t>=SUBTOTAL(103,[Service Zone Code])</t>
  </si>
  <si>
    <t>(blank)</t>
  </si>
  <si>
    <t>(All)</t>
  </si>
  <si>
    <t>Service Warranty for Customers- Renewal Opportunities</t>
  </si>
  <si>
    <t>fit</t>
  </si>
  <si>
    <t>Line No.</t>
  </si>
  <si>
    <t>=SUBTOTAL(109,[Line No.])</t>
  </si>
  <si>
    <t>=NL("Table","Service Contract Line",$E$9:$V$9,"Headers=",$E$8:$V$8,"TableName=","ServiceContractLine","Filters=",$C$5:$D$5,"InclusiveLink=Service Contract Line",$E$7,"IncludeDuplicates=","True")</t>
  </si>
  <si>
    <t>=NL("Link","Service Item",,"No.","=Service Item No.","InclusiveLink=",$F$7)</t>
  </si>
  <si>
    <t>=NL("Link","Service Item",,"No.","=Service Item No.","InclusiveLink=",$W$7)</t>
  </si>
  <si>
    <t>*</t>
  </si>
  <si>
    <t>Auto+Hide+Values+Formulas=Sheet1,Sheet2+FormulasOnly</t>
  </si>
  <si>
    <t>Auto+Hide+Values+Formulas=Sheet3,Sheet1,Sheet2</t>
  </si>
  <si>
    <t>Auto+Hide+Values+Formulas=Sheet3,Sheet1,Sheet2+FormulasOnly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</si>
</sst>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theme="1"/>
      <name val="Segoe UI"/>
      <family val="2"/>
    </font>
    <font>
      <b/>
      <u/>
      <sz val="18"/>
      <color theme="2" tint="-0.499984740745262"/>
      <name val="Segoe U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rgb="FF000000"/>
      <name val="Calibri"/>
      <family val="2"/>
      <scheme val="minor"/>
    </font>
    <font>
      <sz val="11"/>
      <color theme="1"/>
      <name val="Segoe U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A9A9A9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rgb="FFA9A9A9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4" fillId="0" borderId="0" xfId="0" applyFont="1"/>
    <xf numFmtId="49" fontId="0" fillId="0" borderId="0" xfId="0" applyNumberFormat="1"/>
    <xf numFmtId="14" fontId="0" fillId="0" borderId="0" xfId="0" applyNumberFormat="1"/>
    <xf numFmtId="0" fontId="5" fillId="0" borderId="0" xfId="0" applyFont="1"/>
    <xf numFmtId="0" fontId="6" fillId="0" borderId="0" xfId="1" applyFont="1"/>
    <xf numFmtId="0" fontId="9" fillId="0" borderId="0" xfId="0" applyFont="1"/>
    <xf numFmtId="0" fontId="4" fillId="0" borderId="1" xfId="0" applyFont="1" applyBorder="1" applyAlignment="1">
      <alignment horizontal="left" indent="2"/>
    </xf>
    <xf numFmtId="0" fontId="4" fillId="0" borderId="2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10" fillId="0" borderId="0" xfId="0" pivotButton="1" applyFont="1"/>
    <xf numFmtId="0" fontId="10" fillId="0" borderId="0" xfId="0" applyFont="1"/>
    <xf numFmtId="14" fontId="10" fillId="0" borderId="0" xfId="0" applyNumberFormat="1" applyFont="1"/>
  </cellXfs>
  <cellStyles count="4">
    <cellStyle name="Hyperlink 3" xfId="3" xr:uid="{00000000-0005-0000-0000-000001000000}"/>
    <cellStyle name="Normal" xfId="0" builtinId="0"/>
    <cellStyle name="Normal 2 4" xfId="2" xr:uid="{00000000-0005-0000-0000-000003000000}"/>
    <cellStyle name="Title" xfId="1" builtinId="15"/>
  </cellStyles>
  <dxfs count="30">
    <dxf>
      <numFmt numFmtId="30" formatCode="@"/>
    </dxf>
    <dxf>
      <numFmt numFmtId="30" formatCode="@"/>
    </dxf>
    <dxf>
      <numFmt numFmtId="30" formatCode="@"/>
    </dxf>
    <dxf>
      <numFmt numFmtId="164" formatCode="m/d/yyyy"/>
    </dxf>
    <dxf>
      <numFmt numFmtId="164" formatCode="m/d/yyyy"/>
    </dxf>
    <dxf>
      <numFmt numFmtId="164" formatCode="m/d/yyyy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0" formatCode="General"/>
    </dxf>
    <dxf>
      <numFmt numFmtId="30" formatCode="@"/>
    </dxf>
    <dxf>
      <numFmt numFmtId="164" formatCode="m/d/yyyy"/>
    </dxf>
    <dxf>
      <numFmt numFmtId="30" formatCode="@"/>
    </dxf>
    <dxf>
      <numFmt numFmtId="30" formatCode="@"/>
    </dxf>
    <dxf>
      <numFmt numFmtId="30" formatCode="@"/>
    </dxf>
    <dxf>
      <font>
        <name val="Segoe UI"/>
        <scheme val="none"/>
      </font>
    </dxf>
    <dxf>
      <font>
        <name val="Segoe UI"/>
        <scheme val="none"/>
      </font>
    </dxf>
    <dxf>
      <font>
        <b/>
        <color theme="0"/>
      </font>
    </dxf>
    <dxf>
      <font>
        <b/>
        <color theme="0"/>
      </font>
    </dxf>
    <dxf>
      <font>
        <b/>
        <color theme="0"/>
      </font>
      <fill>
        <patternFill patternType="solid">
          <fgColor theme="9" tint="-0.249977111117893"/>
          <bgColor theme="9" tint="-0.249977111117893"/>
        </patternFill>
      </fill>
    </dxf>
    <dxf>
      <border>
        <bottom style="thin">
          <color theme="9" tint="0.39997558519241921"/>
        </bottom>
      </border>
    </dxf>
    <dxf>
      <fill>
        <patternFill patternType="solid">
          <fgColor theme="9" tint="-0.249977111117893"/>
          <bgColor theme="9" tint="-0.249977111117893"/>
        </patternFill>
      </fill>
      <border>
        <left style="thin">
          <color theme="9" tint="0.39997558519241921"/>
        </left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top style="thin">
          <color theme="9" tint="0.39997558519241921"/>
        </top>
        <bottom style="thin">
          <color theme="9" tint="0.39997558519241921"/>
        </bottom>
      </border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color theme="9" tint="0.79998168889431442"/>
      </font>
      <fill>
        <patternFill patternType="solid">
          <fgColor theme="9"/>
          <bgColor theme="9"/>
        </patternFill>
      </fill>
    </dxf>
  </dxfs>
  <tableStyles count="1" defaultTableStyle="TableStyleMedium2" defaultPivotStyle="PivotStyleLight16">
    <tableStyle name="PivotStyleServiceWarranty" table="0" count="10" xr9:uid="{00000000-0011-0000-FFFF-FFFF00000000}">
      <tableStyleElement type="wholeTable" dxfId="29"/>
      <tableStyleElement type="headerRow" dxfId="28"/>
      <tableStyleElement type="totalRow" dxfId="27"/>
      <tableStyleElement type="firstRowStripe" dxfId="26"/>
      <tableStyleElement type="firstColumnStripe" dxfId="25"/>
      <tableStyleElement type="firstSubtotalColumn" dxfId="24"/>
      <tableStyleElement type="firstColumnSubheading" dxfId="23"/>
      <tableStyleElement type="firstRowSubheading" dxfId="22"/>
      <tableStyleElement type="secondRowSubheading" dxfId="21"/>
      <tableStyleElement type="pageFieldLabels" dxfId="20"/>
    </tableStyle>
  </tableStyles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im R. Duey" refreshedDate="43385.493357754633" createdVersion="5" refreshedVersion="6" minRefreshableVersion="3" recordCount="1" xr:uid="{00000000-000A-0000-FFFF-FFFFA5000000}">
  <cacheSource type="worksheet">
    <worksheetSource name="ServiceContractLine"/>
  </cacheSource>
  <cacheFields count="18">
    <cacheField name="Contract No." numFmtId="49">
      <sharedItems containsNonDate="0" containsBlank="1" count="7">
        <m/>
        <s v="SC00007" u="1"/>
        <s v="SC00003" u="1"/>
        <s v="SC00005" u="1"/>
        <s v="SC00001" u="1"/>
        <s v="SC00006" u="1"/>
        <s v="SC00002" u="1"/>
      </sharedItems>
    </cacheField>
    <cacheField name="Contract Status" numFmtId="49">
      <sharedItems containsNonDate="0" containsString="0" containsBlank="1"/>
    </cacheField>
    <cacheField name="Contract Type" numFmtId="49">
      <sharedItems containsNonDate="0" containsString="0" containsBlank="1"/>
    </cacheField>
    <cacheField name="Next Planned Service Date" numFmtId="14">
      <sharedItems containsNonDate="0" containsDate="1" containsString="0" containsBlank="1" minDate="2011-06-30T00:00:00" maxDate="2012-01-27T00:00:00" count="6">
        <m/>
        <d v="2012-01-26T00:00:00" u="1"/>
        <d v="2012-01-06T00:00:00" u="1"/>
        <d v="2011-12-01T00:00:00" u="1"/>
        <d v="2012-01-16T00:00:00" u="1"/>
        <d v="2011-06-30T00:00:00" u="1"/>
      </sharedItems>
    </cacheField>
    <cacheField name="Service Item No." numFmtId="49">
      <sharedItems containsNonDate="0" containsString="0" containsBlank="1"/>
    </cacheField>
    <cacheField name="Line No." numFmtId="0">
      <sharedItems containsNonDate="0" containsString="0" containsBlank="1"/>
    </cacheField>
    <cacheField name="Service Period" numFmtId="49">
      <sharedItems containsNonDate="0" containsBlank="1" count="3">
        <m/>
        <s v="1M" u="1"/>
        <s v="3M" u="1"/>
      </sharedItems>
    </cacheField>
    <cacheField name="Service Item Group Code" numFmtId="49">
      <sharedItems containsNonDate="0" containsBlank="1" count="6">
        <m/>
        <s v="DESKTOP" u="1"/>
        <s v="SERVER" u="1"/>
        <s v="GRAPHICS" u="1"/>
        <s v="ZIPDRIVE" u="1"/>
        <s v="MONITOR" u="1"/>
      </sharedItems>
    </cacheField>
    <cacheField name="Customer No." numFmtId="49">
      <sharedItems containsNonDate="0" containsString="0" containsBlank="1"/>
    </cacheField>
    <cacheField name="Description" numFmtId="49">
      <sharedItems containsNonDate="0" containsBlank="1" count="12">
        <m/>
        <s v="Team Work Computer 533 MHz" u="1"/>
        <s v="Graphic Program" u="1"/>
        <s v="Computer III 733 MHz" u="1"/>
        <s v="Computer III 800 MHz" u="1"/>
        <s v="24&quot; Ultrascan" u="1"/>
        <s v="17&quot; M780 Monitor" u="1"/>
        <s v="Computer III 866 MHz" u="1"/>
        <s v="Computer III 533 MHz" u="1"/>
        <s v="Computer III 600 MHz" u="1"/>
        <s v="Enterprise Computer 667 MHz" u="1"/>
        <s v="Drive 250MB" u="1"/>
      </sharedItems>
    </cacheField>
    <cacheField name="Serial No." numFmtId="49">
      <sharedItems containsNonDate="0" containsBlank="1" count="24">
        <m/>
        <s v="" u="1"/>
        <s v="SN 5TR78" u="1"/>
        <s v="MCM-220791" u="1"/>
        <s v="M890001" u="1"/>
        <s v="121000" u="1"/>
        <s v="M890002" u="1"/>
        <s v="SNM2453" u="1"/>
        <s v="121001" u="1"/>
        <s v="121002" u="1"/>
        <s v="121003" u="1"/>
        <s v="AS764789" u="1"/>
        <s v="AT73938372-01" u="1"/>
        <s v="1234567" u="1"/>
        <s v="SP9865303" u="1"/>
        <s v="AT8363929-93" u="1"/>
        <s v="MCM-58746" u="1"/>
        <s v="SK986530" u="1"/>
        <s v="123456789" u="1"/>
        <s v="HP83738020" u="1"/>
        <s v="MCM-290767" u="1"/>
        <s v="MCM-652587" u="1"/>
        <s v="MCM-060267" u="1"/>
        <s v="HP739038762" u="1"/>
      </sharedItems>
    </cacheField>
    <cacheField name="No. Series" numFmtId="49">
      <sharedItems containsNonDate="0" containsString="0" containsBlank="1"/>
    </cacheField>
    <cacheField name="Warranty Ending Date (Labor)" numFmtId="14">
      <sharedItems containsNonDate="0" containsDate="1" containsString="0" containsBlank="1" minDate="2012-01-01T00:00:00" maxDate="2013-01-27T00:00:00" count="13">
        <m/>
        <d v="2013-01-16T00:00:00" u="1"/>
        <d v="2012-11-26T00:00:00" u="1"/>
        <d v="2013-01-26T00:00:00" u="1"/>
        <d v="2012-08-16T00:00:00" u="1"/>
        <d v="2012-08-02T00:00:00" u="1"/>
        <d v="2012-06-30T00:00:00" u="1"/>
        <d v="2012-04-13T00:00:00" u="1"/>
        <d v="2012-07-02T00:00:00" u="1"/>
        <d v="2012-06-02T00:00:00" u="1"/>
        <d v="2012-01-01T00:00:00" u="1"/>
        <d v="2013-01-06T00:00:00" u="1"/>
        <d v="2012-11-30T00:00:00" u="1"/>
      </sharedItems>
    </cacheField>
    <cacheField name="Warranty Starting Date (Labor)" numFmtId="14">
      <sharedItems containsNonDate="0" containsString="0" containsBlank="1"/>
    </cacheField>
    <cacheField name="Warranty Ending Date (Parts)" numFmtId="14">
      <sharedItems containsNonDate="0" containsDate="1" containsString="0" containsBlank="1" minDate="2012-01-01T00:00:00" maxDate="2013-01-27T00:00:00" count="13">
        <m/>
        <d v="2013-01-16T00:00:00" u="1"/>
        <d v="2012-11-26T00:00:00" u="1"/>
        <d v="2013-01-26T00:00:00" u="1"/>
        <d v="2012-08-16T00:00:00" u="1"/>
        <d v="2012-08-02T00:00:00" u="1"/>
        <d v="2012-06-30T00:00:00" u="1"/>
        <d v="2012-04-13T00:00:00" u="1"/>
        <d v="2012-07-02T00:00:00" u="1"/>
        <d v="2012-06-02T00:00:00" u="1"/>
        <d v="2012-01-01T00:00:00" u="1"/>
        <d v="2013-01-06T00:00:00" u="1"/>
        <d v="2012-11-30T00:00:00" u="1"/>
      </sharedItems>
    </cacheField>
    <cacheField name="Customer - Name" numFmtId="49">
      <sharedItems containsNonDate="0" containsBlank="1" count="5">
        <m/>
        <s v="The Cannon Group PLC" u="1"/>
        <s v="Selangorian Ltd." u="1"/>
        <s v="Guildford Water Department" u="1"/>
        <s v="Deerfield Graphics Company" u="1"/>
      </sharedItems>
    </cacheField>
    <cacheField name="Responsibility Center" numFmtId="49">
      <sharedItems containsNonDate="0" containsBlank="1" count="4">
        <m/>
        <s v="" u="1"/>
        <s v="LONDON" u="1"/>
        <s v="BIRMINGHAM" u="1"/>
      </sharedItems>
    </cacheField>
    <cacheField name="Service Zone Code" numFmtId="49">
      <sharedItems containsNonDate="0" containsBlank="1" count="5">
        <m/>
        <s v="M" u="1"/>
        <s v="SE" u="1"/>
        <s v="N" u="1"/>
        <s v="W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x v="0"/>
    <m/>
    <m/>
    <x v="0"/>
    <x v="0"/>
    <m/>
    <x v="0"/>
    <x v="0"/>
    <m/>
    <x v="0"/>
    <m/>
    <x v="0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Values" updatedVersion="6" minRefreshableVersion="3" showDrill="0" rowGrandTotals="0" colGrandTotals="0" itemPrintTitles="1" createdVersion="5" indent="0" compact="0" compactData="0" multipleFieldFilters="0">
  <location ref="C11:J12" firstHeaderRow="1" firstDataRow="1" firstDataCol="8" rowPageCount="3" colPageCount="1"/>
  <pivotFields count="18">
    <pivotField axis="axisRow" compact="0" outline="0" showAll="0" defaultSubtotal="0">
      <items count="7">
        <item x="0"/>
        <item m="1" x="4"/>
        <item m="1" x="6"/>
        <item m="1" x="2"/>
        <item m="1" x="3"/>
        <item m="1" x="5"/>
        <item m="1" x="1"/>
      </items>
    </pivotField>
    <pivotField compact="0" outline="0" showAll="0" defaultSubtotal="0"/>
    <pivotField compact="0" outline="0" showAll="0" defaultSubtotal="0"/>
    <pivotField axis="axisRow" compact="0" numFmtId="14" outline="0" showAll="0" defaultSubtotal="0">
      <items count="6">
        <item m="1" x="5"/>
        <item m="1" x="2"/>
        <item m="1" x="3"/>
        <item m="1" x="1"/>
        <item m="1" x="4"/>
        <item x="0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3">
        <item x="0"/>
        <item m="1" x="1"/>
        <item m="1" x="2"/>
      </items>
    </pivotField>
    <pivotField axis="axisPage" compact="0" outline="0" showAll="0" defaultSubtotal="0">
      <items count="6">
        <item x="0"/>
        <item m="1" x="2"/>
        <item m="1" x="4"/>
        <item m="1" x="1"/>
        <item m="1" x="5"/>
        <item m="1" x="3"/>
      </items>
    </pivotField>
    <pivotField compact="0" outline="0" showAll="0" defaultSubtotal="0"/>
    <pivotField axis="axisRow" compact="0" outline="0" showAll="0" defaultSubtotal="0">
      <items count="12">
        <item x="0"/>
        <item m="1" x="10"/>
        <item m="1" x="11"/>
        <item m="1" x="8"/>
        <item m="1" x="9"/>
        <item m="1" x="6"/>
        <item m="1" x="1"/>
        <item m="1" x="3"/>
        <item m="1" x="4"/>
        <item m="1" x="2"/>
        <item m="1" x="7"/>
        <item m="1" x="5"/>
      </items>
    </pivotField>
    <pivotField axis="axisRow" compact="0" outline="0" showAll="0" defaultSubtotal="0">
      <items count="24">
        <item x="0"/>
        <item m="1" x="11"/>
        <item m="1" x="18"/>
        <item m="1" x="5"/>
        <item m="1" x="1"/>
        <item m="1" x="22"/>
        <item m="1" x="3"/>
        <item m="1" x="20"/>
        <item m="1" x="16"/>
        <item m="1" x="21"/>
        <item m="1" x="17"/>
        <item m="1" x="12"/>
        <item m="1" x="8"/>
        <item m="1" x="9"/>
        <item m="1" x="14"/>
        <item m="1" x="4"/>
        <item m="1" x="6"/>
        <item m="1" x="13"/>
        <item m="1" x="15"/>
        <item m="1" x="10"/>
        <item m="1" x="23"/>
        <item m="1" x="19"/>
        <item m="1" x="2"/>
        <item m="1" x="7"/>
      </items>
    </pivotField>
    <pivotField compact="0" outline="0" showAll="0" defaultSubtotal="0"/>
    <pivotField axis="axisRow" compact="0" outline="0" showAll="0" defaultSubtotal="0">
      <items count="13">
        <item x="0"/>
        <item m="1" x="12"/>
        <item m="1" x="10"/>
        <item m="1" x="6"/>
        <item m="1" x="11"/>
        <item m="1" x="9"/>
        <item m="1" x="8"/>
        <item m="1" x="4"/>
        <item m="1" x="7"/>
        <item m="1" x="3"/>
        <item m="1" x="1"/>
        <item m="1" x="2"/>
        <item m="1"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/>
    <pivotField axis="axisRow" compact="0" outline="0" showAll="0" defaultSubtotal="0">
      <items count="13">
        <item x="0"/>
        <item m="1" x="12"/>
        <item m="1" x="10"/>
        <item m="1" x="6"/>
        <item m="1" x="11"/>
        <item m="1" x="9"/>
        <item m="1" x="8"/>
        <item m="1" x="4"/>
        <item m="1" x="7"/>
        <item m="1" x="3"/>
        <item m="1" x="1"/>
        <item m="1" x="2"/>
        <item m="1"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0"/>
        <item m="1" x="1"/>
        <item m="1" x="2"/>
        <item m="1" x="4"/>
        <item m="1" x="3"/>
      </items>
    </pivotField>
    <pivotField axis="axisPage" compact="0" outline="0" showAll="0" defaultSubtotal="0">
      <items count="4">
        <item x="0"/>
        <item m="1" x="3"/>
        <item m="1" x="1"/>
        <item m="1" x="2"/>
      </items>
    </pivotField>
    <pivotField axis="axisPage" compact="0" outline="0" showAll="0" defaultSubtotal="0">
      <items count="5">
        <item x="0"/>
        <item m="1" x="1"/>
        <item m="1" x="3"/>
        <item m="1" x="4"/>
        <item m="1" x="2"/>
      </items>
    </pivotField>
  </pivotFields>
  <rowFields count="8">
    <field x="15"/>
    <field x="0"/>
    <field x="3"/>
    <field x="6"/>
    <field x="12"/>
    <field x="14"/>
    <field x="10"/>
    <field x="9"/>
  </rowFields>
  <rowItems count="1">
    <i>
      <x/>
      <x/>
      <x v="5"/>
      <x/>
      <x/>
      <x/>
      <x/>
      <x/>
    </i>
  </rowItems>
  <colItems count="1">
    <i/>
  </colItems>
  <pageFields count="3">
    <pageField fld="17" hier="-1"/>
    <pageField fld="16" hier="-1"/>
    <pageField fld="7" hier="-1"/>
  </pageFields>
  <formats count="2">
    <format dxfId="19">
      <pivotArea type="all" dataOnly="0" outline="0" fieldPosition="0"/>
    </format>
    <format dxfId="18">
      <pivotArea dataOnly="0" labelOnly="1" outline="0" fieldPosition="0">
        <references count="1">
          <reference field="15" count="0"/>
        </references>
      </pivotArea>
    </format>
  </formats>
  <pivotTableStyleInfo name="PivotStyleDark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erviceContractLine" displayName="ServiceContractLine" ref="D10:U12" totalsRowCount="1">
  <autoFilter ref="D10:U11" xr:uid="{00000000-0009-0000-0100-000001000000}"/>
  <tableColumns count="18">
    <tableColumn id="1" xr3:uid="{00000000-0010-0000-0000-000001000000}" name="Contract No." totalsRowLabel="Total" dataDxfId="17"/>
    <tableColumn id="2" xr3:uid="{00000000-0010-0000-0000-000002000000}" name="Contract Status" dataDxfId="16"/>
    <tableColumn id="3" xr3:uid="{00000000-0010-0000-0000-000003000000}" name="Contract Type" dataDxfId="15"/>
    <tableColumn id="4" xr3:uid="{00000000-0010-0000-0000-000004000000}" name="Next Planned Service Date" dataDxfId="14"/>
    <tableColumn id="5" xr3:uid="{00000000-0010-0000-0000-000005000000}" name="Service Item No." dataDxfId="13"/>
    <tableColumn id="6" xr3:uid="{00000000-0010-0000-0000-000006000000}" name="Line No." totalsRowFunction="sum" dataDxfId="12"/>
    <tableColumn id="7" xr3:uid="{00000000-0010-0000-0000-000007000000}" name="Service Period" dataDxfId="11"/>
    <tableColumn id="8" xr3:uid="{00000000-0010-0000-0000-000008000000}" name="Service Item Group Code" dataDxfId="10"/>
    <tableColumn id="9" xr3:uid="{00000000-0010-0000-0000-000009000000}" name="Customer No." dataDxfId="9"/>
    <tableColumn id="10" xr3:uid="{00000000-0010-0000-0000-00000A000000}" name="Description" dataDxfId="8"/>
    <tableColumn id="11" xr3:uid="{00000000-0010-0000-0000-00000B000000}" name="Serial No." dataDxfId="7"/>
    <tableColumn id="12" xr3:uid="{00000000-0010-0000-0000-00000C000000}" name="No. Series" dataDxfId="6"/>
    <tableColumn id="13" xr3:uid="{00000000-0010-0000-0000-00000D000000}" name="Warranty Ending Date (Labor)" dataDxfId="5"/>
    <tableColumn id="14" xr3:uid="{00000000-0010-0000-0000-00000E000000}" name="Warranty Starting Date (Labor)" dataDxfId="4"/>
    <tableColumn id="15" xr3:uid="{00000000-0010-0000-0000-00000F000000}" name="Warranty Ending Date (Parts)" dataDxfId="3"/>
    <tableColumn id="16" xr3:uid="{00000000-0010-0000-0000-000010000000}" name="Customer - Name" dataDxfId="2"/>
    <tableColumn id="17" xr3:uid="{00000000-0010-0000-0000-000011000000}" name="Responsibility Center" dataDxfId="1"/>
    <tableColumn id="18" xr3:uid="{00000000-0010-0000-0000-000012000000}" name="Service Zone Code" totalsRowFunction="cou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1:M37"/>
  <sheetViews>
    <sheetView showGridLines="0" tabSelected="1" topLeftCell="B2" zoomScale="90" zoomScaleNormal="90" workbookViewId="0">
      <selection activeCell="D15" sqref="D15"/>
    </sheetView>
  </sheetViews>
  <sheetFormatPr defaultColWidth="9.140625" defaultRowHeight="16.5" x14ac:dyDescent="0.3"/>
  <cols>
    <col min="1" max="1" width="9.140625" style="7" hidden="1" customWidth="1"/>
    <col min="2" max="2" width="9.140625" style="7"/>
    <col min="3" max="3" width="35.28515625" style="7" customWidth="1"/>
    <col min="4" max="4" width="16.42578125" style="7" bestFit="1" customWidth="1"/>
    <col min="5" max="5" width="30.42578125" style="7" bestFit="1" customWidth="1"/>
    <col min="6" max="6" width="17.7109375" style="7" bestFit="1" customWidth="1"/>
    <col min="7" max="7" width="34.42578125" style="7" bestFit="1" customWidth="1"/>
    <col min="8" max="8" width="33.85546875" style="7" bestFit="1" customWidth="1"/>
    <col min="9" max="9" width="13.140625" style="7" bestFit="1" customWidth="1"/>
    <col min="10" max="10" width="15" style="7" bestFit="1" customWidth="1"/>
    <col min="11" max="13" width="3" style="7" bestFit="1" customWidth="1"/>
    <col min="14" max="19" width="10.7109375" style="7" customWidth="1"/>
    <col min="20" max="21" width="11.7109375" style="7" customWidth="1"/>
    <col min="22" max="22" width="9.28515625" style="7" bestFit="1" customWidth="1"/>
    <col min="23" max="24" width="10.7109375" style="7" bestFit="1" customWidth="1"/>
    <col min="25" max="25" width="7.28515625" style="7" customWidth="1"/>
    <col min="26" max="16384" width="9.140625" style="7"/>
  </cols>
  <sheetData>
    <row r="1" spans="1:13" hidden="1" x14ac:dyDescent="0.3">
      <c r="A1" s="7" t="s">
        <v>0</v>
      </c>
      <c r="D1" s="7" t="s">
        <v>41</v>
      </c>
      <c r="E1" s="7" t="s">
        <v>41</v>
      </c>
      <c r="F1" s="7" t="s">
        <v>41</v>
      </c>
      <c r="G1" s="7" t="s">
        <v>41</v>
      </c>
      <c r="H1" s="7" t="s">
        <v>41</v>
      </c>
      <c r="I1" s="7" t="s">
        <v>41</v>
      </c>
      <c r="J1" s="7" t="s">
        <v>41</v>
      </c>
      <c r="K1" s="7" t="s">
        <v>41</v>
      </c>
      <c r="L1" s="7" t="s">
        <v>41</v>
      </c>
      <c r="M1" s="7" t="s">
        <v>41</v>
      </c>
    </row>
    <row r="4" spans="1:13" ht="26.25" x14ac:dyDescent="0.45">
      <c r="C4" s="8" t="s">
        <v>40</v>
      </c>
    </row>
    <row r="7" spans="1:13" x14ac:dyDescent="0.3">
      <c r="C7" s="15" t="s">
        <v>36</v>
      </c>
      <c r="D7" s="16" t="s">
        <v>39</v>
      </c>
    </row>
    <row r="8" spans="1:13" x14ac:dyDescent="0.3">
      <c r="C8" s="15" t="s">
        <v>35</v>
      </c>
      <c r="D8" s="16" t="s">
        <v>39</v>
      </c>
    </row>
    <row r="9" spans="1:13" x14ac:dyDescent="0.3">
      <c r="C9" s="15" t="s">
        <v>14</v>
      </c>
      <c r="D9" s="16" t="s">
        <v>39</v>
      </c>
    </row>
    <row r="11" spans="1:13" x14ac:dyDescent="0.3">
      <c r="C11" s="15" t="s">
        <v>18</v>
      </c>
      <c r="D11" s="15" t="s">
        <v>9</v>
      </c>
      <c r="E11" s="15" t="s">
        <v>11</v>
      </c>
      <c r="F11" s="15" t="s">
        <v>13</v>
      </c>
      <c r="G11" s="15" t="s">
        <v>28</v>
      </c>
      <c r="H11" s="15" t="s">
        <v>30</v>
      </c>
      <c r="I11" s="15" t="s">
        <v>17</v>
      </c>
      <c r="J11" s="15" t="s">
        <v>16</v>
      </c>
      <c r="K11"/>
      <c r="L11"/>
      <c r="M11"/>
    </row>
    <row r="12" spans="1:13" x14ac:dyDescent="0.3">
      <c r="C12" s="16" t="s">
        <v>38</v>
      </c>
      <c r="D12" s="16" t="s">
        <v>38</v>
      </c>
      <c r="E12" s="17" t="s">
        <v>38</v>
      </c>
      <c r="F12" s="16" t="s">
        <v>38</v>
      </c>
      <c r="G12" s="16" t="s">
        <v>38</v>
      </c>
      <c r="H12" s="16" t="s">
        <v>38</v>
      </c>
      <c r="I12" s="16" t="s">
        <v>38</v>
      </c>
      <c r="J12" s="16" t="s">
        <v>38</v>
      </c>
      <c r="K12"/>
      <c r="L12"/>
      <c r="M12"/>
    </row>
    <row r="13" spans="1:13" x14ac:dyDescent="0.3">
      <c r="C13"/>
      <c r="D13"/>
      <c r="E13"/>
      <c r="F13"/>
      <c r="G13"/>
      <c r="H13"/>
      <c r="I13"/>
      <c r="J13"/>
      <c r="K13"/>
      <c r="L13"/>
      <c r="M13"/>
    </row>
    <row r="14" spans="1:13" x14ac:dyDescent="0.3">
      <c r="C14"/>
      <c r="D14"/>
      <c r="E14"/>
      <c r="F14"/>
      <c r="G14"/>
      <c r="H14"/>
      <c r="I14"/>
      <c r="J14"/>
      <c r="K14"/>
      <c r="L14"/>
      <c r="M14"/>
    </row>
    <row r="15" spans="1:13" x14ac:dyDescent="0.3">
      <c r="C15"/>
      <c r="D15"/>
      <c r="E15"/>
      <c r="F15"/>
      <c r="G15"/>
      <c r="H15"/>
      <c r="I15"/>
      <c r="J15"/>
      <c r="K15"/>
      <c r="L15"/>
      <c r="M15"/>
    </row>
    <row r="16" spans="1:13" x14ac:dyDescent="0.3">
      <c r="C16"/>
      <c r="D16"/>
      <c r="E16"/>
      <c r="F16"/>
      <c r="G16"/>
      <c r="H16"/>
      <c r="I16"/>
      <c r="J16"/>
      <c r="K16"/>
      <c r="L16"/>
      <c r="M16"/>
    </row>
    <row r="17" spans="3:13" x14ac:dyDescent="0.3">
      <c r="C17"/>
      <c r="D17"/>
      <c r="E17"/>
      <c r="F17"/>
      <c r="G17"/>
      <c r="H17"/>
      <c r="I17"/>
      <c r="J17"/>
      <c r="K17"/>
      <c r="L17"/>
      <c r="M17"/>
    </row>
    <row r="18" spans="3:13" x14ac:dyDescent="0.3">
      <c r="C18"/>
      <c r="D18"/>
      <c r="E18"/>
      <c r="F18"/>
      <c r="G18"/>
      <c r="H18"/>
      <c r="I18"/>
      <c r="J18"/>
      <c r="K18"/>
      <c r="L18"/>
      <c r="M18"/>
    </row>
    <row r="19" spans="3:13" x14ac:dyDescent="0.3">
      <c r="C19"/>
      <c r="D19"/>
      <c r="E19"/>
      <c r="F19"/>
      <c r="G19"/>
      <c r="H19"/>
      <c r="I19"/>
      <c r="J19"/>
      <c r="K19"/>
      <c r="L19"/>
      <c r="M19"/>
    </row>
    <row r="20" spans="3:13" x14ac:dyDescent="0.3">
      <c r="C20"/>
      <c r="D20"/>
      <c r="E20"/>
      <c r="F20"/>
      <c r="G20"/>
      <c r="H20"/>
      <c r="I20"/>
      <c r="J20"/>
      <c r="K20"/>
      <c r="L20"/>
      <c r="M20"/>
    </row>
    <row r="21" spans="3:13" x14ac:dyDescent="0.3">
      <c r="C21"/>
      <c r="D21"/>
      <c r="E21"/>
      <c r="F21"/>
      <c r="G21"/>
      <c r="H21"/>
      <c r="I21"/>
      <c r="J21"/>
      <c r="K21"/>
      <c r="L21"/>
      <c r="M21"/>
    </row>
    <row r="22" spans="3:13" x14ac:dyDescent="0.3">
      <c r="C22"/>
      <c r="D22"/>
      <c r="E22"/>
      <c r="F22"/>
      <c r="G22"/>
      <c r="H22"/>
      <c r="I22"/>
      <c r="J22"/>
      <c r="K22"/>
      <c r="L22"/>
      <c r="M22"/>
    </row>
    <row r="23" spans="3:13" x14ac:dyDescent="0.3">
      <c r="C23"/>
      <c r="D23"/>
      <c r="E23"/>
      <c r="F23"/>
      <c r="G23"/>
      <c r="H23"/>
      <c r="I23"/>
      <c r="J23"/>
      <c r="K23"/>
      <c r="L23"/>
      <c r="M23"/>
    </row>
    <row r="24" spans="3:13" x14ac:dyDescent="0.3">
      <c r="C24"/>
      <c r="D24"/>
      <c r="E24"/>
      <c r="F24"/>
      <c r="G24"/>
      <c r="H24"/>
      <c r="I24"/>
      <c r="J24"/>
      <c r="K24"/>
      <c r="L24"/>
      <c r="M24"/>
    </row>
    <row r="25" spans="3:13" x14ac:dyDescent="0.3">
      <c r="C25"/>
      <c r="D25"/>
      <c r="E25"/>
      <c r="F25"/>
      <c r="G25"/>
      <c r="H25"/>
      <c r="I25"/>
      <c r="J25"/>
      <c r="K25"/>
      <c r="L25"/>
      <c r="M25"/>
    </row>
    <row r="26" spans="3:13" x14ac:dyDescent="0.3">
      <c r="C26"/>
      <c r="D26"/>
      <c r="E26"/>
      <c r="F26"/>
      <c r="G26"/>
      <c r="H26"/>
      <c r="I26"/>
      <c r="J26"/>
      <c r="K26"/>
      <c r="L26"/>
      <c r="M26"/>
    </row>
    <row r="27" spans="3:13" x14ac:dyDescent="0.3">
      <c r="C27"/>
      <c r="D27"/>
      <c r="E27"/>
      <c r="F27"/>
      <c r="G27"/>
      <c r="H27"/>
      <c r="I27"/>
      <c r="J27"/>
      <c r="K27"/>
      <c r="L27"/>
      <c r="M27"/>
    </row>
    <row r="28" spans="3:13" x14ac:dyDescent="0.3">
      <c r="C28"/>
      <c r="D28"/>
      <c r="E28"/>
      <c r="F28"/>
      <c r="G28"/>
      <c r="H28"/>
      <c r="I28"/>
      <c r="J28"/>
      <c r="K28"/>
      <c r="L28"/>
      <c r="M28"/>
    </row>
    <row r="29" spans="3:13" x14ac:dyDescent="0.3">
      <c r="C29"/>
      <c r="D29"/>
      <c r="E29"/>
      <c r="F29"/>
      <c r="G29"/>
      <c r="H29"/>
      <c r="I29"/>
      <c r="J29"/>
      <c r="K29"/>
      <c r="L29"/>
      <c r="M29"/>
    </row>
    <row r="30" spans="3:13" x14ac:dyDescent="0.3">
      <c r="C30"/>
      <c r="D30"/>
      <c r="E30"/>
      <c r="F30"/>
      <c r="G30"/>
      <c r="H30"/>
      <c r="I30"/>
      <c r="J30"/>
      <c r="K30"/>
      <c r="L30"/>
      <c r="M30"/>
    </row>
    <row r="31" spans="3:13" x14ac:dyDescent="0.3">
      <c r="C31"/>
      <c r="D31"/>
      <c r="E31"/>
      <c r="F31"/>
      <c r="G31"/>
      <c r="H31"/>
      <c r="I31"/>
      <c r="J31"/>
      <c r="K31"/>
      <c r="L31"/>
      <c r="M31"/>
    </row>
    <row r="32" spans="3:13" x14ac:dyDescent="0.3">
      <c r="C32"/>
      <c r="D32"/>
      <c r="E32"/>
      <c r="F32"/>
      <c r="G32"/>
      <c r="H32"/>
      <c r="I32"/>
      <c r="J32"/>
      <c r="K32"/>
      <c r="L32"/>
      <c r="M32"/>
    </row>
    <row r="33" spans="3:13" x14ac:dyDescent="0.3">
      <c r="C33"/>
      <c r="D33"/>
      <c r="E33"/>
      <c r="F33"/>
      <c r="G33"/>
      <c r="H33"/>
      <c r="I33"/>
      <c r="J33"/>
      <c r="K33"/>
      <c r="L33"/>
      <c r="M33"/>
    </row>
    <row r="34" spans="3:13" x14ac:dyDescent="0.3">
      <c r="C34"/>
      <c r="D34"/>
      <c r="E34"/>
      <c r="F34"/>
      <c r="G34"/>
      <c r="H34"/>
      <c r="I34"/>
      <c r="J34"/>
      <c r="K34"/>
      <c r="L34"/>
      <c r="M34"/>
    </row>
    <row r="35" spans="3:13" x14ac:dyDescent="0.3">
      <c r="C35"/>
      <c r="D35"/>
      <c r="E35"/>
      <c r="F35"/>
      <c r="G35"/>
      <c r="H35"/>
      <c r="I35"/>
      <c r="J35"/>
      <c r="K35"/>
    </row>
    <row r="36" spans="3:13" x14ac:dyDescent="0.3">
      <c r="C36"/>
      <c r="D36"/>
      <c r="E36"/>
      <c r="F36"/>
      <c r="G36"/>
      <c r="H36"/>
      <c r="I36"/>
      <c r="J36"/>
      <c r="K36"/>
    </row>
    <row r="37" spans="3:13" x14ac:dyDescent="0.3">
      <c r="C37"/>
      <c r="D37"/>
      <c r="E37"/>
      <c r="F37"/>
      <c r="G37"/>
      <c r="H37"/>
      <c r="I37"/>
      <c r="J37"/>
      <c r="K37"/>
    </row>
  </sheetData>
  <pageMargins left="0.7" right="0.7" top="0.75" bottom="0.75" header="0.3" footer="0.3"/>
  <pageSetup scale="53" orientation="landscape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 tint="-0.249977111117893"/>
    <pageSetUpPr fitToPage="1"/>
  </sheetPr>
  <dimension ref="A1:AM12"/>
  <sheetViews>
    <sheetView showGridLines="0" topLeftCell="B2" workbookViewId="0"/>
  </sheetViews>
  <sheetFormatPr defaultRowHeight="15" x14ac:dyDescent="0.25"/>
  <cols>
    <col min="1" max="1" width="9.140625" hidden="1" customWidth="1"/>
    <col min="3" max="3" width="19.7109375" bestFit="1" customWidth="1"/>
    <col min="4" max="4" width="14.28515625" bestFit="1" customWidth="1"/>
    <col min="5" max="5" width="16.7109375" bestFit="1" customWidth="1"/>
    <col min="6" max="6" width="15.5703125" bestFit="1" customWidth="1"/>
    <col min="7" max="7" width="27.140625" bestFit="1" customWidth="1"/>
    <col min="8" max="8" width="18" bestFit="1" customWidth="1"/>
    <col min="9" max="9" width="13.5703125" bestFit="1" customWidth="1"/>
    <col min="10" max="10" width="16.140625" bestFit="1" customWidth="1"/>
    <col min="11" max="11" width="25.7109375" bestFit="1" customWidth="1"/>
    <col min="12" max="12" width="15.5703125" bestFit="1" customWidth="1"/>
    <col min="13" max="15" width="13.5703125" bestFit="1" customWidth="1"/>
    <col min="16" max="16" width="29.85546875" bestFit="1" customWidth="1"/>
    <col min="17" max="17" width="30.7109375" bestFit="1" customWidth="1"/>
    <col min="18" max="18" width="29.42578125" bestFit="1" customWidth="1"/>
    <col min="19" max="19" width="18.85546875" bestFit="1" customWidth="1"/>
    <col min="20" max="20" width="22.5703125" bestFit="1" customWidth="1"/>
    <col min="21" max="21" width="19.85546875" bestFit="1" customWidth="1"/>
  </cols>
  <sheetData>
    <row r="1" spans="1:39" hidden="1" x14ac:dyDescent="0.25">
      <c r="A1" s="9" t="s">
        <v>49</v>
      </c>
      <c r="D1" t="s">
        <v>25</v>
      </c>
      <c r="E1" t="s">
        <v>26</v>
      </c>
      <c r="F1" t="s">
        <v>26</v>
      </c>
      <c r="G1" t="s">
        <v>26</v>
      </c>
      <c r="H1" t="s">
        <v>26</v>
      </c>
      <c r="I1" t="s">
        <v>26</v>
      </c>
      <c r="J1" t="s">
        <v>26</v>
      </c>
      <c r="K1" t="s">
        <v>26</v>
      </c>
      <c r="L1" t="s">
        <v>26</v>
      </c>
      <c r="M1" t="s">
        <v>26</v>
      </c>
      <c r="N1" t="s">
        <v>26</v>
      </c>
      <c r="O1" t="s">
        <v>26</v>
      </c>
      <c r="P1" t="s">
        <v>26</v>
      </c>
      <c r="Q1" t="s">
        <v>26</v>
      </c>
      <c r="R1" t="s">
        <v>26</v>
      </c>
      <c r="S1" t="s">
        <v>26</v>
      </c>
      <c r="T1" t="s">
        <v>26</v>
      </c>
      <c r="U1" t="s">
        <v>26</v>
      </c>
    </row>
    <row r="3" spans="1:39" x14ac:dyDescent="0.25">
      <c r="A3" s="1"/>
      <c r="C3" s="12" t="s">
        <v>2</v>
      </c>
      <c r="D3" s="13" t="s">
        <v>3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39" x14ac:dyDescent="0.25">
      <c r="A4" s="1"/>
      <c r="C4" s="14" t="s">
        <v>4</v>
      </c>
      <c r="D4" s="13" t="s">
        <v>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39" hidden="1" x14ac:dyDescent="0.25">
      <c r="A5" s="1" t="s">
        <v>1</v>
      </c>
      <c r="C5" s="10" t="s">
        <v>5</v>
      </c>
      <c r="D5" s="11" t="s">
        <v>47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39" x14ac:dyDescent="0.25">
      <c r="A6" s="1"/>
    </row>
    <row r="7" spans="1:39" hidden="1" x14ac:dyDescent="0.25">
      <c r="A7" s="1" t="s">
        <v>1</v>
      </c>
      <c r="D7" s="2" t="s">
        <v>6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" t="str">
        <f>"∞||""Service Item"",""No."",""=Service Item No."",""InclusiveLink="",""∞||""""Customer"""",""""No."""",""""=Customer No."""""""</f>
        <v>∞||"Service Item","No.","=Service Item No.","InclusiveLink=","∞||""Customer"",""No."",""=Customer No."""</v>
      </c>
      <c r="W7" s="1" t="str">
        <f>"∞||""Customer"",""No."",""=Customer No."""</f>
        <v>∞||"Customer","No.","=Customer No."</v>
      </c>
    </row>
    <row r="8" spans="1:39" hidden="1" x14ac:dyDescent="0.25">
      <c r="A8" s="1" t="s">
        <v>1</v>
      </c>
      <c r="D8" s="2" t="s">
        <v>7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1" t="s">
        <v>9</v>
      </c>
      <c r="W8" s="1" t="s">
        <v>10</v>
      </c>
      <c r="X8" s="1" t="s">
        <v>5</v>
      </c>
      <c r="Y8" s="1" t="s">
        <v>11</v>
      </c>
      <c r="Z8" s="1" t="s">
        <v>12</v>
      </c>
      <c r="AA8" s="1" t="s">
        <v>42</v>
      </c>
      <c r="AB8" s="1" t="s">
        <v>13</v>
      </c>
      <c r="AC8" s="1" t="s">
        <v>14</v>
      </c>
      <c r="AD8" s="1" t="s">
        <v>15</v>
      </c>
      <c r="AE8" s="1" t="s">
        <v>16</v>
      </c>
      <c r="AF8" s="1" t="s">
        <v>17</v>
      </c>
      <c r="AG8" s="1" t="s">
        <v>34</v>
      </c>
      <c r="AH8" s="1" t="s">
        <v>28</v>
      </c>
      <c r="AI8" s="1" t="s">
        <v>29</v>
      </c>
      <c r="AJ8" s="1" t="s">
        <v>30</v>
      </c>
      <c r="AK8" s="1" t="s">
        <v>18</v>
      </c>
      <c r="AL8" s="1" t="s">
        <v>35</v>
      </c>
      <c r="AM8" s="1" t="s">
        <v>36</v>
      </c>
    </row>
    <row r="9" spans="1:39" hidden="1" x14ac:dyDescent="0.25">
      <c r="A9" s="1" t="s">
        <v>1</v>
      </c>
      <c r="D9" s="2" t="s">
        <v>8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1" t="s">
        <v>9</v>
      </c>
      <c r="W9" s="1" t="s">
        <v>10</v>
      </c>
      <c r="X9" s="1" t="s">
        <v>5</v>
      </c>
      <c r="Y9" s="1" t="s">
        <v>11</v>
      </c>
      <c r="Z9" s="1" t="s">
        <v>12</v>
      </c>
      <c r="AA9" s="1" t="s">
        <v>42</v>
      </c>
      <c r="AB9" s="1" t="s">
        <v>13</v>
      </c>
      <c r="AC9" s="1" t="s">
        <v>14</v>
      </c>
      <c r="AD9" s="1" t="s">
        <v>15</v>
      </c>
      <c r="AE9" s="1" t="s">
        <v>16</v>
      </c>
      <c r="AF9" s="1" t="s">
        <v>17</v>
      </c>
      <c r="AG9" s="1" t="str">
        <f>"LinkField([Service Item],[No. Series])"</f>
        <v>LinkField([Service Item],[No. Series])</v>
      </c>
      <c r="AH9" s="1" t="str">
        <f>"LinkField([Service Item],[Warranty Ending Date (Labor)])"</f>
        <v>LinkField([Service Item],[Warranty Ending Date (Labor)])</v>
      </c>
      <c r="AI9" s="1" t="str">
        <f>"LinkField([Service Item],[Warranty Starting Date (Labor)])"</f>
        <v>LinkField([Service Item],[Warranty Starting Date (Labor)])</v>
      </c>
      <c r="AJ9" s="1" t="str">
        <f>"LinkField([Service Item],[Warranty Ending Date (Parts)])"</f>
        <v>LinkField([Service Item],[Warranty Ending Date (Parts)])</v>
      </c>
      <c r="AK9" s="1" t="str">
        <f>"LinkField([Customer],[Name])"</f>
        <v>LinkField([Customer],[Name])</v>
      </c>
      <c r="AL9" s="1" t="str">
        <f>"LinkField([Customer],[Responsibility Center])"</f>
        <v>LinkField([Customer],[Responsibility Center])</v>
      </c>
      <c r="AM9" s="1" t="str">
        <f>"LinkField([Customer],[Service Zone Code])"</f>
        <v>LinkField([Customer],[Service Zone Code])</v>
      </c>
    </row>
    <row r="10" spans="1:39" x14ac:dyDescent="0.25">
      <c r="D10" t="s">
        <v>9</v>
      </c>
      <c r="E10" t="s">
        <v>10</v>
      </c>
      <c r="F10" t="s">
        <v>5</v>
      </c>
      <c r="G10" t="s">
        <v>11</v>
      </c>
      <c r="H10" t="s">
        <v>12</v>
      </c>
      <c r="I10" t="s">
        <v>42</v>
      </c>
      <c r="J10" t="s">
        <v>13</v>
      </c>
      <c r="K10" t="s">
        <v>14</v>
      </c>
      <c r="L10" t="s">
        <v>15</v>
      </c>
      <c r="M10" t="s">
        <v>16</v>
      </c>
      <c r="N10" t="s">
        <v>17</v>
      </c>
      <c r="O10" t="s">
        <v>34</v>
      </c>
      <c r="P10" t="s">
        <v>28</v>
      </c>
      <c r="Q10" t="s">
        <v>29</v>
      </c>
      <c r="R10" t="s">
        <v>30</v>
      </c>
      <c r="S10" t="s">
        <v>18</v>
      </c>
      <c r="T10" t="s">
        <v>35</v>
      </c>
      <c r="U10" t="s">
        <v>36</v>
      </c>
    </row>
    <row r="11" spans="1:39" x14ac:dyDescent="0.25">
      <c r="A11" t="s">
        <v>24</v>
      </c>
      <c r="D11" s="5"/>
      <c r="E11" s="5"/>
      <c r="F11" s="5"/>
      <c r="G11" s="6"/>
      <c r="H11" s="5"/>
      <c r="J11" s="5"/>
      <c r="K11" s="5"/>
      <c r="L11" s="5"/>
      <c r="M11" s="5"/>
      <c r="N11" s="5"/>
      <c r="O11" s="5"/>
      <c r="P11" s="6"/>
      <c r="Q11" s="6"/>
      <c r="R11" s="6"/>
      <c r="S11" s="5"/>
      <c r="T11" s="5"/>
      <c r="U11" s="5"/>
    </row>
    <row r="12" spans="1:39" x14ac:dyDescent="0.25">
      <c r="A12" t="s">
        <v>24</v>
      </c>
      <c r="D12" t="s">
        <v>27</v>
      </c>
      <c r="I12">
        <f>SUBTOTAL(109,ServiceContractLine[Line No.])</f>
        <v>0</v>
      </c>
      <c r="U12">
        <f>SUBTOTAL(103,ServiceContractLine[Service Zone Code])</f>
        <v>0</v>
      </c>
    </row>
  </sheetData>
  <pageMargins left="0.7" right="0.7" top="0.75" bottom="0.75" header="0.3" footer="0.3"/>
  <pageSetup scale="31" fitToHeight="0" orientation="landscape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0"/>
  <sheetViews>
    <sheetView workbookViewId="0"/>
  </sheetViews>
  <sheetFormatPr defaultRowHeight="15" x14ac:dyDescent="0.25"/>
  <sheetData>
    <row r="1" spans="1:22" x14ac:dyDescent="0.25">
      <c r="A1" s="3" t="s">
        <v>48</v>
      </c>
    </row>
    <row r="3" spans="1:22" x14ac:dyDescent="0.25">
      <c r="C3" s="3" t="s">
        <v>2</v>
      </c>
      <c r="D3" s="3" t="s">
        <v>3</v>
      </c>
    </row>
    <row r="4" spans="1:22" x14ac:dyDescent="0.25">
      <c r="C4" s="3" t="s">
        <v>4</v>
      </c>
      <c r="D4" s="3" t="s">
        <v>5</v>
      </c>
    </row>
    <row r="5" spans="1:22" x14ac:dyDescent="0.25">
      <c r="A5" s="3" t="s">
        <v>1</v>
      </c>
      <c r="C5" s="3" t="s">
        <v>5</v>
      </c>
      <c r="D5" s="3" t="s">
        <v>47</v>
      </c>
    </row>
    <row r="7" spans="1:22" x14ac:dyDescent="0.25">
      <c r="A7" s="3" t="s">
        <v>1</v>
      </c>
      <c r="D7" s="3" t="s">
        <v>6</v>
      </c>
      <c r="E7" s="3" t="s">
        <v>45</v>
      </c>
      <c r="F7" s="3" t="s">
        <v>19</v>
      </c>
    </row>
    <row r="8" spans="1:22" x14ac:dyDescent="0.25">
      <c r="A8" s="3" t="s">
        <v>1</v>
      </c>
      <c r="D8" s="3" t="s">
        <v>7</v>
      </c>
      <c r="E8" s="3" t="s">
        <v>9</v>
      </c>
      <c r="F8" s="3" t="s">
        <v>10</v>
      </c>
      <c r="G8" s="3" t="s">
        <v>5</v>
      </c>
      <c r="H8" s="3" t="s">
        <v>11</v>
      </c>
      <c r="I8" s="3" t="s">
        <v>12</v>
      </c>
      <c r="J8" s="3" t="s">
        <v>42</v>
      </c>
      <c r="K8" s="3" t="s">
        <v>13</v>
      </c>
      <c r="L8" s="3" t="s">
        <v>14</v>
      </c>
      <c r="M8" s="3" t="s">
        <v>15</v>
      </c>
      <c r="N8" s="3" t="s">
        <v>16</v>
      </c>
      <c r="O8" s="3" t="s">
        <v>17</v>
      </c>
      <c r="P8" s="3" t="s">
        <v>34</v>
      </c>
      <c r="Q8" s="3" t="s">
        <v>28</v>
      </c>
      <c r="R8" s="3" t="s">
        <v>29</v>
      </c>
      <c r="S8" s="3" t="s">
        <v>30</v>
      </c>
      <c r="T8" s="3" t="s">
        <v>18</v>
      </c>
      <c r="U8" s="3" t="s">
        <v>35</v>
      </c>
      <c r="V8" s="3" t="s">
        <v>36</v>
      </c>
    </row>
    <row r="9" spans="1:22" x14ac:dyDescent="0.25">
      <c r="A9" s="3" t="s">
        <v>1</v>
      </c>
      <c r="D9" s="3" t="s">
        <v>8</v>
      </c>
      <c r="E9" s="3" t="s">
        <v>9</v>
      </c>
      <c r="F9" s="3" t="s">
        <v>10</v>
      </c>
      <c r="G9" s="3" t="s">
        <v>5</v>
      </c>
      <c r="H9" s="3" t="s">
        <v>11</v>
      </c>
      <c r="I9" s="3" t="s">
        <v>12</v>
      </c>
      <c r="J9" s="3" t="s">
        <v>42</v>
      </c>
      <c r="K9" s="3" t="s">
        <v>13</v>
      </c>
      <c r="L9" s="3" t="s">
        <v>14</v>
      </c>
      <c r="M9" s="3" t="s">
        <v>15</v>
      </c>
      <c r="N9" s="3" t="s">
        <v>16</v>
      </c>
      <c r="O9" s="3" t="s">
        <v>17</v>
      </c>
      <c r="P9" s="3" t="s">
        <v>20</v>
      </c>
      <c r="Q9" s="3" t="s">
        <v>31</v>
      </c>
      <c r="R9" s="3" t="s">
        <v>32</v>
      </c>
      <c r="S9" s="3" t="s">
        <v>33</v>
      </c>
      <c r="T9" s="3" t="s">
        <v>21</v>
      </c>
      <c r="U9" s="3" t="s">
        <v>22</v>
      </c>
      <c r="V9" s="3" t="s">
        <v>23</v>
      </c>
    </row>
    <row r="10" spans="1:22" x14ac:dyDescent="0.25">
      <c r="D10" s="3" t="s">
        <v>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0"/>
  <sheetViews>
    <sheetView workbookViewId="0"/>
  </sheetViews>
  <sheetFormatPr defaultRowHeight="15" x14ac:dyDescent="0.25"/>
  <sheetData>
    <row r="1" spans="1:22" x14ac:dyDescent="0.25">
      <c r="A1" s="3" t="s">
        <v>48</v>
      </c>
    </row>
    <row r="3" spans="1:22" x14ac:dyDescent="0.25">
      <c r="C3" s="3" t="s">
        <v>2</v>
      </c>
      <c r="D3" s="3" t="s">
        <v>3</v>
      </c>
    </row>
    <row r="4" spans="1:22" x14ac:dyDescent="0.25">
      <c r="C4" s="3" t="s">
        <v>4</v>
      </c>
      <c r="D4" s="3" t="s">
        <v>5</v>
      </c>
    </row>
    <row r="5" spans="1:22" x14ac:dyDescent="0.25">
      <c r="A5" s="3" t="s">
        <v>1</v>
      </c>
      <c r="C5" s="3" t="s">
        <v>5</v>
      </c>
      <c r="D5" s="3" t="s">
        <v>47</v>
      </c>
    </row>
    <row r="7" spans="1:22" x14ac:dyDescent="0.25">
      <c r="A7" s="3" t="s">
        <v>1</v>
      </c>
      <c r="D7" s="3" t="s">
        <v>6</v>
      </c>
      <c r="E7" s="3" t="s">
        <v>45</v>
      </c>
      <c r="F7" s="3" t="s">
        <v>19</v>
      </c>
    </row>
    <row r="8" spans="1:22" x14ac:dyDescent="0.25">
      <c r="A8" s="3" t="s">
        <v>1</v>
      </c>
      <c r="D8" s="3" t="s">
        <v>7</v>
      </c>
      <c r="E8" s="3" t="s">
        <v>9</v>
      </c>
      <c r="F8" s="3" t="s">
        <v>10</v>
      </c>
      <c r="G8" s="3" t="s">
        <v>5</v>
      </c>
      <c r="H8" s="3" t="s">
        <v>11</v>
      </c>
      <c r="I8" s="3" t="s">
        <v>12</v>
      </c>
      <c r="J8" s="3" t="s">
        <v>42</v>
      </c>
      <c r="K8" s="3" t="s">
        <v>13</v>
      </c>
      <c r="L8" s="3" t="s">
        <v>14</v>
      </c>
      <c r="M8" s="3" t="s">
        <v>15</v>
      </c>
      <c r="N8" s="3" t="s">
        <v>16</v>
      </c>
      <c r="O8" s="3" t="s">
        <v>17</v>
      </c>
      <c r="P8" s="3" t="s">
        <v>34</v>
      </c>
      <c r="Q8" s="3" t="s">
        <v>28</v>
      </c>
      <c r="R8" s="3" t="s">
        <v>29</v>
      </c>
      <c r="S8" s="3" t="s">
        <v>30</v>
      </c>
      <c r="T8" s="3" t="s">
        <v>18</v>
      </c>
      <c r="U8" s="3" t="s">
        <v>35</v>
      </c>
      <c r="V8" s="3" t="s">
        <v>36</v>
      </c>
    </row>
    <row r="9" spans="1:22" x14ac:dyDescent="0.25">
      <c r="A9" s="3" t="s">
        <v>1</v>
      </c>
      <c r="D9" s="3" t="s">
        <v>8</v>
      </c>
      <c r="E9" s="3" t="s">
        <v>9</v>
      </c>
      <c r="F9" s="3" t="s">
        <v>10</v>
      </c>
      <c r="G9" s="3" t="s">
        <v>5</v>
      </c>
      <c r="H9" s="3" t="s">
        <v>11</v>
      </c>
      <c r="I9" s="3" t="s">
        <v>12</v>
      </c>
      <c r="J9" s="3" t="s">
        <v>42</v>
      </c>
      <c r="K9" s="3" t="s">
        <v>13</v>
      </c>
      <c r="L9" s="3" t="s">
        <v>14</v>
      </c>
      <c r="M9" s="3" t="s">
        <v>15</v>
      </c>
      <c r="N9" s="3" t="s">
        <v>16</v>
      </c>
      <c r="O9" s="3" t="s">
        <v>17</v>
      </c>
      <c r="P9" s="3" t="s">
        <v>20</v>
      </c>
      <c r="Q9" s="3" t="s">
        <v>31</v>
      </c>
      <c r="R9" s="3" t="s">
        <v>32</v>
      </c>
      <c r="S9" s="3" t="s">
        <v>33</v>
      </c>
      <c r="T9" s="3" t="s">
        <v>21</v>
      </c>
      <c r="U9" s="3" t="s">
        <v>22</v>
      </c>
      <c r="V9" s="3" t="s">
        <v>23</v>
      </c>
    </row>
    <row r="10" spans="1:22" x14ac:dyDescent="0.25">
      <c r="D10" s="3" t="s">
        <v>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12"/>
  <sheetViews>
    <sheetView workbookViewId="0"/>
  </sheetViews>
  <sheetFormatPr defaultRowHeight="15" x14ac:dyDescent="0.25"/>
  <sheetData>
    <row r="1" spans="1:39" x14ac:dyDescent="0.25">
      <c r="A1" s="3" t="s">
        <v>50</v>
      </c>
      <c r="D1" s="3" t="s">
        <v>25</v>
      </c>
      <c r="E1" s="3" t="s">
        <v>26</v>
      </c>
      <c r="F1" s="3" t="s">
        <v>26</v>
      </c>
      <c r="G1" s="3" t="s">
        <v>26</v>
      </c>
      <c r="H1" s="3" t="s">
        <v>26</v>
      </c>
      <c r="I1" s="3" t="s">
        <v>26</v>
      </c>
      <c r="J1" s="3" t="s">
        <v>26</v>
      </c>
      <c r="K1" s="3" t="s">
        <v>26</v>
      </c>
      <c r="L1" s="3" t="s">
        <v>26</v>
      </c>
      <c r="M1" s="3" t="s">
        <v>26</v>
      </c>
      <c r="N1" s="3" t="s">
        <v>26</v>
      </c>
      <c r="O1" s="3" t="s">
        <v>26</v>
      </c>
      <c r="P1" s="3" t="s">
        <v>26</v>
      </c>
      <c r="Q1" s="3" t="s">
        <v>26</v>
      </c>
      <c r="R1" s="3" t="s">
        <v>26</v>
      </c>
      <c r="S1" s="3" t="s">
        <v>26</v>
      </c>
      <c r="T1" s="3" t="s">
        <v>26</v>
      </c>
      <c r="U1" s="3" t="s">
        <v>26</v>
      </c>
    </row>
    <row r="3" spans="1:39" x14ac:dyDescent="0.25">
      <c r="C3" s="3" t="s">
        <v>2</v>
      </c>
      <c r="D3" s="3" t="s">
        <v>3</v>
      </c>
    </row>
    <row r="4" spans="1:39" x14ac:dyDescent="0.25">
      <c r="C4" s="3" t="s">
        <v>4</v>
      </c>
      <c r="D4" s="3" t="s">
        <v>5</v>
      </c>
    </row>
    <row r="5" spans="1:39" x14ac:dyDescent="0.25">
      <c r="A5" s="3" t="s">
        <v>1</v>
      </c>
      <c r="C5" s="3" t="s">
        <v>5</v>
      </c>
      <c r="D5" s="3" t="s">
        <v>47</v>
      </c>
    </row>
    <row r="7" spans="1:39" x14ac:dyDescent="0.25">
      <c r="A7" s="3" t="s">
        <v>1</v>
      </c>
      <c r="D7" s="3" t="s">
        <v>6</v>
      </c>
      <c r="V7" s="3" t="s">
        <v>46</v>
      </c>
      <c r="W7" s="3" t="s">
        <v>19</v>
      </c>
    </row>
    <row r="8" spans="1:39" x14ac:dyDescent="0.25">
      <c r="A8" s="3" t="s">
        <v>1</v>
      </c>
      <c r="D8" s="3" t="s">
        <v>7</v>
      </c>
      <c r="V8" s="3" t="s">
        <v>9</v>
      </c>
      <c r="W8" s="3" t="s">
        <v>10</v>
      </c>
      <c r="X8" s="3" t="s">
        <v>5</v>
      </c>
      <c r="Y8" s="3" t="s">
        <v>11</v>
      </c>
      <c r="Z8" s="3" t="s">
        <v>12</v>
      </c>
      <c r="AA8" s="3" t="s">
        <v>42</v>
      </c>
      <c r="AB8" s="3" t="s">
        <v>13</v>
      </c>
      <c r="AC8" s="3" t="s">
        <v>14</v>
      </c>
      <c r="AD8" s="3" t="s">
        <v>15</v>
      </c>
      <c r="AE8" s="3" t="s">
        <v>16</v>
      </c>
      <c r="AF8" s="3" t="s">
        <v>17</v>
      </c>
      <c r="AG8" s="3" t="s">
        <v>34</v>
      </c>
      <c r="AH8" s="3" t="s">
        <v>28</v>
      </c>
      <c r="AI8" s="3" t="s">
        <v>29</v>
      </c>
      <c r="AJ8" s="3" t="s">
        <v>30</v>
      </c>
      <c r="AK8" s="3" t="s">
        <v>18</v>
      </c>
      <c r="AL8" s="3" t="s">
        <v>35</v>
      </c>
      <c r="AM8" s="3" t="s">
        <v>36</v>
      </c>
    </row>
    <row r="9" spans="1:39" x14ac:dyDescent="0.25">
      <c r="A9" s="3" t="s">
        <v>1</v>
      </c>
      <c r="D9" s="3" t="s">
        <v>8</v>
      </c>
      <c r="V9" s="3" t="s">
        <v>9</v>
      </c>
      <c r="W9" s="3" t="s">
        <v>10</v>
      </c>
      <c r="X9" s="3" t="s">
        <v>5</v>
      </c>
      <c r="Y9" s="3" t="s">
        <v>11</v>
      </c>
      <c r="Z9" s="3" t="s">
        <v>12</v>
      </c>
      <c r="AA9" s="3" t="s">
        <v>42</v>
      </c>
      <c r="AB9" s="3" t="s">
        <v>13</v>
      </c>
      <c r="AC9" s="3" t="s">
        <v>14</v>
      </c>
      <c r="AD9" s="3" t="s">
        <v>15</v>
      </c>
      <c r="AE9" s="3" t="s">
        <v>16</v>
      </c>
      <c r="AF9" s="3" t="s">
        <v>17</v>
      </c>
      <c r="AG9" s="3" t="s">
        <v>20</v>
      </c>
      <c r="AH9" s="3" t="s">
        <v>31</v>
      </c>
      <c r="AI9" s="3" t="s">
        <v>32</v>
      </c>
      <c r="AJ9" s="3" t="s">
        <v>33</v>
      </c>
      <c r="AK9" s="3" t="s">
        <v>21</v>
      </c>
      <c r="AL9" s="3" t="s">
        <v>22</v>
      </c>
      <c r="AM9" s="3" t="s">
        <v>23</v>
      </c>
    </row>
    <row r="10" spans="1:39" x14ac:dyDescent="0.25">
      <c r="D10" s="3" t="s">
        <v>9</v>
      </c>
      <c r="E10" s="3" t="s">
        <v>10</v>
      </c>
      <c r="F10" s="3" t="s">
        <v>5</v>
      </c>
      <c r="G10" s="3" t="s">
        <v>11</v>
      </c>
      <c r="H10" s="3" t="s">
        <v>12</v>
      </c>
      <c r="I10" s="3" t="s">
        <v>42</v>
      </c>
      <c r="J10" s="3" t="s">
        <v>13</v>
      </c>
      <c r="K10" s="3" t="s">
        <v>14</v>
      </c>
      <c r="L10" s="3" t="s">
        <v>15</v>
      </c>
      <c r="M10" s="3" t="s">
        <v>16</v>
      </c>
      <c r="N10" s="3" t="s">
        <v>17</v>
      </c>
      <c r="O10" s="3" t="s">
        <v>34</v>
      </c>
      <c r="P10" s="3" t="s">
        <v>28</v>
      </c>
      <c r="Q10" s="3" t="s">
        <v>29</v>
      </c>
      <c r="R10" s="3" t="s">
        <v>30</v>
      </c>
      <c r="S10" s="3" t="s">
        <v>18</v>
      </c>
      <c r="T10" s="3" t="s">
        <v>35</v>
      </c>
      <c r="U10" s="3" t="s">
        <v>36</v>
      </c>
    </row>
    <row r="11" spans="1:39" x14ac:dyDescent="0.25">
      <c r="A11" s="3" t="s">
        <v>24</v>
      </c>
    </row>
    <row r="12" spans="1:39" x14ac:dyDescent="0.25">
      <c r="A12" s="3" t="s">
        <v>24</v>
      </c>
      <c r="D12" s="3" t="s">
        <v>27</v>
      </c>
      <c r="I12" s="3" t="s">
        <v>43</v>
      </c>
      <c r="U12" s="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Warranty</vt:lpstr>
      <vt:lpstr>Report</vt:lpstr>
    </vt:vector>
  </TitlesOfParts>
  <Company>Jet Reports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 Warranty for Customers</dc:title>
  <dc:subject>Jet Basics</dc:subject>
  <dc:creator>Keesha M. Wallace</dc:creator>
  <dc:description>Customer service warranty renewal view.</dc:description>
  <cp:lastModifiedBy>Haseeb Tariq</cp:lastModifiedBy>
  <cp:lastPrinted>2013-04-29T18:37:31Z</cp:lastPrinted>
  <dcterms:created xsi:type="dcterms:W3CDTF">2013-02-04T22:53:57Z</dcterms:created>
  <dcterms:modified xsi:type="dcterms:W3CDTF">2023-09-04T10:30:51Z</dcterms:modified>
  <cp:category>Sales; Warehouse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