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drawings/drawing2.xml" ContentType="application/vnd.openxmlformats-officedocument.drawing+xml"/>
  <Override PartName="/xl/slicers/slicer2.xml" ContentType="application/vnd.ms-excel.slicer+xml"/>
  <Override PartName="/xl/pivotTables/pivotTable3.xml" ContentType="application/vnd.openxmlformats-officedocument.spreadsheetml.pivotTable+xml"/>
  <Override PartName="/xl/drawings/drawing3.xml" ContentType="application/vnd.openxmlformats-officedocument.drawing+xml"/>
  <Override PartName="/xl/slicers/slicer3.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24226"/>
  <mc:AlternateContent xmlns:mc="http://schemas.openxmlformats.org/markup-compatibility/2006">
    <mc:Choice Requires="x15">
      <x15ac:absPath xmlns:x15ac="http://schemas.microsoft.com/office/spreadsheetml/2010/11/ac" url="https://globaldata365-my.sharepoint.com/personal/haseeb_tariq_globaldata365_com/Documents/Office Folder/Global Data 365/Sample Reports/Sample reports for NAV/NAV Sample Reports for Global Data 365/Jet Reports Pack of Reports/"/>
    </mc:Choice>
  </mc:AlternateContent>
  <xr:revisionPtr revIDLastSave="5" documentId="11_C205B8E38FB8A9A68661432BF11B64343DEAB02B" xr6:coauthVersionLast="47" xr6:coauthVersionMax="47" xr10:uidLastSave="{CA6151A9-9BB6-4AE7-988B-6079AB27CD41}"/>
  <bookViews>
    <workbookView xWindow="-120" yWindow="-120" windowWidth="29040" windowHeight="17520" xr2:uid="{00000000-000D-0000-FFFF-FFFF00000000}"/>
  </bookViews>
  <sheets>
    <sheet name="By Sales" sheetId="339" r:id="rId1"/>
    <sheet name="By Profit" sheetId="331" r:id="rId2"/>
    <sheet name="By Profit %" sheetId="340" r:id="rId3"/>
    <sheet name="Report" sheetId="366" r:id="rId4"/>
    <sheet name="Sheet2" sheetId="423" state="veryHidden" r:id="rId5"/>
    <sheet name="Sheet3" sheetId="424" state="veryHidden" r:id="rId6"/>
    <sheet name="Sheet1" sheetId="426" state="veryHidden" r:id="rId7"/>
  </sheets>
  <definedNames>
    <definedName name="daterange">Report!$D$8</definedName>
    <definedName name="Slicer_City1111">#N/A</definedName>
    <definedName name="Slicer_Country_Region1111">#N/A</definedName>
    <definedName name="Slicer_Global_Dimension_1_Code1111">#N/A</definedName>
    <definedName name="Slicer_Salesperson1111">#N/A</definedName>
    <definedName name="Slicer_State_County_Province1111">#N/A</definedName>
  </definedNames>
  <calcPr calcId="191029"/>
  <pivotCaches>
    <pivotCache cacheId="36" r:id="rId8"/>
  </pivotCaches>
  <extLst>
    <ext xmlns:x14="http://schemas.microsoft.com/office/spreadsheetml/2009/9/main" uri="{BBE1A952-AA13-448e-AADC-164F8A28A991}">
      <x14:slicerCaches>
        <x14:slicerCache r:id="rId9"/>
        <x14:slicerCache r:id="rId10"/>
        <x14:slicerCache r:id="rId11"/>
        <x14:slicerCache r:id="rId12"/>
        <x14:slicerCache r:id="rId13"/>
      </x14:slicerCaches>
    </ext>
    <ext xmlns:x14="http://schemas.microsoft.com/office/spreadsheetml/2009/9/main" uri="{79F54976-1DA5-4618-B147-4CDE4B953A38}">
      <x14:workbookPr/>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0" i="366" l="1"/>
  <c r="O10" i="366"/>
  <c r="P12" i="366"/>
  <c r="Q12" i="366"/>
  <c r="R12" i="366"/>
  <c r="S12" i="366"/>
  <c r="G148" i="366"/>
  <c r="F148" i="366"/>
  <c r="M148" i="366"/>
  <c r="D8" i="366"/>
  <c r="G3" i="340" s="1"/>
  <c r="G4" i="340"/>
  <c r="G4" i="331"/>
  <c r="G4" i="339"/>
  <c r="G3" i="339" l="1"/>
  <c r="G3" i="331"/>
</calcChain>
</file>

<file path=xl/sharedStrings.xml><?xml version="1.0" encoding="utf-8"?>
<sst xmlns="http://schemas.openxmlformats.org/spreadsheetml/2006/main" count="2845" uniqueCount="719">
  <si>
    <t>Value</t>
  </si>
  <si>
    <t>Option</t>
  </si>
  <si>
    <t>Auto+Hide+Values</t>
  </si>
  <si>
    <t>No.</t>
  </si>
  <si>
    <t>Run Date:</t>
  </si>
  <si>
    <t>Customer</t>
  </si>
  <si>
    <t>Country/Region</t>
  </si>
  <si>
    <t xml:space="preserve">Customer </t>
  </si>
  <si>
    <t>Customer No.</t>
  </si>
  <si>
    <t>Name</t>
  </si>
  <si>
    <t>Profit (LCY)</t>
  </si>
  <si>
    <t>Sales (LCY)</t>
  </si>
  <si>
    <t>Salesperson</t>
  </si>
  <si>
    <t>Global Dimension 1 Code</t>
  </si>
  <si>
    <t>Global Dimension 2 Code</t>
  </si>
  <si>
    <t>City</t>
  </si>
  <si>
    <t>State/County/Province</t>
  </si>
  <si>
    <t>County</t>
  </si>
  <si>
    <t>&gt;0</t>
  </si>
  <si>
    <t>Grand Total</t>
  </si>
  <si>
    <t xml:space="preserve">  Sales (LCY)</t>
  </si>
  <si>
    <t xml:space="preserve">  Profit (LCY)</t>
  </si>
  <si>
    <t>Top Customer Overview</t>
  </si>
  <si>
    <t>Title+Fit</t>
  </si>
  <si>
    <t>Tables and Fields</t>
  </si>
  <si>
    <t>Filters</t>
  </si>
  <si>
    <t>Hide</t>
  </si>
  <si>
    <t>Date Filter</t>
  </si>
  <si>
    <t>Links:</t>
  </si>
  <si>
    <t>Headers:</t>
  </si>
  <si>
    <t>Fields:</t>
  </si>
  <si>
    <t>Dates</t>
  </si>
  <si>
    <t>By Profit</t>
  </si>
  <si>
    <t>Sales</t>
  </si>
  <si>
    <t>Profit</t>
  </si>
  <si>
    <t>Profit %</t>
  </si>
  <si>
    <t>By Profit %</t>
  </si>
  <si>
    <t>By Sales</t>
  </si>
  <si>
    <t>=NL("Link","Salesperson/Purchaser",,"Code","=Salesperson Code")</t>
  </si>
  <si>
    <t>=NL("Link","Country/Region",,"Code","=Country/Region Code")</t>
  </si>
  <si>
    <t>=NL("FlowField","Customer","Sales (LCY)")</t>
  </si>
  <si>
    <t>=NL("FlowField","Customer","Profit (LCY)")</t>
  </si>
  <si>
    <t>=NL("LinkField","Salesperson/Purchaser","Name")</t>
  </si>
  <si>
    <t>=NL("LinkField","Country/Region","Name")</t>
  </si>
  <si>
    <t>AutoTable</t>
  </si>
  <si>
    <t>Value+Fit</t>
  </si>
  <si>
    <t>AutoTable+Fit</t>
  </si>
  <si>
    <t>Total</t>
  </si>
  <si>
    <t>=SUBTOTAL(103,[Global Dimension 2 Code])</t>
  </si>
  <si>
    <t>Peter Saddow</t>
  </si>
  <si>
    <t>John Roberts</t>
  </si>
  <si>
    <t/>
  </si>
  <si>
    <t>=SUBTOTAL(109,[Sales (LCY)])</t>
  </si>
  <si>
    <t>=SUBTOTAL(109,[Profit (LCY)])</t>
  </si>
  <si>
    <t>=NL("Table","Customer",$E$12:$N$12,"Headers=",$E$11:$N$11,"TableName=","Customer","Filters=",$C$7:$D$8,"InclusiveLink=",$E$10,"InclusiveLink=Customer",$F$10,"IncludeDuplicates=","True")</t>
  </si>
  <si>
    <t>Great Britain</t>
  </si>
  <si>
    <t>London</t>
  </si>
  <si>
    <t>Linda Martin</t>
  </si>
  <si>
    <t>USA</t>
  </si>
  <si>
    <t>Belgium</t>
  </si>
  <si>
    <t>SPORTS</t>
  </si>
  <si>
    <t>LARGE</t>
  </si>
  <si>
    <t>Roberto Hernandez</t>
  </si>
  <si>
    <t>CORPORATE</t>
  </si>
  <si>
    <t>Atlanta</t>
  </si>
  <si>
    <t>GA</t>
  </si>
  <si>
    <t>Bart Duncan</t>
  </si>
  <si>
    <t>SMALL</t>
  </si>
  <si>
    <t>Guildford Water Department</t>
  </si>
  <si>
    <t>C100040</t>
  </si>
  <si>
    <t>EVENTS</t>
  </si>
  <si>
    <t>Denmark</t>
  </si>
  <si>
    <t>Leuven</t>
  </si>
  <si>
    <t>Netherlands</t>
  </si>
  <si>
    <t>Office Solutions</t>
  </si>
  <si>
    <t>C100066</t>
  </si>
  <si>
    <t>Wichita Falls</t>
  </si>
  <si>
    <t>TX</t>
  </si>
  <si>
    <t>Zutphen</t>
  </si>
  <si>
    <t>Volcome Ltd.</t>
  </si>
  <si>
    <t>C100133</t>
  </si>
  <si>
    <t>Sweden</t>
  </si>
  <si>
    <t>Tempsons Tropies</t>
  </si>
  <si>
    <t>C100037</t>
  </si>
  <si>
    <t>Newark</t>
  </si>
  <si>
    <t>NJ</t>
  </si>
  <si>
    <t>Ranice Sports</t>
  </si>
  <si>
    <t>C100094</t>
  </si>
  <si>
    <t>Trenton</t>
  </si>
  <si>
    <t>Lauritzen Kontorm¢bler A/S</t>
  </si>
  <si>
    <t>C100050</t>
  </si>
  <si>
    <t>Ålborg</t>
  </si>
  <si>
    <t>Marsholm Karmstol</t>
  </si>
  <si>
    <t>C100058</t>
  </si>
  <si>
    <t>Halmstad</t>
  </si>
  <si>
    <t>TechZone</t>
  </si>
  <si>
    <t>C100118</t>
  </si>
  <si>
    <t>Moveex</t>
  </si>
  <si>
    <t>C100126</t>
  </si>
  <si>
    <t>Tooltip</t>
  </si>
  <si>
    <t>Enter a date range using the date format used in your NAV instance</t>
  </si>
  <si>
    <t>Blanemark Hifi Shop</t>
  </si>
  <si>
    <t>C100008</t>
  </si>
  <si>
    <t>Bainbridges</t>
  </si>
  <si>
    <t>C100012</t>
  </si>
  <si>
    <t>Canada</t>
  </si>
  <si>
    <t>Thunder Bay</t>
  </si>
  <si>
    <t>ON</t>
  </si>
  <si>
    <t>Candoxy Kontor A/S</t>
  </si>
  <si>
    <t>C100013</t>
  </si>
  <si>
    <t>AArhus C</t>
  </si>
  <si>
    <t>Candoxy Nederland BV</t>
  </si>
  <si>
    <t>C100014</t>
  </si>
  <si>
    <t>Amsterdam</t>
  </si>
  <si>
    <t>MEDIUM</t>
  </si>
  <si>
    <t>Carl Anthony</t>
  </si>
  <si>
    <t>C100015</t>
  </si>
  <si>
    <t>Centromerkur d.o.o.</t>
  </si>
  <si>
    <t>C100017</t>
  </si>
  <si>
    <t>Slovenia</t>
  </si>
  <si>
    <t>Maribor</t>
  </si>
  <si>
    <t>City Of Chicago</t>
  </si>
  <si>
    <t>C100018</t>
  </si>
  <si>
    <t>Annette Hill</t>
  </si>
  <si>
    <t>Pueblo</t>
  </si>
  <si>
    <t>CA</t>
  </si>
  <si>
    <t>Corporación Beta</t>
  </si>
  <si>
    <t>C100019</t>
  </si>
  <si>
    <t>Spain</t>
  </si>
  <si>
    <t>Valencia</t>
  </si>
  <si>
    <t>Cronus Cardoxy Procurement</t>
  </si>
  <si>
    <t>C100020</t>
  </si>
  <si>
    <t>Germany</t>
  </si>
  <si>
    <t>Hamburg</t>
  </si>
  <si>
    <t>Cronus Cardoxy Sales</t>
  </si>
  <si>
    <t>C100021</t>
  </si>
  <si>
    <t>K¢benhavn ¥</t>
  </si>
  <si>
    <t>Deerfield Graphics Company</t>
  </si>
  <si>
    <t>C100023</t>
  </si>
  <si>
    <t>Derringers Resturants</t>
  </si>
  <si>
    <t>C100025</t>
  </si>
  <si>
    <t>Designstudio Gmunden</t>
  </si>
  <si>
    <t>C100026</t>
  </si>
  <si>
    <t>Austria</t>
  </si>
  <si>
    <t>Gmunden</t>
  </si>
  <si>
    <t>Elkhorn Airport</t>
  </si>
  <si>
    <t>C100029</t>
  </si>
  <si>
    <t>Elkhorn</t>
  </si>
  <si>
    <t>MB</t>
  </si>
  <si>
    <t>Stutringers</t>
  </si>
  <si>
    <t>C100030</t>
  </si>
  <si>
    <t>Englunds Kontorsmöbler AB</t>
  </si>
  <si>
    <t>C100031</t>
  </si>
  <si>
    <t>Norrköbing</t>
  </si>
  <si>
    <t>EXPORTLES d.o.o.</t>
  </si>
  <si>
    <t>C100032</t>
  </si>
  <si>
    <t>Ljubljana</t>
  </si>
  <si>
    <t>Fairway Sound</t>
  </si>
  <si>
    <t>C100033</t>
  </si>
  <si>
    <t>New York</t>
  </si>
  <si>
    <t>NY</t>
  </si>
  <si>
    <t>First Touch Marketing</t>
  </si>
  <si>
    <t>C100035</t>
  </si>
  <si>
    <t>Francematic</t>
  </si>
  <si>
    <t>C100036</t>
  </si>
  <si>
    <t>France</t>
  </si>
  <si>
    <t>PLAISIR</t>
  </si>
  <si>
    <t>Gagn &amp; Gaman</t>
  </si>
  <si>
    <t>C100038</t>
  </si>
  <si>
    <t>Iceland</t>
  </si>
  <si>
    <t>Hafnafjordur</t>
  </si>
  <si>
    <t>Gary's Sports</t>
  </si>
  <si>
    <t>C100039</t>
  </si>
  <si>
    <t>Elk Grove</t>
  </si>
  <si>
    <t>AR</t>
  </si>
  <si>
    <t>Heimilisprydi</t>
  </si>
  <si>
    <t>C100041</t>
  </si>
  <si>
    <t>Reykjavik</t>
  </si>
  <si>
    <t>Helguera industrial</t>
  </si>
  <si>
    <t>C100042</t>
  </si>
  <si>
    <t>Madrid</t>
  </si>
  <si>
    <t>Hotel Pferdesee</t>
  </si>
  <si>
    <t>C100044</t>
  </si>
  <si>
    <t>Frankfurt/Main</t>
  </si>
  <si>
    <t>John Haddock Insurance Co.</t>
  </si>
  <si>
    <t>C100046</t>
  </si>
  <si>
    <t>Miami</t>
  </si>
  <si>
    <t>FL</t>
  </si>
  <si>
    <t>Konberg Tapet AB</t>
  </si>
  <si>
    <t>C100049</t>
  </si>
  <si>
    <t>Jönköbing</t>
  </si>
  <si>
    <t>Libros S.A.</t>
  </si>
  <si>
    <t>C100051</t>
  </si>
  <si>
    <t>Barcelona</t>
  </si>
  <si>
    <t>Livre Importants</t>
  </si>
  <si>
    <t>C100052</t>
  </si>
  <si>
    <t>ESBLY</t>
  </si>
  <si>
    <t>London Candoxy Storage Campus</t>
  </si>
  <si>
    <t>C100053</t>
  </si>
  <si>
    <t>C100054</t>
  </si>
  <si>
    <t>Lovaina Contractors</t>
  </si>
  <si>
    <t>C100056</t>
  </si>
  <si>
    <t>Meersen Meubelen</t>
  </si>
  <si>
    <t>C100059</t>
  </si>
  <si>
    <t>Arnhem</t>
  </si>
  <si>
    <t>MEMA Ljubljana d.o.o.</t>
  </si>
  <si>
    <t>C100060</t>
  </si>
  <si>
    <t>Michael Feit - Möbelhaus</t>
  </si>
  <si>
    <t>C100062</t>
  </si>
  <si>
    <t>Wr. Neudorf</t>
  </si>
  <si>
    <t>Möbel Scherrer AG</t>
  </si>
  <si>
    <t>C100063</t>
  </si>
  <si>
    <t>Switzerland</t>
  </si>
  <si>
    <t>Schaffhausen</t>
  </si>
  <si>
    <t>Möbel Siegfried</t>
  </si>
  <si>
    <t>C100064</t>
  </si>
  <si>
    <t>Wien</t>
  </si>
  <si>
    <t>Nieuwe Zandpoort NV</t>
  </si>
  <si>
    <t>C100065</t>
  </si>
  <si>
    <t>Herentals</t>
  </si>
  <si>
    <t>Outdoor Gear Unlimited</t>
  </si>
  <si>
    <t>C100068</t>
  </si>
  <si>
    <t xml:space="preserve"> </t>
  </si>
  <si>
    <t>Parmentier Boutique</t>
  </si>
  <si>
    <t>C100069</t>
  </si>
  <si>
    <t>PARIS</t>
  </si>
  <si>
    <t>Pilatus AG</t>
  </si>
  <si>
    <t>C100070</t>
  </si>
  <si>
    <t>Luzern</t>
  </si>
  <si>
    <t>Danger Unlimited</t>
  </si>
  <si>
    <t>C100072</t>
  </si>
  <si>
    <t>Chicago</t>
  </si>
  <si>
    <t>IL</t>
  </si>
  <si>
    <t>Ravel M¢bler</t>
  </si>
  <si>
    <t>C100073</t>
  </si>
  <si>
    <t>Nyborg</t>
  </si>
  <si>
    <t>Selangorian Ltd.</t>
  </si>
  <si>
    <t>C100075</t>
  </si>
  <si>
    <t>Showmasters</t>
  </si>
  <si>
    <t>C100076</t>
  </si>
  <si>
    <t>Sonnmatt Design</t>
  </si>
  <si>
    <t>C100081</t>
  </si>
  <si>
    <t>Glattbrugg</t>
  </si>
  <si>
    <t>Sporting Goods Emporium</t>
  </si>
  <si>
    <t>C100082</t>
  </si>
  <si>
    <t>Inglewood</t>
  </si>
  <si>
    <t>Stanfords</t>
  </si>
  <si>
    <t>C100083</t>
  </si>
  <si>
    <t>Fort Wayne</t>
  </si>
  <si>
    <t>IN</t>
  </si>
  <si>
    <t>The Cannon Group PLC</t>
  </si>
  <si>
    <t>C100084</t>
  </si>
  <si>
    <t>Mary A. Dempsey</t>
  </si>
  <si>
    <t>The Device Shop</t>
  </si>
  <si>
    <t>C100085</t>
  </si>
  <si>
    <t>Top Action Sports</t>
  </si>
  <si>
    <t>C100086</t>
  </si>
  <si>
    <t>Triton Industries</t>
  </si>
  <si>
    <t>C100088</t>
  </si>
  <si>
    <t>Sunnyvale</t>
  </si>
  <si>
    <t>University of Oregon</t>
  </si>
  <si>
    <t>C100089</t>
  </si>
  <si>
    <t>Eugene</t>
  </si>
  <si>
    <t>OR</t>
  </si>
  <si>
    <t>Zuni Home Crafts Ltd.</t>
  </si>
  <si>
    <t>C100092</t>
  </si>
  <si>
    <t>Dudley</t>
  </si>
  <si>
    <t>Randotax Outfitters</t>
  </si>
  <si>
    <t>C100095</t>
  </si>
  <si>
    <t>Cambden</t>
  </si>
  <si>
    <t>ID</t>
  </si>
  <si>
    <t>D-Com Industries</t>
  </si>
  <si>
    <t>C100096</t>
  </si>
  <si>
    <t>Vancouver</t>
  </si>
  <si>
    <t>WA</t>
  </si>
  <si>
    <t>Solotech</t>
  </si>
  <si>
    <t>C100097</t>
  </si>
  <si>
    <t>Boise</t>
  </si>
  <si>
    <t>BlackCane Motor Works</t>
  </si>
  <si>
    <t>C100098</t>
  </si>
  <si>
    <t>Dallas</t>
  </si>
  <si>
    <t>Voltive Systems</t>
  </si>
  <si>
    <t>C100099</t>
  </si>
  <si>
    <t>Keybase, Inc.</t>
  </si>
  <si>
    <t>C100100</t>
  </si>
  <si>
    <t>Houston</t>
  </si>
  <si>
    <t>ZoomTrax Systems</t>
  </si>
  <si>
    <t>C100101</t>
  </si>
  <si>
    <t>San Diego</t>
  </si>
  <si>
    <t xml:space="preserve">BEI Outfitters </t>
  </si>
  <si>
    <t>C100102</t>
  </si>
  <si>
    <t>AlphaQuote</t>
  </si>
  <si>
    <t>C100103</t>
  </si>
  <si>
    <t>San Francisco</t>
  </si>
  <si>
    <t>DenoTech</t>
  </si>
  <si>
    <t>C100104</t>
  </si>
  <si>
    <t>Medford</t>
  </si>
  <si>
    <t>Esystems</t>
  </si>
  <si>
    <t>C100105</t>
  </si>
  <si>
    <t>Corvallis</t>
  </si>
  <si>
    <t>Equinox Sporting Goods</t>
  </si>
  <si>
    <t>C100106</t>
  </si>
  <si>
    <t>Salem</t>
  </si>
  <si>
    <t>Lexitechnology</t>
  </si>
  <si>
    <t>C100107</t>
  </si>
  <si>
    <t>Kinfix Industries</t>
  </si>
  <si>
    <t>C100108</t>
  </si>
  <si>
    <t>Ganzlex NV</t>
  </si>
  <si>
    <t>C100110</t>
  </si>
  <si>
    <t>Basingers</t>
  </si>
  <si>
    <t>C100112</t>
  </si>
  <si>
    <t>Latexon, Inc.</t>
  </si>
  <si>
    <t>C100113</t>
  </si>
  <si>
    <t>Villadomis AG</t>
  </si>
  <si>
    <t>C100114</t>
  </si>
  <si>
    <t>ISA Tech</t>
  </si>
  <si>
    <t>C100115</t>
  </si>
  <si>
    <t>Sumtones, AG</t>
  </si>
  <si>
    <t>C100116</t>
  </si>
  <si>
    <t xml:space="preserve">Tintax </t>
  </si>
  <si>
    <t>C100117</t>
  </si>
  <si>
    <t>Inchit, Inc.</t>
  </si>
  <si>
    <t>C100119</t>
  </si>
  <si>
    <t>Tinfan</t>
  </si>
  <si>
    <t>C100120</t>
  </si>
  <si>
    <t>Techibase</t>
  </si>
  <si>
    <t>C100121</t>
  </si>
  <si>
    <t>Physicare Ltd.</t>
  </si>
  <si>
    <t>C100122</t>
  </si>
  <si>
    <t>Ontocane Outdoors</t>
  </si>
  <si>
    <t>C100124</t>
  </si>
  <si>
    <t>Solcity</t>
  </si>
  <si>
    <t>C100125</t>
  </si>
  <si>
    <t>Roundron</t>
  </si>
  <si>
    <t>C100127</t>
  </si>
  <si>
    <t>Jackson</t>
  </si>
  <si>
    <t>VA</t>
  </si>
  <si>
    <t>Solar Tech</t>
  </si>
  <si>
    <t>C100128</t>
  </si>
  <si>
    <t>Saxon Technology</t>
  </si>
  <si>
    <t>C100129</t>
  </si>
  <si>
    <t>Emeryville</t>
  </si>
  <si>
    <t>SC</t>
  </si>
  <si>
    <t>Hotspot Systems</t>
  </si>
  <si>
    <t>C100130</t>
  </si>
  <si>
    <t>Iber Tech</t>
  </si>
  <si>
    <t>C100134</t>
  </si>
  <si>
    <t>Zumi's</t>
  </si>
  <si>
    <t>C100135</t>
  </si>
  <si>
    <t>Carlsburg</t>
  </si>
  <si>
    <t>First Bank</t>
  </si>
  <si>
    <t>C100136</t>
  </si>
  <si>
    <t>Odessy Sports</t>
  </si>
  <si>
    <t>C100137</t>
  </si>
  <si>
    <t>San Jose</t>
  </si>
  <si>
    <t>Dantons</t>
  </si>
  <si>
    <t>C100138</t>
  </si>
  <si>
    <t>Gamma Ray's</t>
  </si>
  <si>
    <t>C100139</t>
  </si>
  <si>
    <t>Super Daves</t>
  </si>
  <si>
    <t>C100140</t>
  </si>
  <si>
    <t>Los Angeles</t>
  </si>
  <si>
    <t>Bargottis</t>
  </si>
  <si>
    <t>C100141</t>
  </si>
  <si>
    <t>MovieTime Entertainment</t>
  </si>
  <si>
    <t>C100142</t>
  </si>
  <si>
    <t>Parvotis</t>
  </si>
  <si>
    <t>C100143</t>
  </si>
  <si>
    <t>Blesmore Systems</t>
  </si>
  <si>
    <t>C100144</t>
  </si>
  <si>
    <t>Dicon Industries</t>
  </si>
  <si>
    <t>C100145</t>
  </si>
  <si>
    <t>Soron Kamstrol AG</t>
  </si>
  <si>
    <t>C100146</t>
  </si>
  <si>
    <t>Auto+Hide+Values+Formulas=Sheet2,Sheet3+FormulasOnly</t>
  </si>
  <si>
    <t>="01/01/2019..31/12/2019"</t>
  </si>
  <si>
    <t>Bob's Budget Trophies</t>
  </si>
  <si>
    <t>C100501</t>
  </si>
  <si>
    <t>Bellingham</t>
  </si>
  <si>
    <t>Crown Trophy</t>
  </si>
  <si>
    <t>C100502</t>
  </si>
  <si>
    <t>BTS Trophies</t>
  </si>
  <si>
    <t>C100503</t>
  </si>
  <si>
    <t>Columbus</t>
  </si>
  <si>
    <t>Trophy House</t>
  </si>
  <si>
    <t>C100504</t>
  </si>
  <si>
    <t>King T</t>
  </si>
  <si>
    <t>C100505</t>
  </si>
  <si>
    <t>Tampa</t>
  </si>
  <si>
    <t>American Specialties</t>
  </si>
  <si>
    <t>C100506</t>
  </si>
  <si>
    <t>Nashville</t>
  </si>
  <si>
    <t>TN</t>
  </si>
  <si>
    <t>TK Outfitters</t>
  </si>
  <si>
    <t>C100507</t>
  </si>
  <si>
    <t>Wimingtons</t>
  </si>
  <si>
    <t>C100508</t>
  </si>
  <si>
    <t>KNB Trophies</t>
  </si>
  <si>
    <t>C100509</t>
  </si>
  <si>
    <t>Denver</t>
  </si>
  <si>
    <t>CO</t>
  </si>
  <si>
    <t>Birmingham Supply</t>
  </si>
  <si>
    <t>C100510</t>
  </si>
  <si>
    <t>Memphis</t>
  </si>
  <si>
    <t>Columbus Party Supplies</t>
  </si>
  <si>
    <t>C100511</t>
  </si>
  <si>
    <t>Deluth</t>
  </si>
  <si>
    <t>MN</t>
  </si>
  <si>
    <t>Joe Mammas</t>
  </si>
  <si>
    <t>C100512</t>
  </si>
  <si>
    <t>Washington</t>
  </si>
  <si>
    <t>DC</t>
  </si>
  <si>
    <t>Renslingers</t>
  </si>
  <si>
    <t>C100513</t>
  </si>
  <si>
    <t>Wonder Trophy</t>
  </si>
  <si>
    <t>C100514</t>
  </si>
  <si>
    <t>Fort Worth</t>
  </si>
  <si>
    <t>Bstrokes Trophy</t>
  </si>
  <si>
    <t>C100515</t>
  </si>
  <si>
    <t>Carlton's</t>
  </si>
  <si>
    <t>C100516</t>
  </si>
  <si>
    <t>Bing &amp; Co</t>
  </si>
  <si>
    <t>C100517</t>
  </si>
  <si>
    <t>Twirlers</t>
  </si>
  <si>
    <t>C100518</t>
  </si>
  <si>
    <t>Saxford &amp; Daughters</t>
  </si>
  <si>
    <t>C100519</t>
  </si>
  <si>
    <t>Portland</t>
  </si>
  <si>
    <t>Jgems</t>
  </si>
  <si>
    <t>C100520</t>
  </si>
  <si>
    <t>Tarmax</t>
  </si>
  <si>
    <t>C100521</t>
  </si>
  <si>
    <t>Tarmingtons</t>
  </si>
  <si>
    <t>C100522</t>
  </si>
  <si>
    <t>Stan's Trophies</t>
  </si>
  <si>
    <t>C100523</t>
  </si>
  <si>
    <t>Las Vegas</t>
  </si>
  <si>
    <t>NV</t>
  </si>
  <si>
    <t>Bill's Trophies</t>
  </si>
  <si>
    <t>C100524</t>
  </si>
  <si>
    <t>Boston</t>
  </si>
  <si>
    <t>MA</t>
  </si>
  <si>
    <t>Team Trophy</t>
  </si>
  <si>
    <t>C100525</t>
  </si>
  <si>
    <t xml:space="preserve">Seattle </t>
  </si>
  <si>
    <t>AAA Trophy</t>
  </si>
  <si>
    <t>C100526</t>
  </si>
  <si>
    <t>BBB Trophy</t>
  </si>
  <si>
    <t>C100527</t>
  </si>
  <si>
    <t>Auto+Hide+Values+Formulas=Sheet1,Sheet2,Sheet3</t>
  </si>
  <si>
    <t>397795.38</t>
  </si>
  <si>
    <t>178772.64</t>
  </si>
  <si>
    <t>369053.5</t>
  </si>
  <si>
    <t>170345.25</t>
  </si>
  <si>
    <t>105363.47</t>
  </si>
  <si>
    <t>51380.71</t>
  </si>
  <si>
    <t>66212.94</t>
  </si>
  <si>
    <t>29375.79</t>
  </si>
  <si>
    <t>306929.74</t>
  </si>
  <si>
    <t>133734.5</t>
  </si>
  <si>
    <t>36820.68</t>
  </si>
  <si>
    <t>16362.9</t>
  </si>
  <si>
    <t>272303.36</t>
  </si>
  <si>
    <t>124553.07</t>
  </si>
  <si>
    <t>26022.62</t>
  </si>
  <si>
    <t>12061.52</t>
  </si>
  <si>
    <t>53279.06</t>
  </si>
  <si>
    <t>23792.39</t>
  </si>
  <si>
    <t>44343.21</t>
  </si>
  <si>
    <t>21751.29</t>
  </si>
  <si>
    <t>139935.77</t>
  </si>
  <si>
    <t>63148.02</t>
  </si>
  <si>
    <t>387346.39</t>
  </si>
  <si>
    <t>172955.33</t>
  </si>
  <si>
    <t>373763.68</t>
  </si>
  <si>
    <t>167748.4</t>
  </si>
  <si>
    <t>315419.3</t>
  </si>
  <si>
    <t>148187.69</t>
  </si>
  <si>
    <t>348735.79</t>
  </si>
  <si>
    <t>154107.12</t>
  </si>
  <si>
    <t>249835.96</t>
  </si>
  <si>
    <t>111782.54</t>
  </si>
  <si>
    <t>52288.19</t>
  </si>
  <si>
    <t>20859.83</t>
  </si>
  <si>
    <t>116342.77</t>
  </si>
  <si>
    <t>51962.62</t>
  </si>
  <si>
    <t>450573.62</t>
  </si>
  <si>
    <t>202085.44</t>
  </si>
  <si>
    <t>176250.06</t>
  </si>
  <si>
    <t>82805.05</t>
  </si>
  <si>
    <t>468986.83</t>
  </si>
  <si>
    <t>200246.92</t>
  </si>
  <si>
    <t>141681.04</t>
  </si>
  <si>
    <t>69175.81</t>
  </si>
  <si>
    <t>406821.51</t>
  </si>
  <si>
    <t>178762.94</t>
  </si>
  <si>
    <t>443915.3</t>
  </si>
  <si>
    <t>204654.81</t>
  </si>
  <si>
    <t>204455.78</t>
  </si>
  <si>
    <t>89335.79</t>
  </si>
  <si>
    <t>62395.34</t>
  </si>
  <si>
    <t>27851.1</t>
  </si>
  <si>
    <t>54497.2</t>
  </si>
  <si>
    <t>24148.8</t>
  </si>
  <si>
    <t>159562.81</t>
  </si>
  <si>
    <t>61811.95</t>
  </si>
  <si>
    <t>48381.81</t>
  </si>
  <si>
    <t>20868.04</t>
  </si>
  <si>
    <t>283374.7</t>
  </si>
  <si>
    <t>126258.43</t>
  </si>
  <si>
    <t>37445.97</t>
  </si>
  <si>
    <t>17258.75</t>
  </si>
  <si>
    <t>62123.2</t>
  </si>
  <si>
    <t>28300.96</t>
  </si>
  <si>
    <t>203091.31</t>
  </si>
  <si>
    <t>86687.15</t>
  </si>
  <si>
    <t>108703.85</t>
  </si>
  <si>
    <t>48913.34</t>
  </si>
  <si>
    <t>90349.19</t>
  </si>
  <si>
    <t>43018.59</t>
  </si>
  <si>
    <t>74444.4</t>
  </si>
  <si>
    <t>32696.05</t>
  </si>
  <si>
    <t>488500.98</t>
  </si>
  <si>
    <t>220592.53</t>
  </si>
  <si>
    <t>232537.2</t>
  </si>
  <si>
    <t>101241.16</t>
  </si>
  <si>
    <t>44768.69</t>
  </si>
  <si>
    <t>20652.26</t>
  </si>
  <si>
    <t>122054</t>
  </si>
  <si>
    <t>56100.55</t>
  </si>
  <si>
    <t>398620.79</t>
  </si>
  <si>
    <t>181326.96</t>
  </si>
  <si>
    <t>74150.98</t>
  </si>
  <si>
    <t>36010.03</t>
  </si>
  <si>
    <t>287245.35</t>
  </si>
  <si>
    <t>132449.15</t>
  </si>
  <si>
    <t>82252.55</t>
  </si>
  <si>
    <t>36401.74</t>
  </si>
  <si>
    <t>82555.55</t>
  </si>
  <si>
    <t>37212.11</t>
  </si>
  <si>
    <t>127468.24</t>
  </si>
  <si>
    <t>55977.26</t>
  </si>
  <si>
    <t>459792.71</t>
  </si>
  <si>
    <t>215671.82</t>
  </si>
  <si>
    <t>86085.6</t>
  </si>
  <si>
    <t>41223.22</t>
  </si>
  <si>
    <t>596435.39</t>
  </si>
  <si>
    <t>259346.74</t>
  </si>
  <si>
    <t>238257.85</t>
  </si>
  <si>
    <t>105839.97</t>
  </si>
  <si>
    <t>47596.42</t>
  </si>
  <si>
    <t>21651.53</t>
  </si>
  <si>
    <t>491678.36</t>
  </si>
  <si>
    <t>231386.04</t>
  </si>
  <si>
    <t>751152.07</t>
  </si>
  <si>
    <t>328165.76</t>
  </si>
  <si>
    <t>170114.57</t>
  </si>
  <si>
    <t>63890.94</t>
  </si>
  <si>
    <t>37956.73</t>
  </si>
  <si>
    <t>16936.38</t>
  </si>
  <si>
    <t>1035088.25</t>
  </si>
  <si>
    <t>483762.46</t>
  </si>
  <si>
    <t>455748.93</t>
  </si>
  <si>
    <t>197956.21</t>
  </si>
  <si>
    <t>140794.58</t>
  </si>
  <si>
    <t>54303.04</t>
  </si>
  <si>
    <t>121196.11</t>
  </si>
  <si>
    <t>56237.56</t>
  </si>
  <si>
    <t>51644.84</t>
  </si>
  <si>
    <t>22752.24</t>
  </si>
  <si>
    <t>330641.46</t>
  </si>
  <si>
    <t>153780.92</t>
  </si>
  <si>
    <t>215739.7</t>
  </si>
  <si>
    <t>82126.28</t>
  </si>
  <si>
    <t>350305.89</t>
  </si>
  <si>
    <t>154966.87</t>
  </si>
  <si>
    <t>278970.54</t>
  </si>
  <si>
    <t>129274.7</t>
  </si>
  <si>
    <t>1023155.3</t>
  </si>
  <si>
    <t>451591.27</t>
  </si>
  <si>
    <t>237889.88</t>
  </si>
  <si>
    <t>81620.83</t>
  </si>
  <si>
    <t>153698.24</t>
  </si>
  <si>
    <t>59031.15</t>
  </si>
  <si>
    <t>400499.25</t>
  </si>
  <si>
    <t>186784.98</t>
  </si>
  <si>
    <t>125750.64</t>
  </si>
  <si>
    <t>46297.47</t>
  </si>
  <si>
    <t>474726.11</t>
  </si>
  <si>
    <t>213892.61</t>
  </si>
  <si>
    <t>372934.84</t>
  </si>
  <si>
    <t>173211.22</t>
  </si>
  <si>
    <t>229677.24</t>
  </si>
  <si>
    <t>107554.85</t>
  </si>
  <si>
    <t>111994.6</t>
  </si>
  <si>
    <t>49311.34</t>
  </si>
  <si>
    <t>238206.7</t>
  </si>
  <si>
    <t>91995.88</t>
  </si>
  <si>
    <t>40871.95</t>
  </si>
  <si>
    <t>18317.58</t>
  </si>
  <si>
    <t>179713.82</t>
  </si>
  <si>
    <t>64714.55</t>
  </si>
  <si>
    <t>159857.95</t>
  </si>
  <si>
    <t>57864.99</t>
  </si>
  <si>
    <t>24261.42</t>
  </si>
  <si>
    <t>10856.57</t>
  </si>
  <si>
    <t>228026.5</t>
  </si>
  <si>
    <t>89001.58</t>
  </si>
  <si>
    <t>309316.58</t>
  </si>
  <si>
    <t>145630.44</t>
  </si>
  <si>
    <t>33135.69</t>
  </si>
  <si>
    <t>14553.96</t>
  </si>
  <si>
    <t>149831.02</t>
  </si>
  <si>
    <t>70184.9</t>
  </si>
  <si>
    <t>187633.64</t>
  </si>
  <si>
    <t>69119.29</t>
  </si>
  <si>
    <t>160117.98</t>
  </si>
  <si>
    <t>58559.28</t>
  </si>
  <si>
    <t>19355.91</t>
  </si>
  <si>
    <t>8903.5</t>
  </si>
  <si>
    <t>30892.04</t>
  </si>
  <si>
    <t>13561.85</t>
  </si>
  <si>
    <t>40230.68</t>
  </si>
  <si>
    <t>17944.82</t>
  </si>
  <si>
    <t>41134.68</t>
  </si>
  <si>
    <t>18352.69</t>
  </si>
  <si>
    <t>162372.27</t>
  </si>
  <si>
    <t>59773.77</t>
  </si>
  <si>
    <t>158381.72</t>
  </si>
  <si>
    <t>59509.84</t>
  </si>
  <si>
    <t>34190.38</t>
  </si>
  <si>
    <t>15134.22</t>
  </si>
  <si>
    <t>173652.99</t>
  </si>
  <si>
    <t>60263.99</t>
  </si>
  <si>
    <t>546374.98</t>
  </si>
  <si>
    <t>246036.07</t>
  </si>
  <si>
    <t>60277.76</t>
  </si>
  <si>
    <t>26768.24</t>
  </si>
  <si>
    <t>72755.98</t>
  </si>
  <si>
    <t>31026.02</t>
  </si>
  <si>
    <t>267744.3</t>
  </si>
  <si>
    <t>95390.95</t>
  </si>
  <si>
    <t>153775.89</t>
  </si>
  <si>
    <t>55779.04</t>
  </si>
  <si>
    <t>366934.79</t>
  </si>
  <si>
    <t>164308.41</t>
  </si>
  <si>
    <t>751873.55</t>
  </si>
  <si>
    <t>344757.94</t>
  </si>
  <si>
    <t>134204.39</t>
  </si>
  <si>
    <t>43809.24</t>
  </si>
  <si>
    <t>468126.71</t>
  </si>
  <si>
    <t>163849.04</t>
  </si>
  <si>
    <t>367185.85</t>
  </si>
  <si>
    <t>127298.83</t>
  </si>
  <si>
    <t>92046.37</t>
  </si>
  <si>
    <t>35006.98</t>
  </si>
  <si>
    <t>69463.73</t>
  </si>
  <si>
    <t>23764.98</t>
  </si>
  <si>
    <t>352527.83</t>
  </si>
  <si>
    <t>123506.47</t>
  </si>
  <si>
    <t>702725.61</t>
  </si>
  <si>
    <t>318880.06</t>
  </si>
  <si>
    <t>108572.69</t>
  </si>
  <si>
    <t>48738.26</t>
  </si>
  <si>
    <t>20638.91</t>
  </si>
  <si>
    <t>7027.47</t>
  </si>
  <si>
    <t>29924.91</t>
  </si>
  <si>
    <t>8833.48</t>
  </si>
  <si>
    <t>22366.95</t>
  </si>
  <si>
    <t>6389.24</t>
  </si>
  <si>
    <t>16259.62</t>
  </si>
  <si>
    <t>5437</t>
  </si>
  <si>
    <t>28723.66</t>
  </si>
  <si>
    <t>8445.32</t>
  </si>
  <si>
    <t>20828.14</t>
  </si>
  <si>
    <t>6017.67</t>
  </si>
  <si>
    <t>30788.1</t>
  </si>
  <si>
    <t>9590.27</t>
  </si>
  <si>
    <t>26757.24</t>
  </si>
  <si>
    <t>7663.96</t>
  </si>
  <si>
    <t>20340.98</t>
  </si>
  <si>
    <t>6788.72</t>
  </si>
  <si>
    <t>20518.18</t>
  </si>
  <si>
    <t>6077.83</t>
  </si>
  <si>
    <t>34359.29</t>
  </si>
  <si>
    <t>10533.88</t>
  </si>
  <si>
    <t>6214.76</t>
  </si>
  <si>
    <t>2584.51</t>
  </si>
  <si>
    <t>31989.67</t>
  </si>
  <si>
    <t>9228.83</t>
  </si>
  <si>
    <t>21320.99</t>
  </si>
  <si>
    <t>7590.67</t>
  </si>
  <si>
    <t>10985.41</t>
  </si>
  <si>
    <t>3368.13</t>
  </si>
  <si>
    <t>25448.03</t>
  </si>
  <si>
    <t>7082.19</t>
  </si>
  <si>
    <t>15474.17</t>
  </si>
  <si>
    <t>5826.87</t>
  </si>
  <si>
    <t>28631.57</t>
  </si>
  <si>
    <t>9171.91</t>
  </si>
  <si>
    <t>27901.47</t>
  </si>
  <si>
    <t>8624.07</t>
  </si>
  <si>
    <t>18375.59</t>
  </si>
  <si>
    <t>5231.9</t>
  </si>
  <si>
    <t>26656.14</t>
  </si>
  <si>
    <t>8539.54</t>
  </si>
  <si>
    <t>30996.42</t>
  </si>
  <si>
    <t>7964.55</t>
  </si>
  <si>
    <t>14790.1</t>
  </si>
  <si>
    <t>4102.85</t>
  </si>
  <si>
    <t>21384.74</t>
  </si>
  <si>
    <t>6471.15</t>
  </si>
  <si>
    <t>16953.27</t>
  </si>
  <si>
    <t>5490.96</t>
  </si>
  <si>
    <t>19005.79</t>
  </si>
  <si>
    <t>6083.81</t>
  </si>
  <si>
    <t>35085.59</t>
  </si>
  <si>
    <t>11421.58</t>
  </si>
  <si>
    <t>Auto+Hide+Values+Formulas=Sheet1,Sheet2,Sheet3+FormulasOnly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</si>
</sst>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00_);_(* \(#,##0.00\);_(* &quot;-&quot;??_);_(@_)"/>
    <numFmt numFmtId="165" formatCode="_(* #,##0_);_(* \(#,##0\);_(* &quot;-&quot;??_);_(@_)"/>
  </numFmts>
  <fonts count="12" x14ac:knownFonts="1">
    <font>
      <sz val="11"/>
      <color theme="1"/>
      <name val="Calibri"/>
      <family val="2"/>
      <scheme val="minor"/>
    </font>
    <font>
      <b/>
      <sz val="11"/>
      <color theme="1"/>
      <name val="Calibri"/>
      <family val="2"/>
      <scheme val="minor"/>
    </font>
    <font>
      <b/>
      <sz val="15"/>
      <color theme="3"/>
      <name val="Calibri"/>
      <family val="2"/>
      <scheme val="minor"/>
    </font>
    <font>
      <b/>
      <sz val="11"/>
      <color theme="3"/>
      <name val="Calibri"/>
      <family val="2"/>
      <scheme val="minor"/>
    </font>
    <font>
      <b/>
      <i/>
      <sz val="15"/>
      <color theme="3"/>
      <name val="Calibri"/>
      <family val="2"/>
      <scheme val="minor"/>
    </font>
    <font>
      <sz val="10"/>
      <name val="Arial"/>
      <family val="2"/>
    </font>
    <font>
      <u/>
      <sz val="10"/>
      <color indexed="12"/>
      <name val="Arial"/>
      <family val="2"/>
    </font>
    <font>
      <u/>
      <sz val="8"/>
      <color indexed="12"/>
      <name val="Arial"/>
      <family val="2"/>
    </font>
    <font>
      <sz val="11"/>
      <color indexed="8"/>
      <name val="Calibri"/>
      <family val="2"/>
    </font>
    <font>
      <b/>
      <sz val="11"/>
      <color indexed="8"/>
      <name val="Calibri"/>
      <family val="2"/>
    </font>
    <font>
      <sz val="11"/>
      <color indexed="63"/>
      <name val="Calibri"/>
      <family val="2"/>
    </font>
    <font>
      <b/>
      <sz val="18"/>
      <color theme="3"/>
      <name val="Cambria"/>
      <family val="2"/>
      <scheme val="major"/>
    </font>
  </fonts>
  <fills count="2">
    <fill>
      <patternFill patternType="none"/>
    </fill>
    <fill>
      <patternFill patternType="gray125"/>
    </fill>
  </fills>
  <borders count="6">
    <border>
      <left/>
      <right/>
      <top/>
      <bottom/>
      <diagonal/>
    </border>
    <border>
      <left/>
      <right/>
      <top/>
      <bottom style="thick">
        <color theme="4"/>
      </bottom>
      <diagonal/>
    </border>
    <border>
      <left style="thin">
        <color rgb="FFA9A9A9"/>
      </left>
      <right style="thin">
        <color rgb="FFA9A9A9"/>
      </right>
      <top style="thin">
        <color rgb="FFA9A9A9"/>
      </top>
      <bottom/>
      <diagonal/>
    </border>
    <border>
      <left style="thin">
        <color rgb="FFA9A9A9"/>
      </left>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s>
  <cellStyleXfs count="12">
    <xf numFmtId="0" fontId="0" fillId="0" borderId="0"/>
    <xf numFmtId="0" fontId="2" fillId="0" borderId="1" applyNumberFormat="0" applyFill="0" applyAlignment="0" applyProtection="0"/>
    <xf numFmtId="0" fontId="3" fillId="0" borderId="0" applyNumberFormat="0" applyFill="0" applyBorder="0" applyAlignment="0" applyProtection="0"/>
    <xf numFmtId="0" fontId="5" fillId="0" borderId="0"/>
    <xf numFmtId="164" fontId="5" fillId="0" borderId="0" applyFont="0" applyFill="0" applyBorder="0" applyAlignment="0" applyProtection="0"/>
    <xf numFmtId="0" fontId="7" fillId="0" borderId="0" applyNumberFormat="0" applyFill="0" applyBorder="0" applyAlignment="0" applyProtection="0">
      <alignment vertical="top"/>
      <protection locked="0"/>
    </xf>
    <xf numFmtId="0" fontId="5" fillId="0" borderId="0"/>
    <xf numFmtId="0" fontId="5" fillId="0" borderId="0"/>
    <xf numFmtId="0" fontId="5" fillId="0" borderId="0"/>
    <xf numFmtId="0" fontId="8" fillId="0" borderId="0"/>
    <xf numFmtId="0" fontId="11" fillId="0" borderId="0" applyNumberFormat="0" applyFill="0" applyBorder="0" applyAlignment="0" applyProtection="0"/>
    <xf numFmtId="0" fontId="6" fillId="0" borderId="0" applyNumberFormat="0" applyFill="0" applyBorder="0" applyAlignment="0" applyProtection="0">
      <alignment vertical="top"/>
      <protection locked="0"/>
    </xf>
  </cellStyleXfs>
  <cellXfs count="25">
    <xf numFmtId="0" fontId="0" fillId="0" borderId="0" xfId="0"/>
    <xf numFmtId="0" fontId="2" fillId="0" borderId="1" xfId="1"/>
    <xf numFmtId="0" fontId="1" fillId="0" borderId="0" xfId="0" applyFont="1" applyAlignment="1">
      <alignment horizontal="right"/>
    </xf>
    <xf numFmtId="14" fontId="1" fillId="0" borderId="0" xfId="0" applyNumberFormat="1" applyFont="1" applyAlignment="1">
      <alignment horizontal="left"/>
    </xf>
    <xf numFmtId="0" fontId="0" fillId="0" borderId="0" xfId="0" pivotButton="1"/>
    <xf numFmtId="165" fontId="0" fillId="0" borderId="0" xfId="0" applyNumberFormat="1"/>
    <xf numFmtId="165" fontId="0" fillId="0" borderId="0" xfId="0" applyNumberFormat="1" applyAlignment="1">
      <alignment horizontal="right"/>
    </xf>
    <xf numFmtId="0" fontId="3" fillId="0" borderId="0" xfId="2" applyAlignment="1">
      <alignment horizontal="right"/>
    </xf>
    <xf numFmtId="14" fontId="3" fillId="0" borderId="0" xfId="2" applyNumberFormat="1" applyAlignment="1">
      <alignment horizontal="right"/>
    </xf>
    <xf numFmtId="0" fontId="4" fillId="0" borderId="1" xfId="1" applyFont="1"/>
    <xf numFmtId="0" fontId="8" fillId="0" borderId="0" xfId="9"/>
    <xf numFmtId="0" fontId="9" fillId="0" borderId="3" xfId="9" applyFont="1" applyBorder="1"/>
    <xf numFmtId="0" fontId="9" fillId="0" borderId="2" xfId="9" applyFont="1" applyBorder="1"/>
    <xf numFmtId="0" fontId="9" fillId="0" borderId="4" xfId="9" applyFont="1" applyBorder="1"/>
    <xf numFmtId="0" fontId="9" fillId="0" borderId="5" xfId="9" applyFont="1" applyBorder="1"/>
    <xf numFmtId="0" fontId="10" fillId="0" borderId="3" xfId="9" applyFont="1" applyBorder="1" applyAlignment="1">
      <alignment horizontal="left" indent="2"/>
    </xf>
    <xf numFmtId="0" fontId="10" fillId="0" borderId="2" xfId="9" applyFont="1" applyBorder="1"/>
    <xf numFmtId="0" fontId="9" fillId="0" borderId="0" xfId="9" applyFont="1"/>
    <xf numFmtId="9" fontId="0" fillId="0" borderId="0" xfId="0" applyNumberFormat="1"/>
    <xf numFmtId="0" fontId="0" fillId="0" borderId="0" xfId="0" applyAlignment="1">
      <alignment horizontal="right"/>
    </xf>
    <xf numFmtId="0" fontId="0" fillId="0" borderId="0" xfId="0" quotePrefix="1"/>
    <xf numFmtId="49" fontId="0" fillId="0" borderId="0" xfId="0" applyNumberFormat="1"/>
    <xf numFmtId="0" fontId="9" fillId="0" borderId="0" xfId="9" applyFont="1" applyBorder="1"/>
    <xf numFmtId="0" fontId="10" fillId="0" borderId="0" xfId="9" applyFont="1" applyBorder="1"/>
    <xf numFmtId="0" fontId="0" fillId="0" borderId="0" xfId="0" applyNumberFormat="1"/>
  </cellXfs>
  <cellStyles count="12">
    <cellStyle name="Comma 2" xfId="4" xr:uid="{00000000-0005-0000-0000-000000000000}"/>
    <cellStyle name="Heading 1" xfId="1" builtinId="16"/>
    <cellStyle name="Heading 4" xfId="2" builtinId="19"/>
    <cellStyle name="Hyperlink 2" xfId="5" xr:uid="{00000000-0005-0000-0000-000004000000}"/>
    <cellStyle name="Hyperlink 3" xfId="11" xr:uid="{00000000-0005-0000-0000-000005000000}"/>
    <cellStyle name="Normal" xfId="0" builtinId="0"/>
    <cellStyle name="Normal 2" xfId="6" xr:uid="{00000000-0005-0000-0000-000007000000}"/>
    <cellStyle name="Normal 2 2" xfId="7" xr:uid="{00000000-0005-0000-0000-000008000000}"/>
    <cellStyle name="Normal 2 3" xfId="8" xr:uid="{00000000-0005-0000-0000-000009000000}"/>
    <cellStyle name="Normal 2 4" xfId="3" xr:uid="{00000000-0005-0000-0000-00000A000000}"/>
    <cellStyle name="Normal 3" xfId="9" xr:uid="{00000000-0005-0000-0000-00000B000000}"/>
    <cellStyle name="Title" xfId="10" xr:uid="{00000000-0005-0000-0000-00000C000000}"/>
  </cellStyles>
  <dxfs count="41">
    <dxf>
      <numFmt numFmtId="30" formatCode="@"/>
    </dxf>
    <dxf>
      <numFmt numFmtId="30" formatCode="@"/>
    </dxf>
    <dxf>
      <numFmt numFmtId="30" formatCode="@"/>
    </dxf>
    <dxf>
      <numFmt numFmtId="30" formatCode="@"/>
    </dxf>
    <dxf>
      <numFmt numFmtId="30" formatCode="@"/>
    </dxf>
    <dxf>
      <numFmt numFmtId="30" formatCode="@"/>
    </dxf>
    <dxf>
      <numFmt numFmtId="0" formatCode="General"/>
    </dxf>
    <dxf>
      <numFmt numFmtId="0" formatCode="General"/>
    </dxf>
    <dxf>
      <numFmt numFmtId="30" formatCode="@"/>
    </dxf>
    <dxf>
      <numFmt numFmtId="30" formatCode="@"/>
    </dxf>
    <dxf>
      <alignment horizontal="right" readingOrder="0"/>
    </dxf>
    <dxf>
      <numFmt numFmtId="13" formatCode="0%"/>
    </dxf>
    <dxf>
      <numFmt numFmtId="165" formatCode="_(* #,##0_);_(* \(#,##0\);_(* &quot;-&quot;??_);_(@_)"/>
    </dxf>
    <dxf>
      <numFmt numFmtId="165" formatCode="_(* #,##0_);_(* \(#,##0\);_(* &quot;-&quot;??_);_(@_)"/>
    </dxf>
    <dxf>
      <alignment horizontal="right" readingOrder="0"/>
    </dxf>
    <dxf>
      <alignment horizontal="right" readingOrder="0"/>
    </dxf>
    <dxf>
      <numFmt numFmtId="13" formatCode="0%"/>
    </dxf>
    <dxf>
      <numFmt numFmtId="165" formatCode="_(* #,##0_);_(* \(#,##0\);_(* &quot;-&quot;??_);_(@_)"/>
    </dxf>
    <dxf>
      <numFmt numFmtId="165" formatCode="_(* #,##0_);_(* \(#,##0\);_(* &quot;-&quot;??_);_(@_)"/>
    </dxf>
    <dxf>
      <alignment horizontal="right" readingOrder="0"/>
    </dxf>
    <dxf>
      <alignment horizontal="right" readingOrder="0"/>
    </dxf>
    <dxf>
      <numFmt numFmtId="13" formatCode="0%"/>
    </dxf>
    <dxf>
      <numFmt numFmtId="165" formatCode="_(* #,##0_);_(* \(#,##0\);_(* &quot;-&quot;??_);_(@_)"/>
    </dxf>
    <dxf>
      <numFmt numFmtId="165" formatCode="_(* #,##0_);_(* \(#,##0\);_(* &quot;-&quot;??_);_(@_)"/>
    </dxf>
    <dxf>
      <alignment horizontal="right" readingOrder="0"/>
    </dxf>
    <dxf>
      <fill>
        <patternFill>
          <bgColor rgb="FFFFFF00"/>
        </patternFill>
      </fill>
    </dxf>
    <dxf>
      <fill>
        <patternFill patternType="none">
          <bgColor auto="1"/>
        </patternFill>
      </fill>
    </dxf>
    <dxf>
      <fill>
        <patternFill patternType="solid">
          <fgColor theme="4" tint="0.79998168889431442"/>
          <bgColor theme="4" tint="0.79998168889431442"/>
        </patternFill>
      </fill>
      <border>
        <left style="thin">
          <color auto="1"/>
        </left>
        <right style="thin">
          <color auto="1"/>
        </right>
        <top style="thin">
          <color auto="1"/>
        </top>
        <bottom style="thin">
          <color auto="1"/>
        </bottom>
      </border>
    </dxf>
    <dxf>
      <font>
        <color theme="0"/>
      </font>
      <fill>
        <patternFill patternType="solid">
          <fgColor theme="4" tint="0.79995117038483843"/>
          <bgColor theme="4"/>
        </patternFill>
      </fill>
      <border>
        <left style="thin">
          <color auto="1"/>
        </left>
        <right style="thin">
          <color auto="1"/>
        </right>
        <top style="thin">
          <color auto="1"/>
        </top>
        <bottom style="thin">
          <color auto="1"/>
        </bottom>
      </border>
    </dxf>
    <dxf>
      <font>
        <b val="0"/>
        <i val="0"/>
        <color theme="1"/>
      </font>
    </dxf>
    <dxf>
      <font>
        <b val="0"/>
        <i val="0"/>
        <color theme="1"/>
      </font>
      <fill>
        <patternFill patternType="solid">
          <fgColor rgb="FFEAF0F6"/>
          <bgColor rgb="FFF4F7FA"/>
        </patternFill>
      </fill>
    </dxf>
    <dxf>
      <font>
        <b/>
        <color theme="1"/>
      </font>
      <fill>
        <patternFill>
          <bgColor theme="4" tint="0.79998168889431442"/>
        </patternFill>
      </fill>
      <border>
        <top/>
      </border>
    </dxf>
    <dxf>
      <font>
        <b/>
        <color theme="1"/>
      </font>
      <fill>
        <patternFill patternType="solid">
          <fgColor theme="4" tint="0.59999389629810485"/>
          <bgColor theme="4" tint="0.59999389629810485"/>
        </patternFill>
      </fill>
    </dxf>
    <dxf>
      <border>
        <top style="thin">
          <color auto="1"/>
        </top>
      </border>
    </dxf>
    <dxf>
      <font>
        <b/>
        <color theme="1"/>
      </font>
      <border>
        <left style="medium">
          <color theme="4" tint="0.59999389629810485"/>
        </left>
        <right style="medium">
          <color theme="4" tint="0.59999389629810485"/>
        </right>
        <top style="medium">
          <color theme="4" tint="0.59999389629810485"/>
        </top>
        <bottom style="medium">
          <color theme="4" tint="0.59999389629810485"/>
        </bottom>
      </border>
    </dxf>
    <dxf>
      <font>
        <b/>
        <i val="0"/>
      </font>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ill>
        <patternFill>
          <bgColor rgb="FFF4F7FA"/>
        </patternFill>
      </fill>
      <border>
        <left style="thin">
          <color auto="1"/>
        </left>
        <right style="thin">
          <color auto="1"/>
        </right>
      </border>
    </dxf>
    <dxf>
      <font>
        <b/>
        <i val="0"/>
        <color theme="0"/>
      </font>
      <fill>
        <patternFill>
          <bgColor theme="4"/>
        </patternFill>
      </fill>
      <border>
        <top style="thin">
          <color theme="4" tint="-0.249977111117893"/>
        </top>
        <bottom style="medium">
          <color theme="4" tint="-0.249977111117893"/>
        </bottom>
      </border>
    </dxf>
    <dxf>
      <font>
        <b/>
        <color theme="0"/>
      </font>
      <fill>
        <patternFill patternType="solid">
          <fgColor theme="4"/>
          <bgColor theme="4"/>
        </patternFill>
      </fill>
      <border>
        <top style="medium">
          <color theme="4" tint="-0.249977111117893"/>
        </top>
      </border>
    </dxf>
    <dxf>
      <font>
        <color theme="1"/>
      </font>
      <border>
        <left style="thin">
          <color auto="1"/>
        </left>
        <right style="thin">
          <color auto="1"/>
        </right>
        <top style="thin">
          <color auto="1"/>
        </top>
        <bottom style="thin">
          <color auto="1"/>
        </bottom>
      </border>
    </dxf>
  </dxfs>
  <tableStyles count="2" defaultTableStyle="TableStyleMedium2" defaultPivotStyle="PivotStyleMedium9 2 2">
    <tableStyle name="PivotStyleMedium9 2 2" table="0" count="14" xr9:uid="{00000000-0011-0000-FFFF-FFFF00000000}">
      <tableStyleElement type="wholeTable" dxfId="40"/>
      <tableStyleElement type="headerRow" dxfId="39"/>
      <tableStyleElement type="totalRow" dxfId="38"/>
      <tableStyleElement type="firstColumn" dxfId="37"/>
      <tableStyleElement type="firstRowStripe" dxfId="36"/>
      <tableStyleElement type="firstColumnStripe" dxfId="35"/>
      <tableStyleElement type="firstSubtotalColumn" dxfId="34"/>
      <tableStyleElement type="secondSubtotalColumn" dxfId="33"/>
      <tableStyleElement type="firstSubtotalRow" dxfId="32"/>
      <tableStyleElement type="secondSubtotalRow" dxfId="31"/>
      <tableStyleElement type="firstRowSubheading" dxfId="30"/>
      <tableStyleElement type="secondRowSubheading" dxfId="29"/>
      <tableStyleElement type="pageFieldLabels" dxfId="28"/>
      <tableStyleElement type="pageFieldValues" dxfId="27"/>
    </tableStyle>
    <tableStyle name="PivotTable Style 1" table="0" count="2" xr9:uid="{00000000-0011-0000-FFFF-FFFF01000000}">
      <tableStyleElement type="wholeTable" dxfId="26"/>
      <tableStyleElement type="firstRowSubheading" dxfId="25"/>
    </tableStyle>
  </tableStyles>
  <colors>
    <mruColors>
      <color rgb="FFF4F7FA"/>
      <color rgb="FFEAF0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microsoft.com/office/2007/relationships/slicerCache" Target="slicerCaches/slicerCache5.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07/relationships/slicerCache" Target="slicerCaches/slicerCache4.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3.xml"/><Relationship Id="rId5" Type="http://schemas.openxmlformats.org/officeDocument/2006/relationships/worksheet" Target="worksheets/sheet5.xml"/><Relationship Id="rId15" Type="http://schemas.openxmlformats.org/officeDocument/2006/relationships/styles" Target="styles.xml"/><Relationship Id="rId10" Type="http://schemas.microsoft.com/office/2007/relationships/slicerCache" Target="slicerCaches/slicerCache2.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5</xdr:row>
      <xdr:rowOff>57639</xdr:rowOff>
    </xdr:from>
    <xdr:to>
      <xdr:col>2</xdr:col>
      <xdr:colOff>1826418</xdr:colOff>
      <xdr:row>15</xdr:row>
      <xdr:rowOff>166700</xdr:rowOff>
    </xdr:to>
    <mc:AlternateContent xmlns:mc="http://schemas.openxmlformats.org/markup-compatibility/2006" xmlns:a14="http://schemas.microsoft.com/office/drawing/2010/main">
      <mc:Choice Requires="a14">
        <xdr:graphicFrame macro="">
          <xdr:nvGraphicFramePr>
            <xdr:cNvPr id="2" name="Salesperson 2">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microsoft.com/office/drawing/2010/slicer">
              <sle:slicer xmlns:sle="http://schemas.microsoft.com/office/drawing/2010/slicer" name="Salesperson 2"/>
            </a:graphicData>
          </a:graphic>
        </xdr:graphicFrame>
      </mc:Choice>
      <mc:Fallback xmlns="">
        <xdr:sp macro="" textlink="">
          <xdr:nvSpPr>
            <xdr:cNvPr id="0" name=""/>
            <xdr:cNvSpPr>
              <a:spLocks noTextEdit="1"/>
            </xdr:cNvSpPr>
          </xdr:nvSpPr>
          <xdr:spPr>
            <a:xfrm>
              <a:off x="190500" y="949525"/>
              <a:ext cx="1826418" cy="2014061"/>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950119</xdr:colOff>
      <xdr:row>5</xdr:row>
      <xdr:rowOff>57639</xdr:rowOff>
    </xdr:from>
    <xdr:to>
      <xdr:col>4</xdr:col>
      <xdr:colOff>1172225</xdr:colOff>
      <xdr:row>15</xdr:row>
      <xdr:rowOff>166700</xdr:rowOff>
    </xdr:to>
    <mc:AlternateContent xmlns:mc="http://schemas.openxmlformats.org/markup-compatibility/2006" xmlns:a14="http://schemas.microsoft.com/office/drawing/2010/main">
      <mc:Choice Requires="a14">
        <xdr:graphicFrame macro="">
          <xdr:nvGraphicFramePr>
            <xdr:cNvPr id="3" name="Country/Region 2">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microsoft.com/office/drawing/2010/slicer">
              <sle:slicer xmlns:sle="http://schemas.microsoft.com/office/drawing/2010/slicer" name="Country/Region 2"/>
            </a:graphicData>
          </a:graphic>
        </xdr:graphicFrame>
      </mc:Choice>
      <mc:Fallback xmlns="">
        <xdr:sp macro="" textlink="">
          <xdr:nvSpPr>
            <xdr:cNvPr id="0" name=""/>
            <xdr:cNvSpPr>
              <a:spLocks noTextEdit="1"/>
            </xdr:cNvSpPr>
          </xdr:nvSpPr>
          <xdr:spPr>
            <a:xfrm>
              <a:off x="3963483" y="949525"/>
              <a:ext cx="1824037" cy="2014061"/>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76416</xdr:colOff>
      <xdr:row>5</xdr:row>
      <xdr:rowOff>67164</xdr:rowOff>
    </xdr:from>
    <xdr:to>
      <xdr:col>7</xdr:col>
      <xdr:colOff>9525</xdr:colOff>
      <xdr:row>15</xdr:row>
      <xdr:rowOff>176225</xdr:rowOff>
    </xdr:to>
    <mc:AlternateContent xmlns:mc="http://schemas.openxmlformats.org/markup-compatibility/2006" xmlns:a14="http://schemas.microsoft.com/office/drawing/2010/main">
      <mc:Choice Requires="a14">
        <xdr:graphicFrame macro="">
          <xdr:nvGraphicFramePr>
            <xdr:cNvPr id="4" name="City 2">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microsoft.com/office/drawing/2010/slicer">
              <sle:slicer xmlns:sle="http://schemas.microsoft.com/office/drawing/2010/slicer" name="City 2"/>
            </a:graphicData>
          </a:graphic>
        </xdr:graphicFrame>
      </mc:Choice>
      <mc:Fallback xmlns="">
        <xdr:sp macro="" textlink="">
          <xdr:nvSpPr>
            <xdr:cNvPr id="0" name=""/>
            <xdr:cNvSpPr>
              <a:spLocks noTextEdit="1"/>
            </xdr:cNvSpPr>
          </xdr:nvSpPr>
          <xdr:spPr>
            <a:xfrm>
              <a:off x="7705075" y="959050"/>
              <a:ext cx="1820791" cy="2014061"/>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1219850</xdr:colOff>
      <xdr:row>5</xdr:row>
      <xdr:rowOff>67164</xdr:rowOff>
    </xdr:from>
    <xdr:to>
      <xdr:col>6</xdr:col>
      <xdr:colOff>19266</xdr:colOff>
      <xdr:row>15</xdr:row>
      <xdr:rowOff>176225</xdr:rowOff>
    </xdr:to>
    <mc:AlternateContent xmlns:mc="http://schemas.openxmlformats.org/markup-compatibility/2006" xmlns:a14="http://schemas.microsoft.com/office/drawing/2010/main">
      <mc:Choice Requires="a14">
        <xdr:graphicFrame macro="">
          <xdr:nvGraphicFramePr>
            <xdr:cNvPr id="5" name="State/County/Province 2">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microsoft.com/office/drawing/2010/slicer">
              <sle:slicer xmlns:sle="http://schemas.microsoft.com/office/drawing/2010/slicer" name="State/County/Province 2"/>
            </a:graphicData>
          </a:graphic>
        </xdr:graphicFrame>
      </mc:Choice>
      <mc:Fallback xmlns="">
        <xdr:sp macro="" textlink="">
          <xdr:nvSpPr>
            <xdr:cNvPr id="0" name=""/>
            <xdr:cNvSpPr>
              <a:spLocks noTextEdit="1"/>
            </xdr:cNvSpPr>
          </xdr:nvSpPr>
          <xdr:spPr>
            <a:xfrm>
              <a:off x="5835145" y="959050"/>
              <a:ext cx="1812780" cy="2014061"/>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1881187</xdr:colOff>
      <xdr:row>5</xdr:row>
      <xdr:rowOff>57639</xdr:rowOff>
    </xdr:from>
    <xdr:to>
      <xdr:col>3</xdr:col>
      <xdr:colOff>892969</xdr:colOff>
      <xdr:row>15</xdr:row>
      <xdr:rowOff>166700</xdr:rowOff>
    </xdr:to>
    <mc:AlternateContent xmlns:mc="http://schemas.openxmlformats.org/markup-compatibility/2006" xmlns:a14="http://schemas.microsoft.com/office/drawing/2010/main">
      <mc:Choice Requires="a14">
        <xdr:graphicFrame macro="">
          <xdr:nvGraphicFramePr>
            <xdr:cNvPr id="6" name="Global Dimension 1 Code 2">
              <a:extLst>
                <a:ext uri="{FF2B5EF4-FFF2-40B4-BE49-F238E27FC236}">
                  <a16:creationId xmlns:a16="http://schemas.microsoft.com/office/drawing/2014/main" id="{00000000-0008-0000-0100-000006000000}"/>
                </a:ext>
              </a:extLst>
            </xdr:cNvPr>
            <xdr:cNvGraphicFramePr/>
          </xdr:nvGraphicFramePr>
          <xdr:xfrm>
            <a:off x="0" y="0"/>
            <a:ext cx="0" cy="0"/>
          </xdr:xfrm>
          <a:graphic>
            <a:graphicData uri="http://schemas.microsoft.com/office/drawing/2010/slicer">
              <sle:slicer xmlns:sle="http://schemas.microsoft.com/office/drawing/2010/slicer" name="Global Dimension 1 Code 2"/>
            </a:graphicData>
          </a:graphic>
        </xdr:graphicFrame>
      </mc:Choice>
      <mc:Fallback xmlns="">
        <xdr:sp macro="" textlink="">
          <xdr:nvSpPr>
            <xdr:cNvPr id="0" name=""/>
            <xdr:cNvSpPr>
              <a:spLocks noTextEdit="1"/>
            </xdr:cNvSpPr>
          </xdr:nvSpPr>
          <xdr:spPr>
            <a:xfrm>
              <a:off x="2071687" y="949525"/>
              <a:ext cx="1834646" cy="2014061"/>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5</xdr:row>
      <xdr:rowOff>0</xdr:rowOff>
    </xdr:from>
    <xdr:to>
      <xdr:col>2</xdr:col>
      <xdr:colOff>1826418</xdr:colOff>
      <xdr:row>15</xdr:row>
      <xdr:rowOff>109061</xdr:rowOff>
    </xdr:to>
    <mc:AlternateContent xmlns:mc="http://schemas.openxmlformats.org/markup-compatibility/2006" xmlns:a14="http://schemas.microsoft.com/office/drawing/2010/main">
      <mc:Choice Requires="a14">
        <xdr:graphicFrame macro="">
          <xdr:nvGraphicFramePr>
            <xdr:cNvPr id="12" name="Salesperson 3">
              <a:extLst>
                <a:ext uri="{FF2B5EF4-FFF2-40B4-BE49-F238E27FC236}">
                  <a16:creationId xmlns:a16="http://schemas.microsoft.com/office/drawing/2014/main" id="{00000000-0008-0000-0200-00000C000000}"/>
                </a:ext>
              </a:extLst>
            </xdr:cNvPr>
            <xdr:cNvGraphicFramePr/>
          </xdr:nvGraphicFramePr>
          <xdr:xfrm>
            <a:off x="0" y="0"/>
            <a:ext cx="0" cy="0"/>
          </xdr:xfrm>
          <a:graphic>
            <a:graphicData uri="http://schemas.microsoft.com/office/drawing/2010/slicer">
              <sle:slicer xmlns:sle="http://schemas.microsoft.com/office/drawing/2010/slicer" name="Salesperson 3"/>
            </a:graphicData>
          </a:graphic>
        </xdr:graphicFrame>
      </mc:Choice>
      <mc:Fallback xmlns="">
        <xdr:sp macro="" textlink="">
          <xdr:nvSpPr>
            <xdr:cNvPr id="0" name=""/>
            <xdr:cNvSpPr>
              <a:spLocks noTextEdit="1"/>
            </xdr:cNvSpPr>
          </xdr:nvSpPr>
          <xdr:spPr>
            <a:xfrm>
              <a:off x="95250" y="770659"/>
              <a:ext cx="1826418" cy="2014061"/>
            </a:xfrm>
            <a:prstGeom prst="rect">
              <a:avLst/>
            </a:prstGeom>
            <a:solidFill>
              <a:prstClr val="white"/>
            </a:solidFill>
            <a:ln w="1">
              <a:solidFill>
                <a:prstClr val="green"/>
              </a:solidFill>
            </a:ln>
          </xdr:spPr>
          <xdr:txBody>
            <a:bodyPr vertOverflow="clip" horzOverflow="clip"/>
            <a:lstStyle/>
            <a:p>
              <a:r>
                <a:rPr lang="de-DE"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950119</xdr:colOff>
      <xdr:row>5</xdr:row>
      <xdr:rowOff>0</xdr:rowOff>
    </xdr:from>
    <xdr:to>
      <xdr:col>4</xdr:col>
      <xdr:colOff>1172225</xdr:colOff>
      <xdr:row>15</xdr:row>
      <xdr:rowOff>109061</xdr:rowOff>
    </xdr:to>
    <mc:AlternateContent xmlns:mc="http://schemas.openxmlformats.org/markup-compatibility/2006" xmlns:a14="http://schemas.microsoft.com/office/drawing/2010/main">
      <mc:Choice Requires="a14">
        <xdr:graphicFrame macro="">
          <xdr:nvGraphicFramePr>
            <xdr:cNvPr id="13" name="Country/Region 3">
              <a:extLst>
                <a:ext uri="{FF2B5EF4-FFF2-40B4-BE49-F238E27FC236}">
                  <a16:creationId xmlns:a16="http://schemas.microsoft.com/office/drawing/2014/main" id="{00000000-0008-0000-0200-00000D000000}"/>
                </a:ext>
              </a:extLst>
            </xdr:cNvPr>
            <xdr:cNvGraphicFramePr/>
          </xdr:nvGraphicFramePr>
          <xdr:xfrm>
            <a:off x="0" y="0"/>
            <a:ext cx="0" cy="0"/>
          </xdr:xfrm>
          <a:graphic>
            <a:graphicData uri="http://schemas.microsoft.com/office/drawing/2010/slicer">
              <sle:slicer xmlns:sle="http://schemas.microsoft.com/office/drawing/2010/slicer" name="Country/Region 3"/>
            </a:graphicData>
          </a:graphic>
        </xdr:graphicFrame>
      </mc:Choice>
      <mc:Fallback xmlns="">
        <xdr:sp macro="" textlink="">
          <xdr:nvSpPr>
            <xdr:cNvPr id="0" name=""/>
            <xdr:cNvSpPr>
              <a:spLocks noTextEdit="1"/>
            </xdr:cNvSpPr>
          </xdr:nvSpPr>
          <xdr:spPr>
            <a:xfrm>
              <a:off x="3868233" y="770659"/>
              <a:ext cx="1824037" cy="2014061"/>
            </a:xfrm>
            <a:prstGeom prst="rect">
              <a:avLst/>
            </a:prstGeom>
            <a:solidFill>
              <a:prstClr val="white"/>
            </a:solidFill>
            <a:ln w="1">
              <a:solidFill>
                <a:prstClr val="green"/>
              </a:solidFill>
            </a:ln>
          </xdr:spPr>
          <xdr:txBody>
            <a:bodyPr vertOverflow="clip" horzOverflow="clip"/>
            <a:lstStyle/>
            <a:p>
              <a:r>
                <a:rPr lang="de-DE"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76416</xdr:colOff>
      <xdr:row>5</xdr:row>
      <xdr:rowOff>9525</xdr:rowOff>
    </xdr:from>
    <xdr:to>
      <xdr:col>7</xdr:col>
      <xdr:colOff>9525</xdr:colOff>
      <xdr:row>15</xdr:row>
      <xdr:rowOff>118586</xdr:rowOff>
    </xdr:to>
    <mc:AlternateContent xmlns:mc="http://schemas.openxmlformats.org/markup-compatibility/2006" xmlns:a14="http://schemas.microsoft.com/office/drawing/2010/main">
      <mc:Choice Requires="a14">
        <xdr:graphicFrame macro="">
          <xdr:nvGraphicFramePr>
            <xdr:cNvPr id="14" name="City 3">
              <a:extLst>
                <a:ext uri="{FF2B5EF4-FFF2-40B4-BE49-F238E27FC236}">
                  <a16:creationId xmlns:a16="http://schemas.microsoft.com/office/drawing/2014/main" id="{00000000-0008-0000-0200-00000E000000}"/>
                </a:ext>
              </a:extLst>
            </xdr:cNvPr>
            <xdr:cNvGraphicFramePr/>
          </xdr:nvGraphicFramePr>
          <xdr:xfrm>
            <a:off x="0" y="0"/>
            <a:ext cx="0" cy="0"/>
          </xdr:xfrm>
          <a:graphic>
            <a:graphicData uri="http://schemas.microsoft.com/office/drawing/2010/slicer">
              <sle:slicer xmlns:sle="http://schemas.microsoft.com/office/drawing/2010/slicer" name="City 3"/>
            </a:graphicData>
          </a:graphic>
        </xdr:graphicFrame>
      </mc:Choice>
      <mc:Fallback xmlns="">
        <xdr:sp macro="" textlink="">
          <xdr:nvSpPr>
            <xdr:cNvPr id="0" name=""/>
            <xdr:cNvSpPr>
              <a:spLocks noTextEdit="1"/>
            </xdr:cNvSpPr>
          </xdr:nvSpPr>
          <xdr:spPr>
            <a:xfrm>
              <a:off x="7609825" y="780184"/>
              <a:ext cx="1820791" cy="2014061"/>
            </a:xfrm>
            <a:prstGeom prst="rect">
              <a:avLst/>
            </a:prstGeom>
            <a:solidFill>
              <a:prstClr val="white"/>
            </a:solidFill>
            <a:ln w="1">
              <a:solidFill>
                <a:prstClr val="green"/>
              </a:solidFill>
            </a:ln>
          </xdr:spPr>
          <xdr:txBody>
            <a:bodyPr vertOverflow="clip" horzOverflow="clip"/>
            <a:lstStyle/>
            <a:p>
              <a:r>
                <a:rPr lang="de-DE"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1219850</xdr:colOff>
      <xdr:row>5</xdr:row>
      <xdr:rowOff>9525</xdr:rowOff>
    </xdr:from>
    <xdr:to>
      <xdr:col>6</xdr:col>
      <xdr:colOff>19266</xdr:colOff>
      <xdr:row>15</xdr:row>
      <xdr:rowOff>118586</xdr:rowOff>
    </xdr:to>
    <mc:AlternateContent xmlns:mc="http://schemas.openxmlformats.org/markup-compatibility/2006" xmlns:a14="http://schemas.microsoft.com/office/drawing/2010/main">
      <mc:Choice Requires="a14">
        <xdr:graphicFrame macro="">
          <xdr:nvGraphicFramePr>
            <xdr:cNvPr id="15" name="State/County/Province 3">
              <a:extLst>
                <a:ext uri="{FF2B5EF4-FFF2-40B4-BE49-F238E27FC236}">
                  <a16:creationId xmlns:a16="http://schemas.microsoft.com/office/drawing/2014/main" id="{00000000-0008-0000-0200-00000F000000}"/>
                </a:ext>
              </a:extLst>
            </xdr:cNvPr>
            <xdr:cNvGraphicFramePr/>
          </xdr:nvGraphicFramePr>
          <xdr:xfrm>
            <a:off x="0" y="0"/>
            <a:ext cx="0" cy="0"/>
          </xdr:xfrm>
          <a:graphic>
            <a:graphicData uri="http://schemas.microsoft.com/office/drawing/2010/slicer">
              <sle:slicer xmlns:sle="http://schemas.microsoft.com/office/drawing/2010/slicer" name="State/County/Province 3"/>
            </a:graphicData>
          </a:graphic>
        </xdr:graphicFrame>
      </mc:Choice>
      <mc:Fallback xmlns="">
        <xdr:sp macro="" textlink="">
          <xdr:nvSpPr>
            <xdr:cNvPr id="0" name=""/>
            <xdr:cNvSpPr>
              <a:spLocks noTextEdit="1"/>
            </xdr:cNvSpPr>
          </xdr:nvSpPr>
          <xdr:spPr>
            <a:xfrm>
              <a:off x="5739895" y="780184"/>
              <a:ext cx="1812780" cy="2014061"/>
            </a:xfrm>
            <a:prstGeom prst="rect">
              <a:avLst/>
            </a:prstGeom>
            <a:solidFill>
              <a:prstClr val="white"/>
            </a:solidFill>
            <a:ln w="1">
              <a:solidFill>
                <a:prstClr val="green"/>
              </a:solidFill>
            </a:ln>
          </xdr:spPr>
          <xdr:txBody>
            <a:bodyPr vertOverflow="clip" horzOverflow="clip"/>
            <a:lstStyle/>
            <a:p>
              <a:r>
                <a:rPr lang="de-DE"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1881187</xdr:colOff>
      <xdr:row>5</xdr:row>
      <xdr:rowOff>0</xdr:rowOff>
    </xdr:from>
    <xdr:to>
      <xdr:col>3</xdr:col>
      <xdr:colOff>892969</xdr:colOff>
      <xdr:row>15</xdr:row>
      <xdr:rowOff>109061</xdr:rowOff>
    </xdr:to>
    <mc:AlternateContent xmlns:mc="http://schemas.openxmlformats.org/markup-compatibility/2006" xmlns:a14="http://schemas.microsoft.com/office/drawing/2010/main">
      <mc:Choice Requires="a14">
        <xdr:graphicFrame macro="">
          <xdr:nvGraphicFramePr>
            <xdr:cNvPr id="16" name="Global Dimension 1 Code 3">
              <a:extLst>
                <a:ext uri="{FF2B5EF4-FFF2-40B4-BE49-F238E27FC236}">
                  <a16:creationId xmlns:a16="http://schemas.microsoft.com/office/drawing/2014/main" id="{00000000-0008-0000-0200-000010000000}"/>
                </a:ext>
              </a:extLst>
            </xdr:cNvPr>
            <xdr:cNvGraphicFramePr/>
          </xdr:nvGraphicFramePr>
          <xdr:xfrm>
            <a:off x="0" y="0"/>
            <a:ext cx="0" cy="0"/>
          </xdr:xfrm>
          <a:graphic>
            <a:graphicData uri="http://schemas.microsoft.com/office/drawing/2010/slicer">
              <sle:slicer xmlns:sle="http://schemas.microsoft.com/office/drawing/2010/slicer" name="Global Dimension 1 Code 3"/>
            </a:graphicData>
          </a:graphic>
        </xdr:graphicFrame>
      </mc:Choice>
      <mc:Fallback xmlns="">
        <xdr:sp macro="" textlink="">
          <xdr:nvSpPr>
            <xdr:cNvPr id="0" name=""/>
            <xdr:cNvSpPr>
              <a:spLocks noTextEdit="1"/>
            </xdr:cNvSpPr>
          </xdr:nvSpPr>
          <xdr:spPr>
            <a:xfrm>
              <a:off x="1976437" y="770659"/>
              <a:ext cx="1834646" cy="2014061"/>
            </a:xfrm>
            <a:prstGeom prst="rect">
              <a:avLst/>
            </a:prstGeom>
            <a:solidFill>
              <a:prstClr val="white"/>
            </a:solidFill>
            <a:ln w="1">
              <a:solidFill>
                <a:prstClr val="green"/>
              </a:solidFill>
            </a:ln>
          </xdr:spPr>
          <xdr:txBody>
            <a:bodyPr vertOverflow="clip" horzOverflow="clip"/>
            <a:lstStyle/>
            <a:p>
              <a:r>
                <a:rPr lang="de-DE"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5</xdr:row>
      <xdr:rowOff>0</xdr:rowOff>
    </xdr:from>
    <xdr:to>
      <xdr:col>2</xdr:col>
      <xdr:colOff>1826418</xdr:colOff>
      <xdr:row>15</xdr:row>
      <xdr:rowOff>109061</xdr:rowOff>
    </xdr:to>
    <mc:AlternateContent xmlns:mc="http://schemas.openxmlformats.org/markup-compatibility/2006" xmlns:a14="http://schemas.microsoft.com/office/drawing/2010/main">
      <mc:Choice Requires="a14">
        <xdr:graphicFrame macro="">
          <xdr:nvGraphicFramePr>
            <xdr:cNvPr id="7" name="Salesperson 4">
              <a:extLst>
                <a:ext uri="{FF2B5EF4-FFF2-40B4-BE49-F238E27FC236}">
                  <a16:creationId xmlns:a16="http://schemas.microsoft.com/office/drawing/2014/main" id="{00000000-0008-0000-0300-000007000000}"/>
                </a:ext>
              </a:extLst>
            </xdr:cNvPr>
            <xdr:cNvGraphicFramePr/>
          </xdr:nvGraphicFramePr>
          <xdr:xfrm>
            <a:off x="0" y="0"/>
            <a:ext cx="0" cy="0"/>
          </xdr:xfrm>
          <a:graphic>
            <a:graphicData uri="http://schemas.microsoft.com/office/drawing/2010/slicer">
              <sle:slicer xmlns:sle="http://schemas.microsoft.com/office/drawing/2010/slicer" name="Salesperson 4"/>
            </a:graphicData>
          </a:graphic>
        </xdr:graphicFrame>
      </mc:Choice>
      <mc:Fallback xmlns="">
        <xdr:sp macro="" textlink="">
          <xdr:nvSpPr>
            <xdr:cNvPr id="0" name=""/>
            <xdr:cNvSpPr>
              <a:spLocks noTextEdit="1"/>
            </xdr:cNvSpPr>
          </xdr:nvSpPr>
          <xdr:spPr>
            <a:xfrm>
              <a:off x="95250" y="770659"/>
              <a:ext cx="1826418" cy="2014061"/>
            </a:xfrm>
            <a:prstGeom prst="rect">
              <a:avLst/>
            </a:prstGeom>
            <a:solidFill>
              <a:prstClr val="white"/>
            </a:solidFill>
            <a:ln w="1">
              <a:solidFill>
                <a:prstClr val="green"/>
              </a:solidFill>
            </a:ln>
          </xdr:spPr>
          <xdr:txBody>
            <a:bodyPr vertOverflow="clip" horzOverflow="clip"/>
            <a:lstStyle/>
            <a:p>
              <a:r>
                <a:rPr lang="de-DE"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950119</xdr:colOff>
      <xdr:row>5</xdr:row>
      <xdr:rowOff>0</xdr:rowOff>
    </xdr:from>
    <xdr:to>
      <xdr:col>4</xdr:col>
      <xdr:colOff>1172225</xdr:colOff>
      <xdr:row>15</xdr:row>
      <xdr:rowOff>109061</xdr:rowOff>
    </xdr:to>
    <mc:AlternateContent xmlns:mc="http://schemas.openxmlformats.org/markup-compatibility/2006" xmlns:a14="http://schemas.microsoft.com/office/drawing/2010/main">
      <mc:Choice Requires="a14">
        <xdr:graphicFrame macro="">
          <xdr:nvGraphicFramePr>
            <xdr:cNvPr id="8" name="Country/Region 4">
              <a:extLst>
                <a:ext uri="{FF2B5EF4-FFF2-40B4-BE49-F238E27FC236}">
                  <a16:creationId xmlns:a16="http://schemas.microsoft.com/office/drawing/2014/main" id="{00000000-0008-0000-0300-000008000000}"/>
                </a:ext>
              </a:extLst>
            </xdr:cNvPr>
            <xdr:cNvGraphicFramePr/>
          </xdr:nvGraphicFramePr>
          <xdr:xfrm>
            <a:off x="0" y="0"/>
            <a:ext cx="0" cy="0"/>
          </xdr:xfrm>
          <a:graphic>
            <a:graphicData uri="http://schemas.microsoft.com/office/drawing/2010/slicer">
              <sle:slicer xmlns:sle="http://schemas.microsoft.com/office/drawing/2010/slicer" name="Country/Region 4"/>
            </a:graphicData>
          </a:graphic>
        </xdr:graphicFrame>
      </mc:Choice>
      <mc:Fallback xmlns="">
        <xdr:sp macro="" textlink="">
          <xdr:nvSpPr>
            <xdr:cNvPr id="0" name=""/>
            <xdr:cNvSpPr>
              <a:spLocks noTextEdit="1"/>
            </xdr:cNvSpPr>
          </xdr:nvSpPr>
          <xdr:spPr>
            <a:xfrm>
              <a:off x="3868233" y="770659"/>
              <a:ext cx="1824037" cy="2014061"/>
            </a:xfrm>
            <a:prstGeom prst="rect">
              <a:avLst/>
            </a:prstGeom>
            <a:solidFill>
              <a:prstClr val="white"/>
            </a:solidFill>
            <a:ln w="1">
              <a:solidFill>
                <a:prstClr val="green"/>
              </a:solidFill>
            </a:ln>
          </xdr:spPr>
          <xdr:txBody>
            <a:bodyPr vertOverflow="clip" horzOverflow="clip"/>
            <a:lstStyle/>
            <a:p>
              <a:r>
                <a:rPr lang="de-DE"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76416</xdr:colOff>
      <xdr:row>5</xdr:row>
      <xdr:rowOff>9525</xdr:rowOff>
    </xdr:from>
    <xdr:to>
      <xdr:col>7</xdr:col>
      <xdr:colOff>9525</xdr:colOff>
      <xdr:row>15</xdr:row>
      <xdr:rowOff>118586</xdr:rowOff>
    </xdr:to>
    <mc:AlternateContent xmlns:mc="http://schemas.openxmlformats.org/markup-compatibility/2006" xmlns:a14="http://schemas.microsoft.com/office/drawing/2010/main">
      <mc:Choice Requires="a14">
        <xdr:graphicFrame macro="">
          <xdr:nvGraphicFramePr>
            <xdr:cNvPr id="9" name="City 4">
              <a:extLst>
                <a:ext uri="{FF2B5EF4-FFF2-40B4-BE49-F238E27FC236}">
                  <a16:creationId xmlns:a16="http://schemas.microsoft.com/office/drawing/2014/main" id="{00000000-0008-0000-0300-000009000000}"/>
                </a:ext>
              </a:extLst>
            </xdr:cNvPr>
            <xdr:cNvGraphicFramePr/>
          </xdr:nvGraphicFramePr>
          <xdr:xfrm>
            <a:off x="0" y="0"/>
            <a:ext cx="0" cy="0"/>
          </xdr:xfrm>
          <a:graphic>
            <a:graphicData uri="http://schemas.microsoft.com/office/drawing/2010/slicer">
              <sle:slicer xmlns:sle="http://schemas.microsoft.com/office/drawing/2010/slicer" name="City 4"/>
            </a:graphicData>
          </a:graphic>
        </xdr:graphicFrame>
      </mc:Choice>
      <mc:Fallback xmlns="">
        <xdr:sp macro="" textlink="">
          <xdr:nvSpPr>
            <xdr:cNvPr id="0" name=""/>
            <xdr:cNvSpPr>
              <a:spLocks noTextEdit="1"/>
            </xdr:cNvSpPr>
          </xdr:nvSpPr>
          <xdr:spPr>
            <a:xfrm>
              <a:off x="7609825" y="780184"/>
              <a:ext cx="1820791" cy="2014061"/>
            </a:xfrm>
            <a:prstGeom prst="rect">
              <a:avLst/>
            </a:prstGeom>
            <a:solidFill>
              <a:prstClr val="white"/>
            </a:solidFill>
            <a:ln w="1">
              <a:solidFill>
                <a:prstClr val="green"/>
              </a:solidFill>
            </a:ln>
          </xdr:spPr>
          <xdr:txBody>
            <a:bodyPr vertOverflow="clip" horzOverflow="clip"/>
            <a:lstStyle/>
            <a:p>
              <a:r>
                <a:rPr lang="de-DE"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1219850</xdr:colOff>
      <xdr:row>5</xdr:row>
      <xdr:rowOff>9525</xdr:rowOff>
    </xdr:from>
    <xdr:to>
      <xdr:col>6</xdr:col>
      <xdr:colOff>19266</xdr:colOff>
      <xdr:row>15</xdr:row>
      <xdr:rowOff>118586</xdr:rowOff>
    </xdr:to>
    <mc:AlternateContent xmlns:mc="http://schemas.openxmlformats.org/markup-compatibility/2006" xmlns:a14="http://schemas.microsoft.com/office/drawing/2010/main">
      <mc:Choice Requires="a14">
        <xdr:graphicFrame macro="">
          <xdr:nvGraphicFramePr>
            <xdr:cNvPr id="10" name="State/County/Province 4">
              <a:extLst>
                <a:ext uri="{FF2B5EF4-FFF2-40B4-BE49-F238E27FC236}">
                  <a16:creationId xmlns:a16="http://schemas.microsoft.com/office/drawing/2014/main" id="{00000000-0008-0000-0300-00000A000000}"/>
                </a:ext>
              </a:extLst>
            </xdr:cNvPr>
            <xdr:cNvGraphicFramePr/>
          </xdr:nvGraphicFramePr>
          <xdr:xfrm>
            <a:off x="0" y="0"/>
            <a:ext cx="0" cy="0"/>
          </xdr:xfrm>
          <a:graphic>
            <a:graphicData uri="http://schemas.microsoft.com/office/drawing/2010/slicer">
              <sle:slicer xmlns:sle="http://schemas.microsoft.com/office/drawing/2010/slicer" name="State/County/Province 4"/>
            </a:graphicData>
          </a:graphic>
        </xdr:graphicFrame>
      </mc:Choice>
      <mc:Fallback xmlns="">
        <xdr:sp macro="" textlink="">
          <xdr:nvSpPr>
            <xdr:cNvPr id="0" name=""/>
            <xdr:cNvSpPr>
              <a:spLocks noTextEdit="1"/>
            </xdr:cNvSpPr>
          </xdr:nvSpPr>
          <xdr:spPr>
            <a:xfrm>
              <a:off x="5739895" y="780184"/>
              <a:ext cx="1812780" cy="2014061"/>
            </a:xfrm>
            <a:prstGeom prst="rect">
              <a:avLst/>
            </a:prstGeom>
            <a:solidFill>
              <a:prstClr val="white"/>
            </a:solidFill>
            <a:ln w="1">
              <a:solidFill>
                <a:prstClr val="green"/>
              </a:solidFill>
            </a:ln>
          </xdr:spPr>
          <xdr:txBody>
            <a:bodyPr vertOverflow="clip" horzOverflow="clip"/>
            <a:lstStyle/>
            <a:p>
              <a:r>
                <a:rPr lang="de-DE"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1881187</xdr:colOff>
      <xdr:row>5</xdr:row>
      <xdr:rowOff>0</xdr:rowOff>
    </xdr:from>
    <xdr:to>
      <xdr:col>3</xdr:col>
      <xdr:colOff>892969</xdr:colOff>
      <xdr:row>15</xdr:row>
      <xdr:rowOff>109061</xdr:rowOff>
    </xdr:to>
    <mc:AlternateContent xmlns:mc="http://schemas.openxmlformats.org/markup-compatibility/2006" xmlns:a14="http://schemas.microsoft.com/office/drawing/2010/main">
      <mc:Choice Requires="a14">
        <xdr:graphicFrame macro="">
          <xdr:nvGraphicFramePr>
            <xdr:cNvPr id="11" name="Global Dimension 1 Code 4">
              <a:extLst>
                <a:ext uri="{FF2B5EF4-FFF2-40B4-BE49-F238E27FC236}">
                  <a16:creationId xmlns:a16="http://schemas.microsoft.com/office/drawing/2014/main" id="{00000000-0008-0000-0300-00000B000000}"/>
                </a:ext>
              </a:extLst>
            </xdr:cNvPr>
            <xdr:cNvGraphicFramePr/>
          </xdr:nvGraphicFramePr>
          <xdr:xfrm>
            <a:off x="0" y="0"/>
            <a:ext cx="0" cy="0"/>
          </xdr:xfrm>
          <a:graphic>
            <a:graphicData uri="http://schemas.microsoft.com/office/drawing/2010/slicer">
              <sle:slicer xmlns:sle="http://schemas.microsoft.com/office/drawing/2010/slicer" name="Global Dimension 1 Code 4"/>
            </a:graphicData>
          </a:graphic>
        </xdr:graphicFrame>
      </mc:Choice>
      <mc:Fallback xmlns="">
        <xdr:sp macro="" textlink="">
          <xdr:nvSpPr>
            <xdr:cNvPr id="0" name=""/>
            <xdr:cNvSpPr>
              <a:spLocks noTextEdit="1"/>
            </xdr:cNvSpPr>
          </xdr:nvSpPr>
          <xdr:spPr>
            <a:xfrm>
              <a:off x="1976437" y="770659"/>
              <a:ext cx="1834646" cy="2014061"/>
            </a:xfrm>
            <a:prstGeom prst="rect">
              <a:avLst/>
            </a:prstGeom>
            <a:solidFill>
              <a:prstClr val="white"/>
            </a:solidFill>
            <a:ln w="1">
              <a:solidFill>
                <a:prstClr val="green"/>
              </a:solidFill>
            </a:ln>
          </xdr:spPr>
          <xdr:txBody>
            <a:bodyPr vertOverflow="clip" horzOverflow="clip"/>
            <a:lstStyle/>
            <a:p>
              <a:r>
                <a:rPr lang="de-DE"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Haseeb Tariq" refreshedDate="45211.475942476849" missingItemsLimit="0" createdVersion="4" refreshedVersion="8" minRefreshableVersion="3" recordCount="134" xr:uid="{00000000-000A-0000-FFFF-FFFF74000000}">
  <cacheSource type="worksheet">
    <worksheetSource name="Customer"/>
  </cacheSource>
  <cacheFields count="11">
    <cacheField name="Customer " numFmtId="49">
      <sharedItems count="133">
        <s v="Blanemark Hifi Shop"/>
        <s v="Bainbridges"/>
        <s v="Candoxy Kontor A/S"/>
        <s v="Candoxy Nederland BV"/>
        <s v="Carl Anthony"/>
        <s v="Centromerkur d.o.o."/>
        <s v="City Of Chicago"/>
        <s v="Corporación Beta"/>
        <s v="Cronus Cardoxy Procurement"/>
        <s v="Cronus Cardoxy Sales"/>
        <s v="Deerfield Graphics Company"/>
        <s v="Derringers Resturants"/>
        <s v="Designstudio Gmunden"/>
        <s v="Elkhorn Airport"/>
        <s v="Stutringers"/>
        <s v="Englunds Kontorsmöbler AB"/>
        <s v="EXPORTLES d.o.o."/>
        <s v="Fairway Sound"/>
        <s v="First Touch Marketing"/>
        <s v="Francematic"/>
        <s v="Tempsons Tropies"/>
        <s v="Gagn &amp; Gaman"/>
        <s v="Gary's Sports"/>
        <s v="Guildford Water Department"/>
        <s v="Heimilisprydi"/>
        <s v="Helguera industrial"/>
        <s v="Hotel Pferdesee"/>
        <s v="John Haddock Insurance Co."/>
        <s v="Konberg Tapet AB"/>
        <s v="Lauritzen Kontorm¢bler A/S"/>
        <s v="Libros S.A."/>
        <s v="Livre Importants"/>
        <s v="London Candoxy Storage Campus"/>
        <s v="Lovaina Contractors"/>
        <s v="Marsholm Karmstol"/>
        <s v="Meersen Meubelen"/>
        <s v="MEMA Ljubljana d.o.o."/>
        <s v="Michael Feit - Möbelhaus"/>
        <s v="Möbel Scherrer AG"/>
        <s v="Möbel Siegfried"/>
        <s v="Nieuwe Zandpoort NV"/>
        <s v="Office Solutions"/>
        <s v="Outdoor Gear Unlimited"/>
        <s v="Parmentier Boutique"/>
        <s v="Pilatus AG"/>
        <s v="Danger Unlimited"/>
        <s v="Ravel M¢bler"/>
        <s v="Selangorian Ltd."/>
        <s v="Showmasters"/>
        <s v="Sonnmatt Design"/>
        <s v="Sporting Goods Emporium"/>
        <s v="Stanfords"/>
        <s v="The Cannon Group PLC"/>
        <s v="The Device Shop"/>
        <s v="Top Action Sports"/>
        <s v="Triton Industries"/>
        <s v="University of Oregon"/>
        <s v="Zuni Home Crafts Ltd."/>
        <s v="Ranice Sports"/>
        <s v="Randotax Outfitters"/>
        <s v="D-Com Industries"/>
        <s v="Solotech"/>
        <s v="BlackCane Motor Works"/>
        <s v="Voltive Systems"/>
        <s v="Keybase, Inc."/>
        <s v="ZoomTrax Systems"/>
        <s v="BEI Outfitters "/>
        <s v="AlphaQuote"/>
        <s v="DenoTech"/>
        <s v="Esystems"/>
        <s v="Equinox Sporting Goods"/>
        <s v="Lexitechnology"/>
        <s v="Kinfix Industries"/>
        <s v="Ganzlex NV"/>
        <s v="Basingers"/>
        <s v="Latexon, Inc."/>
        <s v="Villadomis AG"/>
        <s v="ISA Tech"/>
        <s v="Sumtones, AG"/>
        <s v="Tintax "/>
        <s v="TechZone"/>
        <s v="Inchit, Inc."/>
        <s v="Tinfan"/>
        <s v="Techibase"/>
        <s v="Physicare Ltd."/>
        <s v="Ontocane Outdoors"/>
        <s v="Solcity"/>
        <s v="Moveex"/>
        <s v="Roundron"/>
        <s v="Solar Tech"/>
        <s v="Saxon Technology"/>
        <s v="Hotspot Systems"/>
        <s v="Volcome Ltd."/>
        <s v="Iber Tech"/>
        <s v="Zumi's"/>
        <s v="First Bank"/>
        <s v="Odessy Sports"/>
        <s v="Dantons"/>
        <s v="Gamma Ray's"/>
        <s v="Super Daves"/>
        <s v="Bargottis"/>
        <s v="MovieTime Entertainment"/>
        <s v="Parvotis"/>
        <s v="Blesmore Systems"/>
        <s v="Dicon Industries"/>
        <s v="Soron Kamstrol AG"/>
        <s v="Bob's Budget Trophies"/>
        <s v="Crown Trophy"/>
        <s v="BTS Trophies"/>
        <s v="Trophy House"/>
        <s v="King T"/>
        <s v="American Specialties"/>
        <s v="TK Outfitters"/>
        <s v="Wimingtons"/>
        <s v="KNB Trophies"/>
        <s v="Birmingham Supply"/>
        <s v="Columbus Party Supplies"/>
        <s v="Joe Mammas"/>
        <s v="Renslingers"/>
        <s v="Wonder Trophy"/>
        <s v="Bstrokes Trophy"/>
        <s v="Carlton's"/>
        <s v="Bing &amp; Co"/>
        <s v="Twirlers"/>
        <s v="Saxford &amp; Daughters"/>
        <s v="Jgems"/>
        <s v="Tarmax"/>
        <s v="Tarmingtons"/>
        <s v="Stan's Trophies"/>
        <s v="Bill's Trophies"/>
        <s v="Team Trophy"/>
        <s v="AAA Trophy"/>
        <s v="BBB Trophy"/>
      </sharedItems>
    </cacheField>
    <cacheField name="Customer No." numFmtId="49">
      <sharedItems/>
    </cacheField>
    <cacheField name="Sales (LCY)" numFmtId="0">
      <sharedItems containsSemiMixedTypes="0" containsString="0" containsNumber="1" minValue="6214.76" maxValue="1035088.25"/>
    </cacheField>
    <cacheField name="Profit (LCY)" numFmtId="0">
      <sharedItems containsSemiMixedTypes="0" containsString="0" containsNumber="1" minValue="2584.5099999999998" maxValue="483762.46"/>
    </cacheField>
    <cacheField name="Salesperson" numFmtId="49">
      <sharedItems count="7">
        <s v="Peter Saddow"/>
        <s v="Bart Duncan"/>
        <s v="Roberto Hernandez"/>
        <s v="Annette Hill"/>
        <s v="Linda Martin"/>
        <s v="John Roberts"/>
        <s v="Mary A. Dempsey"/>
      </sharedItems>
    </cacheField>
    <cacheField name="Country/Region" numFmtId="49">
      <sharedItems count="14">
        <s v="Great Britain"/>
        <s v="Canada"/>
        <s v="Denmark"/>
        <s v="Netherlands"/>
        <s v="Slovenia"/>
        <s v="USA"/>
        <s v="Spain"/>
        <s v="Germany"/>
        <s v="Austria"/>
        <s v="Sweden"/>
        <s v="France"/>
        <s v="Iceland"/>
        <s v="Belgium"/>
        <s v="Switzerland"/>
      </sharedItems>
    </cacheField>
    <cacheField name="City" numFmtId="49">
      <sharedItems count="75">
        <s v="London"/>
        <s v="Thunder Bay"/>
        <s v="AArhus C"/>
        <s v="Amsterdam"/>
        <s v="Maribor"/>
        <s v="Pueblo"/>
        <s v="Valencia"/>
        <s v="Hamburg"/>
        <s v="K¢benhavn ¥"/>
        <s v="Atlanta"/>
        <s v="Gmunden"/>
        <s v="Elkhorn"/>
        <s v="Norrköbing"/>
        <s v="Ljubljana"/>
        <s v="New York"/>
        <s v="PLAISIR"/>
        <s v="Newark"/>
        <s v="Hafnafjordur"/>
        <s v="Elk Grove"/>
        <s v="Reykjavik"/>
        <s v="Madrid"/>
        <s v="Frankfurt/Main"/>
        <s v="Miami"/>
        <s v="Jönköbing"/>
        <s v="Ålborg"/>
        <s v="Barcelona"/>
        <s v="ESBLY"/>
        <s v="Leuven"/>
        <s v="Halmstad"/>
        <s v="Arnhem"/>
        <s v="Wr. Neudorf"/>
        <s v="Schaffhausen"/>
        <s v="Wien"/>
        <s v="Herentals"/>
        <s v="Wichita Falls"/>
        <s v="PARIS"/>
        <s v="Luzern"/>
        <s v="Chicago"/>
        <s v="Nyborg"/>
        <s v="Glattbrugg"/>
        <s v="Inglewood"/>
        <s v="Fort Wayne"/>
        <s v="Sunnyvale"/>
        <s v="Eugene"/>
        <s v="Dudley"/>
        <s v="Cambden"/>
        <s v="Vancouver"/>
        <s v="Boise"/>
        <s v="Dallas"/>
        <s v="Houston"/>
        <s v="San Diego"/>
        <s v="San Francisco"/>
        <s v="Medford"/>
        <s v="Corvallis"/>
        <s v="Salem"/>
        <s v="Zutphen"/>
        <s v="Trenton"/>
        <s v="Jackson"/>
        <s v="Emeryville"/>
        <s v="Carlsburg"/>
        <s v="San Jose"/>
        <s v="Los Angeles"/>
        <s v="Bellingham"/>
        <s v="Columbus"/>
        <s v="Tampa"/>
        <s v="Nashville"/>
        <s v="Denver"/>
        <s v="Memphis"/>
        <s v="Deluth"/>
        <s v="Washington"/>
        <s v="Fort Worth"/>
        <s v="Portland"/>
        <s v="Las Vegas"/>
        <s v="Boston"/>
        <s v="Seattle "/>
      </sharedItems>
    </cacheField>
    <cacheField name="State/County/Province" numFmtId="49">
      <sharedItems count="24">
        <s v=""/>
        <s v="ON"/>
        <s v="CA"/>
        <s v="GA"/>
        <s v="MB"/>
        <s v="NY"/>
        <s v="NJ"/>
        <s v="AR"/>
        <s v="FL"/>
        <s v="TX"/>
        <s v=" "/>
        <s v="IL"/>
        <s v="IN"/>
        <s v="OR"/>
        <s v="ID"/>
        <s v="WA"/>
        <s v="VA"/>
        <s v="SC"/>
        <s v="TN"/>
        <s v="CO"/>
        <s v="MN"/>
        <s v="DC"/>
        <s v="NV"/>
        <s v="MA"/>
      </sharedItems>
    </cacheField>
    <cacheField name="Global Dimension 1 Code" numFmtId="49">
      <sharedItems count="4">
        <s v="SPORTS"/>
        <s v="CORPORATE"/>
        <s v="EVENTS"/>
        <s v=""/>
      </sharedItems>
    </cacheField>
    <cacheField name="Global Dimension 2 Code" numFmtId="49">
      <sharedItems/>
    </cacheField>
    <cacheField name=" Profit %" numFmtId="0" formula=" IF('Sales (LCY)'=0,0,'Profit (LCY)'/'Sales (LCY)')" databaseField="0"/>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34">
  <r>
    <x v="0"/>
    <s v="C100008"/>
    <n v="397795.38"/>
    <n v="178772.64"/>
    <x v="0"/>
    <x v="0"/>
    <x v="0"/>
    <x v="0"/>
    <x v="0"/>
    <s v="LARGE"/>
  </r>
  <r>
    <x v="1"/>
    <s v="C100012"/>
    <n v="369053.5"/>
    <n v="170345.25"/>
    <x v="1"/>
    <x v="1"/>
    <x v="1"/>
    <x v="1"/>
    <x v="0"/>
    <s v="SMALL"/>
  </r>
  <r>
    <x v="2"/>
    <s v="C100013"/>
    <n v="105363.47000000002"/>
    <n v="51380.71"/>
    <x v="0"/>
    <x v="2"/>
    <x v="2"/>
    <x v="0"/>
    <x v="0"/>
    <s v="SMALL"/>
  </r>
  <r>
    <x v="3"/>
    <s v="C100014"/>
    <n v="66212.94"/>
    <n v="29375.79"/>
    <x v="0"/>
    <x v="3"/>
    <x v="3"/>
    <x v="0"/>
    <x v="0"/>
    <s v="MEDIUM"/>
  </r>
  <r>
    <x v="4"/>
    <s v="C100015"/>
    <n v="306929.74000000005"/>
    <n v="133734.5"/>
    <x v="0"/>
    <x v="2"/>
    <x v="2"/>
    <x v="0"/>
    <x v="1"/>
    <s v="LARGE"/>
  </r>
  <r>
    <x v="5"/>
    <s v="C100017"/>
    <n v="36820.68"/>
    <n v="16362.9"/>
    <x v="2"/>
    <x v="4"/>
    <x v="4"/>
    <x v="0"/>
    <x v="1"/>
    <s v="MEDIUM"/>
  </r>
  <r>
    <x v="6"/>
    <s v="C100018"/>
    <n v="272303.35999999999"/>
    <n v="124553.07"/>
    <x v="3"/>
    <x v="5"/>
    <x v="5"/>
    <x v="2"/>
    <x v="0"/>
    <s v="LARGE"/>
  </r>
  <r>
    <x v="7"/>
    <s v="C100019"/>
    <n v="26022.620000000003"/>
    <n v="12061.52"/>
    <x v="0"/>
    <x v="6"/>
    <x v="6"/>
    <x v="0"/>
    <x v="0"/>
    <s v="SMALL"/>
  </r>
  <r>
    <x v="8"/>
    <s v="C100020"/>
    <n v="53279.060000000005"/>
    <n v="23792.39"/>
    <x v="2"/>
    <x v="7"/>
    <x v="7"/>
    <x v="0"/>
    <x v="1"/>
    <s v="SMALL"/>
  </r>
  <r>
    <x v="9"/>
    <s v="C100021"/>
    <n v="44343.21"/>
    <n v="21751.29"/>
    <x v="0"/>
    <x v="2"/>
    <x v="8"/>
    <x v="0"/>
    <x v="0"/>
    <s v="SMALL"/>
  </r>
  <r>
    <x v="10"/>
    <s v="C100023"/>
    <n v="139935.76999999999"/>
    <n v="63148.02"/>
    <x v="4"/>
    <x v="5"/>
    <x v="9"/>
    <x v="3"/>
    <x v="1"/>
    <s v="SMALL"/>
  </r>
  <r>
    <x v="11"/>
    <s v="C100025"/>
    <n v="387346.39"/>
    <n v="172955.33"/>
    <x v="3"/>
    <x v="5"/>
    <x v="9"/>
    <x v="3"/>
    <x v="0"/>
    <s v="LARGE"/>
  </r>
  <r>
    <x v="12"/>
    <s v="C100026"/>
    <n v="373763.68"/>
    <n v="167748.4"/>
    <x v="0"/>
    <x v="8"/>
    <x v="10"/>
    <x v="0"/>
    <x v="0"/>
    <s v="LARGE"/>
  </r>
  <r>
    <x v="13"/>
    <s v="C100029"/>
    <n v="315419.3"/>
    <n v="148187.69"/>
    <x v="1"/>
    <x v="1"/>
    <x v="11"/>
    <x v="4"/>
    <x v="0"/>
    <s v="SMALL"/>
  </r>
  <r>
    <x v="14"/>
    <s v="C100030"/>
    <n v="348735.79"/>
    <n v="154107.12"/>
    <x v="4"/>
    <x v="1"/>
    <x v="11"/>
    <x v="4"/>
    <x v="1"/>
    <s v="MEDIUM"/>
  </r>
  <r>
    <x v="15"/>
    <s v="C100031"/>
    <n v="249835.96000000002"/>
    <n v="111782.54000000001"/>
    <x v="0"/>
    <x v="9"/>
    <x v="12"/>
    <x v="0"/>
    <x v="1"/>
    <s v="LARGE"/>
  </r>
  <r>
    <x v="16"/>
    <s v="C100032"/>
    <n v="52288.19"/>
    <n v="20859.830000000002"/>
    <x v="2"/>
    <x v="4"/>
    <x v="13"/>
    <x v="0"/>
    <x v="1"/>
    <s v="MEDIUM"/>
  </r>
  <r>
    <x v="17"/>
    <s v="C100033"/>
    <n v="116342.77"/>
    <n v="51962.62"/>
    <x v="4"/>
    <x v="5"/>
    <x v="14"/>
    <x v="5"/>
    <x v="1"/>
    <s v="SMALL"/>
  </r>
  <r>
    <x v="18"/>
    <s v="C100035"/>
    <n v="450573.62"/>
    <n v="202085.44"/>
    <x v="3"/>
    <x v="5"/>
    <x v="9"/>
    <x v="3"/>
    <x v="0"/>
    <s v="LARGE"/>
  </r>
  <r>
    <x v="19"/>
    <s v="C100036"/>
    <n v="176250.06"/>
    <n v="82805.05"/>
    <x v="0"/>
    <x v="10"/>
    <x v="15"/>
    <x v="0"/>
    <x v="0"/>
    <s v="MEDIUM"/>
  </r>
  <r>
    <x v="20"/>
    <s v="C100037"/>
    <n v="468986.83"/>
    <n v="200246.92"/>
    <x v="4"/>
    <x v="5"/>
    <x v="16"/>
    <x v="6"/>
    <x v="1"/>
    <s v="LARGE"/>
  </r>
  <r>
    <x v="21"/>
    <s v="C100038"/>
    <n v="141681.04"/>
    <n v="69175.81"/>
    <x v="0"/>
    <x v="11"/>
    <x v="17"/>
    <x v="0"/>
    <x v="0"/>
    <s v="SMALL"/>
  </r>
  <r>
    <x v="22"/>
    <s v="C100039"/>
    <n v="406821.51"/>
    <n v="178762.94"/>
    <x v="3"/>
    <x v="5"/>
    <x v="18"/>
    <x v="7"/>
    <x v="0"/>
    <s v="LARGE"/>
  </r>
  <r>
    <x v="23"/>
    <s v="C100040"/>
    <n v="443915.30000000005"/>
    <n v="204654.80999999997"/>
    <x v="1"/>
    <x v="5"/>
    <x v="9"/>
    <x v="3"/>
    <x v="0"/>
    <s v="SMALL"/>
  </r>
  <r>
    <x v="24"/>
    <s v="C100041"/>
    <n v="204455.77999999997"/>
    <n v="89335.79"/>
    <x v="0"/>
    <x v="11"/>
    <x v="19"/>
    <x v="0"/>
    <x v="1"/>
    <s v="LARGE"/>
  </r>
  <r>
    <x v="25"/>
    <s v="C100042"/>
    <n v="62395.34"/>
    <n v="27851.100000000002"/>
    <x v="2"/>
    <x v="6"/>
    <x v="20"/>
    <x v="0"/>
    <x v="1"/>
    <s v="SMALL"/>
  </r>
  <r>
    <x v="26"/>
    <s v="C100044"/>
    <n v="54497.200000000004"/>
    <n v="24148.799999999999"/>
    <x v="2"/>
    <x v="7"/>
    <x v="21"/>
    <x v="0"/>
    <x v="1"/>
    <s v="MEDIUM"/>
  </r>
  <r>
    <x v="27"/>
    <s v="C100046"/>
    <n v="159562.81"/>
    <n v="61811.950000000004"/>
    <x v="5"/>
    <x v="5"/>
    <x v="22"/>
    <x v="8"/>
    <x v="2"/>
    <s v="LARGE"/>
  </r>
  <r>
    <x v="28"/>
    <s v="C100049"/>
    <n v="48381.81"/>
    <n v="20868.04"/>
    <x v="2"/>
    <x v="9"/>
    <x v="23"/>
    <x v="0"/>
    <x v="1"/>
    <s v="SMALL"/>
  </r>
  <r>
    <x v="29"/>
    <s v="C100050"/>
    <n v="283374.7"/>
    <n v="126258.43000000001"/>
    <x v="0"/>
    <x v="2"/>
    <x v="24"/>
    <x v="0"/>
    <x v="0"/>
    <s v="LARGE"/>
  </r>
  <r>
    <x v="30"/>
    <s v="C100051"/>
    <n v="37445.97"/>
    <n v="17258.75"/>
    <x v="2"/>
    <x v="6"/>
    <x v="25"/>
    <x v="0"/>
    <x v="1"/>
    <s v="SMALL"/>
  </r>
  <r>
    <x v="31"/>
    <s v="C100052"/>
    <n v="62123.199999999997"/>
    <n v="28300.960000000003"/>
    <x v="0"/>
    <x v="10"/>
    <x v="26"/>
    <x v="0"/>
    <x v="0"/>
    <s v="SMALL"/>
  </r>
  <r>
    <x v="32"/>
    <s v="C100053"/>
    <n v="203091.31"/>
    <n v="86687.150000000009"/>
    <x v="4"/>
    <x v="1"/>
    <x v="0"/>
    <x v="1"/>
    <x v="1"/>
    <s v="MEDIUM"/>
  </r>
  <r>
    <x v="32"/>
    <s v="C100054"/>
    <n v="108703.84999999999"/>
    <n v="48913.34"/>
    <x v="4"/>
    <x v="1"/>
    <x v="0"/>
    <x v="1"/>
    <x v="1"/>
    <s v="SMALL"/>
  </r>
  <r>
    <x v="33"/>
    <s v="C100056"/>
    <n v="90349.19"/>
    <n v="43018.590000000004"/>
    <x v="0"/>
    <x v="12"/>
    <x v="27"/>
    <x v="0"/>
    <x v="0"/>
    <s v="MEDIUM"/>
  </r>
  <r>
    <x v="34"/>
    <s v="C100058"/>
    <n v="74444.399999999994"/>
    <n v="32696.05"/>
    <x v="2"/>
    <x v="9"/>
    <x v="28"/>
    <x v="0"/>
    <x v="2"/>
    <s v="LARGE"/>
  </r>
  <r>
    <x v="35"/>
    <s v="C100059"/>
    <n v="488500.98000000004"/>
    <n v="220592.53000000003"/>
    <x v="0"/>
    <x v="3"/>
    <x v="29"/>
    <x v="0"/>
    <x v="0"/>
    <s v="LARGE"/>
  </r>
  <r>
    <x v="36"/>
    <s v="C100060"/>
    <n v="232537.19999999998"/>
    <n v="101241.16"/>
    <x v="0"/>
    <x v="4"/>
    <x v="13"/>
    <x v="0"/>
    <x v="1"/>
    <s v="LARGE"/>
  </r>
  <r>
    <x v="37"/>
    <s v="C100062"/>
    <n v="44768.689999999995"/>
    <n v="20652.259999999998"/>
    <x v="2"/>
    <x v="8"/>
    <x v="30"/>
    <x v="0"/>
    <x v="1"/>
    <s v="MEDIUM"/>
  </r>
  <r>
    <x v="38"/>
    <s v="C100063"/>
    <n v="122054"/>
    <n v="56100.549999999996"/>
    <x v="0"/>
    <x v="13"/>
    <x v="31"/>
    <x v="0"/>
    <x v="0"/>
    <s v="MEDIUM"/>
  </r>
  <r>
    <x v="39"/>
    <s v="C100064"/>
    <n v="398620.79000000004"/>
    <n v="181326.96"/>
    <x v="0"/>
    <x v="8"/>
    <x v="32"/>
    <x v="0"/>
    <x v="1"/>
    <s v="LARGE"/>
  </r>
  <r>
    <x v="40"/>
    <s v="C100065"/>
    <n v="74150.98000000001"/>
    <n v="36010.03"/>
    <x v="0"/>
    <x v="12"/>
    <x v="33"/>
    <x v="0"/>
    <x v="0"/>
    <s v="SMALL"/>
  </r>
  <r>
    <x v="41"/>
    <s v="C100066"/>
    <n v="287245.34999999998"/>
    <n v="132449.15"/>
    <x v="4"/>
    <x v="5"/>
    <x v="34"/>
    <x v="9"/>
    <x v="1"/>
    <s v="SMALL"/>
  </r>
  <r>
    <x v="42"/>
    <s v="C100068"/>
    <n v="82252.55"/>
    <n v="36401.74"/>
    <x v="2"/>
    <x v="0"/>
    <x v="0"/>
    <x v="10"/>
    <x v="2"/>
    <s v="LARGE"/>
  </r>
  <r>
    <x v="43"/>
    <s v="C100069"/>
    <n v="82555.55"/>
    <n v="37212.11"/>
    <x v="2"/>
    <x v="10"/>
    <x v="35"/>
    <x v="0"/>
    <x v="1"/>
    <s v="MEDIUM"/>
  </r>
  <r>
    <x v="44"/>
    <s v="C100070"/>
    <n v="127468.23999999999"/>
    <n v="55977.26"/>
    <x v="2"/>
    <x v="13"/>
    <x v="36"/>
    <x v="0"/>
    <x v="1"/>
    <s v="MEDIUM"/>
  </r>
  <r>
    <x v="45"/>
    <s v="C100072"/>
    <n v="459792.71"/>
    <n v="215671.81999999998"/>
    <x v="1"/>
    <x v="5"/>
    <x v="37"/>
    <x v="11"/>
    <x v="0"/>
    <s v="SMALL"/>
  </r>
  <r>
    <x v="46"/>
    <s v="C100073"/>
    <n v="86085.6"/>
    <n v="41223.22"/>
    <x v="0"/>
    <x v="2"/>
    <x v="38"/>
    <x v="0"/>
    <x v="0"/>
    <s v="MEDIUM"/>
  </r>
  <r>
    <x v="47"/>
    <s v="C100075"/>
    <n v="596435.39"/>
    <n v="259346.74000000002"/>
    <x v="4"/>
    <x v="5"/>
    <x v="37"/>
    <x v="11"/>
    <x v="1"/>
    <s v="LARGE"/>
  </r>
  <r>
    <x v="48"/>
    <s v="C100076"/>
    <n v="238257.85"/>
    <n v="105839.96999999999"/>
    <x v="4"/>
    <x v="5"/>
    <x v="37"/>
    <x v="11"/>
    <x v="1"/>
    <s v="MEDIUM"/>
  </r>
  <r>
    <x v="49"/>
    <s v="C100081"/>
    <n v="47596.42"/>
    <n v="21651.530000000002"/>
    <x v="0"/>
    <x v="13"/>
    <x v="39"/>
    <x v="0"/>
    <x v="0"/>
    <s v="SMALL"/>
  </r>
  <r>
    <x v="50"/>
    <s v="C100082"/>
    <n v="491678.36"/>
    <n v="231386.03999999998"/>
    <x v="1"/>
    <x v="5"/>
    <x v="40"/>
    <x v="7"/>
    <x v="0"/>
    <s v="SMALL"/>
  </r>
  <r>
    <x v="51"/>
    <s v="C100083"/>
    <n v="751152.07000000007"/>
    <n v="328165.76000000001"/>
    <x v="4"/>
    <x v="5"/>
    <x v="41"/>
    <x v="12"/>
    <x v="1"/>
    <s v="MEDIUM"/>
  </r>
  <r>
    <x v="52"/>
    <s v="C100084"/>
    <n v="170114.57"/>
    <n v="63890.94"/>
    <x v="6"/>
    <x v="5"/>
    <x v="9"/>
    <x v="3"/>
    <x v="2"/>
    <s v="MEDIUM"/>
  </r>
  <r>
    <x v="53"/>
    <s v="C100085"/>
    <n v="37956.729999999996"/>
    <n v="16936.38"/>
    <x v="2"/>
    <x v="0"/>
    <x v="0"/>
    <x v="0"/>
    <x v="2"/>
    <s v="LARGE"/>
  </r>
  <r>
    <x v="54"/>
    <s v="C100086"/>
    <n v="1035088.25"/>
    <n v="483762.46"/>
    <x v="1"/>
    <x v="5"/>
    <x v="9"/>
    <x v="3"/>
    <x v="0"/>
    <s v="SMALL"/>
  </r>
  <r>
    <x v="55"/>
    <s v="C100088"/>
    <n v="455748.93000000005"/>
    <n v="197956.21"/>
    <x v="4"/>
    <x v="5"/>
    <x v="42"/>
    <x v="7"/>
    <x v="1"/>
    <s v="LARGE"/>
  </r>
  <r>
    <x v="56"/>
    <s v="C100089"/>
    <n v="140794.57999999999"/>
    <n v="54303.039999999994"/>
    <x v="6"/>
    <x v="5"/>
    <x v="43"/>
    <x v="13"/>
    <x v="2"/>
    <s v="MEDIUM"/>
  </r>
  <r>
    <x v="57"/>
    <s v="C100092"/>
    <n v="121196.11"/>
    <n v="56237.56"/>
    <x v="0"/>
    <x v="0"/>
    <x v="44"/>
    <x v="0"/>
    <x v="0"/>
    <s v="MEDIUM"/>
  </r>
  <r>
    <x v="58"/>
    <s v="C100094"/>
    <n v="51644.840000000004"/>
    <n v="22752.240000000002"/>
    <x v="2"/>
    <x v="0"/>
    <x v="0"/>
    <x v="0"/>
    <x v="2"/>
    <s v="LARGE"/>
  </r>
  <r>
    <x v="59"/>
    <s v="C100095"/>
    <n v="330641.46000000002"/>
    <n v="153780.92000000001"/>
    <x v="3"/>
    <x v="5"/>
    <x v="45"/>
    <x v="14"/>
    <x v="0"/>
    <s v="MEDIUM"/>
  </r>
  <r>
    <x v="60"/>
    <s v="C100096"/>
    <n v="215739.7"/>
    <n v="82126.28"/>
    <x v="6"/>
    <x v="5"/>
    <x v="46"/>
    <x v="15"/>
    <x v="2"/>
    <s v="MEDIUM"/>
  </r>
  <r>
    <x v="61"/>
    <s v="C100097"/>
    <n v="350305.89"/>
    <n v="154966.87"/>
    <x v="3"/>
    <x v="5"/>
    <x v="47"/>
    <x v="14"/>
    <x v="0"/>
    <s v="LARGE"/>
  </r>
  <r>
    <x v="62"/>
    <s v="C100098"/>
    <n v="278970.53999999998"/>
    <n v="129274.7"/>
    <x v="3"/>
    <x v="5"/>
    <x v="48"/>
    <x v="9"/>
    <x v="0"/>
    <s v="MEDIUM"/>
  </r>
  <r>
    <x v="63"/>
    <s v="C100099"/>
    <n v="1023155.3"/>
    <n v="451591.26999999996"/>
    <x v="4"/>
    <x v="5"/>
    <x v="22"/>
    <x v="8"/>
    <x v="1"/>
    <s v="LARGE"/>
  </r>
  <r>
    <x v="64"/>
    <s v="C100100"/>
    <n v="237889.88"/>
    <n v="81620.83"/>
    <x v="5"/>
    <x v="5"/>
    <x v="49"/>
    <x v="9"/>
    <x v="2"/>
    <s v="LARGE"/>
  </r>
  <r>
    <x v="65"/>
    <s v="C100101"/>
    <n v="153698.23999999999"/>
    <n v="59031.149999999994"/>
    <x v="6"/>
    <x v="5"/>
    <x v="50"/>
    <x v="2"/>
    <x v="2"/>
    <s v="MEDIUM"/>
  </r>
  <r>
    <x v="66"/>
    <s v="C100102"/>
    <n v="400499.25"/>
    <n v="186784.98"/>
    <x v="3"/>
    <x v="5"/>
    <x v="50"/>
    <x v="2"/>
    <x v="0"/>
    <s v="MEDIUM"/>
  </r>
  <r>
    <x v="67"/>
    <s v="C100103"/>
    <n v="125750.64"/>
    <n v="46297.47"/>
    <x v="5"/>
    <x v="5"/>
    <x v="51"/>
    <x v="2"/>
    <x v="2"/>
    <s v="LARGE"/>
  </r>
  <r>
    <x v="68"/>
    <s v="C100104"/>
    <n v="474726.11000000004"/>
    <n v="213892.61"/>
    <x v="3"/>
    <x v="5"/>
    <x v="52"/>
    <x v="13"/>
    <x v="0"/>
    <s v="LARGE"/>
  </r>
  <r>
    <x v="69"/>
    <s v="C100105"/>
    <n v="372934.84"/>
    <n v="173211.22"/>
    <x v="3"/>
    <x v="5"/>
    <x v="53"/>
    <x v="13"/>
    <x v="0"/>
    <s v="MEDIUM"/>
  </r>
  <r>
    <x v="70"/>
    <s v="C100106"/>
    <n v="229677.24"/>
    <n v="107554.85"/>
    <x v="3"/>
    <x v="5"/>
    <x v="54"/>
    <x v="13"/>
    <x v="0"/>
    <s v="MEDIUM"/>
  </r>
  <r>
    <x v="71"/>
    <s v="C100107"/>
    <n v="111994.6"/>
    <n v="49311.34"/>
    <x v="2"/>
    <x v="3"/>
    <x v="55"/>
    <x v="0"/>
    <x v="2"/>
    <s v="LARGE"/>
  </r>
  <r>
    <x v="72"/>
    <s v="C100108"/>
    <n v="238206.7"/>
    <n v="91995.88"/>
    <x v="6"/>
    <x v="5"/>
    <x v="54"/>
    <x v="13"/>
    <x v="2"/>
    <s v="SMALL"/>
  </r>
  <r>
    <x v="73"/>
    <s v="C100110"/>
    <n v="40871.949999999997"/>
    <n v="18317.580000000002"/>
    <x v="2"/>
    <x v="3"/>
    <x v="55"/>
    <x v="0"/>
    <x v="2"/>
    <s v="SMALL"/>
  </r>
  <r>
    <x v="74"/>
    <s v="C100112"/>
    <n v="179713.82"/>
    <n v="64714.55"/>
    <x v="6"/>
    <x v="5"/>
    <x v="14"/>
    <x v="5"/>
    <x v="2"/>
    <s v="SMALL"/>
  </r>
  <r>
    <x v="75"/>
    <s v="C100113"/>
    <n v="159857.95000000001"/>
    <n v="57864.990000000005"/>
    <x v="6"/>
    <x v="5"/>
    <x v="14"/>
    <x v="5"/>
    <x v="2"/>
    <s v="MEDIUM"/>
  </r>
  <r>
    <x v="76"/>
    <s v="C100114"/>
    <n v="24261.420000000002"/>
    <n v="10856.57"/>
    <x v="2"/>
    <x v="7"/>
    <x v="7"/>
    <x v="0"/>
    <x v="2"/>
    <s v="SMALL"/>
  </r>
  <r>
    <x v="77"/>
    <s v="C100115"/>
    <n v="228026.5"/>
    <n v="89001.58"/>
    <x v="5"/>
    <x v="5"/>
    <x v="14"/>
    <x v="5"/>
    <x v="2"/>
    <s v="LARGE"/>
  </r>
  <r>
    <x v="78"/>
    <s v="C100116"/>
    <n v="309316.58"/>
    <n v="145630.44"/>
    <x v="0"/>
    <x v="7"/>
    <x v="21"/>
    <x v="0"/>
    <x v="0"/>
    <s v="MEDIUM"/>
  </r>
  <r>
    <x v="79"/>
    <s v="C100117"/>
    <n v="33135.69"/>
    <n v="14553.960000000001"/>
    <x v="2"/>
    <x v="3"/>
    <x v="55"/>
    <x v="0"/>
    <x v="2"/>
    <s v="SMALL"/>
  </r>
  <r>
    <x v="80"/>
    <s v="C100118"/>
    <n v="149831.02000000002"/>
    <n v="70184.900000000009"/>
    <x v="0"/>
    <x v="3"/>
    <x v="55"/>
    <x v="0"/>
    <x v="0"/>
    <s v="SMALL"/>
  </r>
  <r>
    <x v="81"/>
    <s v="C100119"/>
    <n v="187633.64"/>
    <n v="69119.290000000008"/>
    <x v="5"/>
    <x v="5"/>
    <x v="14"/>
    <x v="5"/>
    <x v="2"/>
    <s v="LARGE"/>
  </r>
  <r>
    <x v="82"/>
    <s v="C100120"/>
    <n v="160117.98000000001"/>
    <n v="58559.28"/>
    <x v="6"/>
    <x v="5"/>
    <x v="56"/>
    <x v="6"/>
    <x v="2"/>
    <s v="SMALL"/>
  </r>
  <r>
    <x v="83"/>
    <s v="C100121"/>
    <n v="19355.91"/>
    <n v="8903.5"/>
    <x v="2"/>
    <x v="12"/>
    <x v="33"/>
    <x v="0"/>
    <x v="2"/>
    <s v="SMALL"/>
  </r>
  <r>
    <x v="84"/>
    <s v="C100122"/>
    <n v="30892.039999999997"/>
    <n v="13561.85"/>
    <x v="2"/>
    <x v="12"/>
    <x v="27"/>
    <x v="0"/>
    <x v="2"/>
    <s v="SMALL"/>
  </r>
  <r>
    <x v="85"/>
    <s v="C100124"/>
    <n v="40230.68"/>
    <n v="17944.82"/>
    <x v="2"/>
    <x v="7"/>
    <x v="7"/>
    <x v="0"/>
    <x v="2"/>
    <s v="SMALL"/>
  </r>
  <r>
    <x v="86"/>
    <s v="C100125"/>
    <n v="41134.68"/>
    <n v="18352.690000000002"/>
    <x v="2"/>
    <x v="7"/>
    <x v="7"/>
    <x v="0"/>
    <x v="2"/>
    <s v="SMALL"/>
  </r>
  <r>
    <x v="87"/>
    <s v="C100126"/>
    <n v="162372.26999999999"/>
    <n v="59773.77"/>
    <x v="5"/>
    <x v="5"/>
    <x v="56"/>
    <x v="6"/>
    <x v="2"/>
    <s v="LARGE"/>
  </r>
  <r>
    <x v="88"/>
    <s v="C100127"/>
    <n v="158381.72"/>
    <n v="59509.840000000004"/>
    <x v="5"/>
    <x v="5"/>
    <x v="57"/>
    <x v="16"/>
    <x v="2"/>
    <s v="LARGE"/>
  </r>
  <r>
    <x v="89"/>
    <s v="C100128"/>
    <n v="34190.379999999997"/>
    <n v="15134.220000000001"/>
    <x v="2"/>
    <x v="12"/>
    <x v="27"/>
    <x v="0"/>
    <x v="2"/>
    <s v="SMALL"/>
  </r>
  <r>
    <x v="90"/>
    <s v="C100129"/>
    <n v="173652.99"/>
    <n v="60263.99"/>
    <x v="5"/>
    <x v="5"/>
    <x v="58"/>
    <x v="17"/>
    <x v="2"/>
    <s v="LARGE"/>
  </r>
  <r>
    <x v="91"/>
    <s v="C100130"/>
    <n v="546374.98"/>
    <n v="246036.06999999998"/>
    <x v="3"/>
    <x v="5"/>
    <x v="58"/>
    <x v="17"/>
    <x v="0"/>
    <s v="LARGE"/>
  </r>
  <r>
    <x v="92"/>
    <s v="C100133"/>
    <n v="60277.760000000002"/>
    <n v="26768.239999999998"/>
    <x v="2"/>
    <x v="12"/>
    <x v="27"/>
    <x v="0"/>
    <x v="2"/>
    <s v="SMALL"/>
  </r>
  <r>
    <x v="93"/>
    <s v="C100134"/>
    <n v="72755.98"/>
    <n v="31026.02"/>
    <x v="2"/>
    <x v="3"/>
    <x v="29"/>
    <x v="0"/>
    <x v="1"/>
    <s v="SMALL"/>
  </r>
  <r>
    <x v="94"/>
    <s v="C100135"/>
    <n v="267744.3"/>
    <n v="95390.95"/>
    <x v="6"/>
    <x v="5"/>
    <x v="59"/>
    <x v="16"/>
    <x v="2"/>
    <s v="SMALL"/>
  </r>
  <r>
    <x v="95"/>
    <s v="C100136"/>
    <n v="153775.89000000001"/>
    <n v="55779.040000000001"/>
    <x v="6"/>
    <x v="5"/>
    <x v="59"/>
    <x v="16"/>
    <x v="2"/>
    <s v="SMALL"/>
  </r>
  <r>
    <x v="96"/>
    <s v="C100137"/>
    <n v="366934.79"/>
    <n v="164308.41"/>
    <x v="3"/>
    <x v="5"/>
    <x v="60"/>
    <x v="2"/>
    <x v="0"/>
    <s v="LARGE"/>
  </r>
  <r>
    <x v="97"/>
    <s v="C100138"/>
    <n v="751873.54999999993"/>
    <n v="344757.94"/>
    <x v="3"/>
    <x v="5"/>
    <x v="60"/>
    <x v="2"/>
    <x v="0"/>
    <s v="MEDIUM"/>
  </r>
  <r>
    <x v="98"/>
    <s v="C100139"/>
    <n v="134204.39000000001"/>
    <n v="43809.24"/>
    <x v="5"/>
    <x v="5"/>
    <x v="51"/>
    <x v="2"/>
    <x v="2"/>
    <s v="LARGE"/>
  </r>
  <r>
    <x v="99"/>
    <s v="C100140"/>
    <n v="468126.70999999996"/>
    <n v="163849.04"/>
    <x v="6"/>
    <x v="5"/>
    <x v="61"/>
    <x v="2"/>
    <x v="2"/>
    <s v="SMALL"/>
  </r>
  <r>
    <x v="100"/>
    <s v="C100141"/>
    <n v="367185.85000000003"/>
    <n v="127298.83"/>
    <x v="5"/>
    <x v="5"/>
    <x v="61"/>
    <x v="2"/>
    <x v="2"/>
    <s v="LARGE"/>
  </r>
  <r>
    <x v="101"/>
    <s v="C100142"/>
    <n v="92046.37"/>
    <n v="35006.980000000003"/>
    <x v="6"/>
    <x v="5"/>
    <x v="61"/>
    <x v="2"/>
    <x v="2"/>
    <s v="MEDIUM"/>
  </r>
  <r>
    <x v="102"/>
    <s v="C100143"/>
    <n v="69463.73"/>
    <n v="23764.98"/>
    <x v="6"/>
    <x v="5"/>
    <x v="61"/>
    <x v="2"/>
    <x v="2"/>
    <s v="MEDIUM"/>
  </r>
  <r>
    <x v="103"/>
    <s v="C100144"/>
    <n v="352527.83"/>
    <n v="123506.47"/>
    <x v="6"/>
    <x v="5"/>
    <x v="61"/>
    <x v="2"/>
    <x v="2"/>
    <s v="MEDIUM"/>
  </r>
  <r>
    <x v="104"/>
    <s v="C100145"/>
    <n v="702725.61"/>
    <n v="318880.06"/>
    <x v="3"/>
    <x v="5"/>
    <x v="61"/>
    <x v="2"/>
    <x v="0"/>
    <s v="LARGE"/>
  </r>
  <r>
    <x v="105"/>
    <s v="C100146"/>
    <n v="108572.69"/>
    <n v="48738.259999999995"/>
    <x v="2"/>
    <x v="7"/>
    <x v="21"/>
    <x v="0"/>
    <x v="1"/>
    <s v="SMALL"/>
  </r>
  <r>
    <x v="106"/>
    <s v="C100501"/>
    <n v="20638.91"/>
    <n v="7027.4699999999993"/>
    <x v="2"/>
    <x v="5"/>
    <x v="62"/>
    <x v="15"/>
    <x v="3"/>
    <s v=""/>
  </r>
  <r>
    <x v="107"/>
    <s v="C100502"/>
    <n v="29924.91"/>
    <n v="8833.48"/>
    <x v="2"/>
    <x v="5"/>
    <x v="61"/>
    <x v="2"/>
    <x v="3"/>
    <s v=""/>
  </r>
  <r>
    <x v="108"/>
    <s v="C100503"/>
    <n v="22366.95"/>
    <n v="6389.24"/>
    <x v="2"/>
    <x v="5"/>
    <x v="63"/>
    <x v="3"/>
    <x v="3"/>
    <s v=""/>
  </r>
  <r>
    <x v="109"/>
    <s v="C100504"/>
    <n v="16259.62"/>
    <n v="5437"/>
    <x v="2"/>
    <x v="5"/>
    <x v="61"/>
    <x v="2"/>
    <x v="3"/>
    <s v=""/>
  </r>
  <r>
    <x v="110"/>
    <s v="C100505"/>
    <n v="28723.66"/>
    <n v="8445.32"/>
    <x v="2"/>
    <x v="5"/>
    <x v="64"/>
    <x v="8"/>
    <x v="3"/>
    <s v=""/>
  </r>
  <r>
    <x v="111"/>
    <s v="C100506"/>
    <n v="20828.14"/>
    <n v="6017.67"/>
    <x v="2"/>
    <x v="5"/>
    <x v="65"/>
    <x v="18"/>
    <x v="3"/>
    <s v=""/>
  </r>
  <r>
    <x v="112"/>
    <s v="C100507"/>
    <n v="30788.100000000002"/>
    <n v="9590.27"/>
    <x v="2"/>
    <x v="5"/>
    <x v="14"/>
    <x v="5"/>
    <x v="3"/>
    <s v=""/>
  </r>
  <r>
    <x v="113"/>
    <s v="C100508"/>
    <n v="26757.239999999998"/>
    <n v="7663.96"/>
    <x v="2"/>
    <x v="5"/>
    <x v="64"/>
    <x v="8"/>
    <x v="3"/>
    <s v=""/>
  </r>
  <r>
    <x v="114"/>
    <s v="C100509"/>
    <n v="20340.98"/>
    <n v="6788.72"/>
    <x v="2"/>
    <x v="5"/>
    <x v="66"/>
    <x v="19"/>
    <x v="3"/>
    <s v=""/>
  </r>
  <r>
    <x v="115"/>
    <s v="C100510"/>
    <n v="20518.18"/>
    <n v="6077.83"/>
    <x v="2"/>
    <x v="5"/>
    <x v="67"/>
    <x v="18"/>
    <x v="3"/>
    <s v=""/>
  </r>
  <r>
    <x v="116"/>
    <s v="C100511"/>
    <n v="34359.29"/>
    <n v="10533.88"/>
    <x v="2"/>
    <x v="5"/>
    <x v="68"/>
    <x v="20"/>
    <x v="3"/>
    <s v=""/>
  </r>
  <r>
    <x v="117"/>
    <s v="C100512"/>
    <n v="6214.76"/>
    <n v="2584.5099999999998"/>
    <x v="2"/>
    <x v="5"/>
    <x v="69"/>
    <x v="21"/>
    <x v="3"/>
    <s v=""/>
  </r>
  <r>
    <x v="118"/>
    <s v="C100513"/>
    <n v="31989.670000000002"/>
    <n v="9228.83"/>
    <x v="2"/>
    <x v="5"/>
    <x v="48"/>
    <x v="9"/>
    <x v="3"/>
    <s v=""/>
  </r>
  <r>
    <x v="119"/>
    <s v="C100514"/>
    <n v="21320.99"/>
    <n v="7590.6699999999992"/>
    <x v="2"/>
    <x v="5"/>
    <x v="70"/>
    <x v="9"/>
    <x v="3"/>
    <s v=""/>
  </r>
  <r>
    <x v="120"/>
    <s v="C100515"/>
    <n v="10985.41"/>
    <n v="3368.13"/>
    <x v="2"/>
    <x v="5"/>
    <x v="68"/>
    <x v="20"/>
    <x v="3"/>
    <s v=""/>
  </r>
  <r>
    <x v="121"/>
    <s v="C100516"/>
    <n v="25448.03"/>
    <n v="7082.1900000000005"/>
    <x v="2"/>
    <x v="5"/>
    <x v="9"/>
    <x v="3"/>
    <x v="3"/>
    <s v=""/>
  </r>
  <r>
    <x v="122"/>
    <s v="C100517"/>
    <n v="15474.17"/>
    <n v="5826.87"/>
    <x v="2"/>
    <x v="5"/>
    <x v="61"/>
    <x v="2"/>
    <x v="3"/>
    <s v=""/>
  </r>
  <r>
    <x v="123"/>
    <s v="C100518"/>
    <n v="28631.57"/>
    <n v="9171.91"/>
    <x v="2"/>
    <x v="5"/>
    <x v="43"/>
    <x v="13"/>
    <x v="3"/>
    <s v=""/>
  </r>
  <r>
    <x v="124"/>
    <s v="C100519"/>
    <n v="27901.47"/>
    <n v="8624.07"/>
    <x v="2"/>
    <x v="5"/>
    <x v="71"/>
    <x v="13"/>
    <x v="3"/>
    <s v=""/>
  </r>
  <r>
    <x v="125"/>
    <s v="C100520"/>
    <n v="18375.59"/>
    <n v="5231.8999999999996"/>
    <x v="2"/>
    <x v="5"/>
    <x v="71"/>
    <x v="13"/>
    <x v="3"/>
    <s v=""/>
  </r>
  <r>
    <x v="126"/>
    <s v="C100521"/>
    <n v="26656.14"/>
    <n v="8539.5400000000009"/>
    <x v="2"/>
    <x v="5"/>
    <x v="51"/>
    <x v="2"/>
    <x v="3"/>
    <s v=""/>
  </r>
  <r>
    <x v="127"/>
    <s v="C100522"/>
    <n v="30996.42"/>
    <n v="7964.55"/>
    <x v="2"/>
    <x v="5"/>
    <x v="68"/>
    <x v="20"/>
    <x v="3"/>
    <s v=""/>
  </r>
  <r>
    <x v="128"/>
    <s v="C100523"/>
    <n v="14790.100000000002"/>
    <n v="4102.8500000000004"/>
    <x v="2"/>
    <x v="5"/>
    <x v="72"/>
    <x v="22"/>
    <x v="3"/>
    <s v=""/>
  </r>
  <r>
    <x v="129"/>
    <s v="C100524"/>
    <n v="21384.739999999998"/>
    <n v="6471.15"/>
    <x v="2"/>
    <x v="5"/>
    <x v="73"/>
    <x v="23"/>
    <x v="3"/>
    <s v=""/>
  </r>
  <r>
    <x v="130"/>
    <s v="C100525"/>
    <n v="16953.27"/>
    <n v="5490.96"/>
    <x v="2"/>
    <x v="5"/>
    <x v="74"/>
    <x v="15"/>
    <x v="3"/>
    <s v=""/>
  </r>
  <r>
    <x v="131"/>
    <s v="C100526"/>
    <n v="19005.79"/>
    <n v="6083.8099999999995"/>
    <x v="2"/>
    <x v="5"/>
    <x v="43"/>
    <x v="13"/>
    <x v="3"/>
    <s v=""/>
  </r>
  <r>
    <x v="132"/>
    <s v="C100527"/>
    <n v="35085.589999999997"/>
    <n v="11421.58"/>
    <x v="2"/>
    <x v="5"/>
    <x v="71"/>
    <x v="13"/>
    <x v="3"/>
    <s v=""/>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36" applyNumberFormats="0" applyBorderFormats="0" applyFontFormats="0" applyPatternFormats="0" applyAlignmentFormats="0" applyWidthHeightFormats="1" dataCaption="Values" updatedVersion="8" minRefreshableVersion="3" showDrill="0" itemPrintTitles="1" createdVersion="4" indent="0" compact="0" compactData="0" multipleFieldFilters="0">
  <location ref="C18:F29" firstHeaderRow="0" firstDataRow="1" firstDataCol="1"/>
  <pivotFields count="11">
    <pivotField axis="axisRow" compact="0" outline="0" showAll="0" measureFilter="1" sortType="descending" defaultSubtotal="0">
      <items count="133">
        <item x="57"/>
        <item x="94"/>
        <item x="65"/>
        <item x="63"/>
        <item x="92"/>
        <item x="76"/>
        <item x="56"/>
        <item x="55"/>
        <item x="54"/>
        <item x="79"/>
        <item x="82"/>
        <item x="53"/>
        <item x="52"/>
        <item x="20"/>
        <item x="80"/>
        <item x="83"/>
        <item x="99"/>
        <item x="78"/>
        <item x="14"/>
        <item x="51"/>
        <item x="50"/>
        <item x="105"/>
        <item x="49"/>
        <item x="61"/>
        <item x="86"/>
        <item x="89"/>
        <item x="48"/>
        <item x="47"/>
        <item x="90"/>
        <item x="88"/>
        <item x="46"/>
        <item x="58"/>
        <item x="59"/>
        <item x="44"/>
        <item x="84"/>
        <item x="102"/>
        <item x="43"/>
        <item x="42"/>
        <item x="85"/>
        <item x="41"/>
        <item x="96"/>
        <item x="40"/>
        <item x="101"/>
        <item x="87"/>
        <item x="39"/>
        <item x="38"/>
        <item x="37"/>
        <item x="36"/>
        <item x="35"/>
        <item x="34"/>
        <item x="33"/>
        <item x="32"/>
        <item x="31"/>
        <item x="30"/>
        <item x="71"/>
        <item x="29"/>
        <item x="75"/>
        <item x="28"/>
        <item x="72"/>
        <item x="64"/>
        <item x="27"/>
        <item x="77"/>
        <item x="81"/>
        <item x="93"/>
        <item x="91"/>
        <item x="26"/>
        <item x="25"/>
        <item x="24"/>
        <item x="23"/>
        <item x="22"/>
        <item x="73"/>
        <item x="98"/>
        <item x="21"/>
        <item x="19"/>
        <item x="18"/>
        <item x="95"/>
        <item x="17"/>
        <item x="16"/>
        <item x="69"/>
        <item x="70"/>
        <item x="15"/>
        <item x="13"/>
        <item x="104"/>
        <item x="12"/>
        <item x="11"/>
        <item x="68"/>
        <item x="10"/>
        <item x="60"/>
        <item x="97"/>
        <item x="45"/>
        <item x="9"/>
        <item x="8"/>
        <item x="7"/>
        <item x="6"/>
        <item x="5"/>
        <item x="4"/>
        <item x="3"/>
        <item x="2"/>
        <item x="103"/>
        <item x="0"/>
        <item x="62"/>
        <item x="66"/>
        <item x="74"/>
        <item x="100"/>
        <item x="1"/>
        <item x="67"/>
        <item x="106"/>
        <item x="107"/>
        <item x="108"/>
        <item x="109"/>
        <item x="110"/>
        <item x="111"/>
        <item x="112"/>
        <item x="113"/>
        <item x="114"/>
        <item x="115"/>
        <item x="116"/>
        <item x="117"/>
        <item x="118"/>
        <item x="119"/>
        <item x="120"/>
        <item x="121"/>
        <item x="122"/>
        <item x="123"/>
        <item x="124"/>
        <item x="125"/>
        <item x="126"/>
        <item x="127"/>
        <item x="128"/>
        <item x="129"/>
        <item x="130"/>
        <item x="131"/>
        <item x="132"/>
      </items>
      <autoSortScope>
        <pivotArea dataOnly="0" outline="0" fieldPosition="0">
          <references count="1">
            <reference field="4294967294" count="1" selected="0">
              <x v="0"/>
            </reference>
          </references>
        </pivotArea>
      </autoSortScope>
    </pivotField>
    <pivotField compact="0" outline="0" showAll="0"/>
    <pivotField dataField="1" compact="0" outline="0" showAll="0"/>
    <pivotField dataField="1" compact="0" outline="0" showAll="0"/>
    <pivotField compact="0" outline="0" showAll="0">
      <items count="8">
        <item x="3"/>
        <item x="1"/>
        <item x="5"/>
        <item x="4"/>
        <item x="6"/>
        <item x="0"/>
        <item x="2"/>
        <item t="default"/>
      </items>
    </pivotField>
    <pivotField compact="0" outline="0" showAll="0">
      <items count="15">
        <item x="8"/>
        <item x="12"/>
        <item x="1"/>
        <item x="2"/>
        <item x="10"/>
        <item x="7"/>
        <item x="0"/>
        <item x="11"/>
        <item x="3"/>
        <item x="4"/>
        <item x="6"/>
        <item x="9"/>
        <item x="13"/>
        <item x="5"/>
        <item t="default"/>
      </items>
    </pivotField>
    <pivotField compact="0" outline="0" showAll="0">
      <items count="76">
        <item x="2"/>
        <item x="24"/>
        <item x="3"/>
        <item x="29"/>
        <item x="9"/>
        <item x="25"/>
        <item x="62"/>
        <item x="47"/>
        <item x="73"/>
        <item x="45"/>
        <item x="59"/>
        <item x="37"/>
        <item x="63"/>
        <item x="53"/>
        <item x="48"/>
        <item x="68"/>
        <item x="66"/>
        <item x="44"/>
        <item x="18"/>
        <item x="11"/>
        <item x="58"/>
        <item x="26"/>
        <item x="43"/>
        <item x="41"/>
        <item x="70"/>
        <item x="21"/>
        <item x="39"/>
        <item x="10"/>
        <item x="17"/>
        <item x="28"/>
        <item x="7"/>
        <item x="33"/>
        <item x="49"/>
        <item x="40"/>
        <item x="57"/>
        <item x="23"/>
        <item x="8"/>
        <item x="72"/>
        <item x="27"/>
        <item x="13"/>
        <item x="0"/>
        <item x="61"/>
        <item x="36"/>
        <item x="20"/>
        <item x="4"/>
        <item x="52"/>
        <item x="67"/>
        <item x="22"/>
        <item x="65"/>
        <item x="14"/>
        <item x="16"/>
        <item x="12"/>
        <item x="38"/>
        <item x="35"/>
        <item x="15"/>
        <item x="71"/>
        <item x="5"/>
        <item x="19"/>
        <item x="54"/>
        <item x="50"/>
        <item x="51"/>
        <item x="60"/>
        <item x="31"/>
        <item x="74"/>
        <item x="42"/>
        <item x="64"/>
        <item x="1"/>
        <item x="56"/>
        <item x="6"/>
        <item x="46"/>
        <item x="69"/>
        <item x="34"/>
        <item x="32"/>
        <item x="30"/>
        <item x="55"/>
        <item t="default"/>
      </items>
    </pivotField>
    <pivotField compact="0" outline="0" showAll="0">
      <items count="25">
        <item x="0"/>
        <item x="10"/>
        <item x="7"/>
        <item x="2"/>
        <item x="19"/>
        <item x="21"/>
        <item x="8"/>
        <item x="3"/>
        <item x="14"/>
        <item x="11"/>
        <item x="12"/>
        <item x="23"/>
        <item x="4"/>
        <item x="20"/>
        <item x="6"/>
        <item x="22"/>
        <item x="5"/>
        <item x="1"/>
        <item x="13"/>
        <item x="17"/>
        <item x="18"/>
        <item x="9"/>
        <item x="16"/>
        <item x="15"/>
        <item t="default"/>
      </items>
    </pivotField>
    <pivotField compact="0" outline="0" showAll="0">
      <items count="5">
        <item x="3"/>
        <item x="1"/>
        <item x="2"/>
        <item x="0"/>
        <item t="default"/>
      </items>
    </pivotField>
    <pivotField compact="0" outline="0" showAll="0"/>
    <pivotField dataField="1" compact="0" outline="0" dragToRow="0" dragToCol="0" dragToPage="0" showAll="0" defaultSubtotal="0"/>
  </pivotFields>
  <rowFields count="1">
    <field x="0"/>
  </rowFields>
  <rowItems count="11">
    <i>
      <x v="8"/>
    </i>
    <i>
      <x v="3"/>
    </i>
    <i>
      <x v="88"/>
    </i>
    <i>
      <x v="19"/>
    </i>
    <i>
      <x v="82"/>
    </i>
    <i>
      <x v="27"/>
    </i>
    <i>
      <x v="64"/>
    </i>
    <i>
      <x v="20"/>
    </i>
    <i>
      <x v="48"/>
    </i>
    <i>
      <x v="85"/>
    </i>
    <i t="grand">
      <x/>
    </i>
  </rowItems>
  <colFields count="1">
    <field x="-2"/>
  </colFields>
  <colItems count="3">
    <i>
      <x/>
    </i>
    <i i="1">
      <x v="1"/>
    </i>
    <i i="2">
      <x v="2"/>
    </i>
  </colItems>
  <dataFields count="3">
    <dataField name="  Sales (LCY)" fld="2" baseField="0" baseItem="0" numFmtId="165"/>
    <dataField name="  Profit (LCY)" fld="3" baseField="0" baseItem="0" numFmtId="165"/>
    <dataField name="Profit %" fld="10" baseField="0" baseItem="49" numFmtId="9"/>
  </dataFields>
  <formats count="5">
    <format dxfId="24">
      <pivotArea dataOnly="0" labelOnly="1" outline="0" fieldPosition="0">
        <references count="1">
          <reference field="4294967294" count="2">
            <x v="0"/>
            <x v="1"/>
          </reference>
        </references>
      </pivotArea>
    </format>
    <format dxfId="23">
      <pivotArea outline="0" collapsedLevelsAreSubtotals="1" fieldPosition="0">
        <references count="1">
          <reference field="4294967294" count="2" selected="0">
            <x v="0"/>
            <x v="1"/>
          </reference>
        </references>
      </pivotArea>
    </format>
    <format dxfId="22">
      <pivotArea dataOnly="0" labelOnly="1" outline="0" fieldPosition="0">
        <references count="1">
          <reference field="4294967294" count="2">
            <x v="0"/>
            <x v="1"/>
          </reference>
        </references>
      </pivotArea>
    </format>
    <format dxfId="21">
      <pivotArea outline="0" fieldPosition="0">
        <references count="1">
          <reference field="4294967294" count="1">
            <x v="2"/>
          </reference>
        </references>
      </pivotArea>
    </format>
    <format dxfId="20">
      <pivotArea dataOnly="0" labelOnly="1" outline="0" fieldPosition="0">
        <references count="1">
          <reference field="4294967294" count="1">
            <x v="2"/>
          </reference>
        </references>
      </pivotArea>
    </format>
  </formats>
  <conditionalFormats count="1">
    <conditionalFormat scope="field" priority="1">
      <pivotAreas count="1">
        <pivotArea outline="0" collapsedLevelsAreSubtotals="1" fieldPosition="0">
          <references count="2">
            <reference field="4294967294" count="1" selected="0">
              <x v="0"/>
            </reference>
            <reference field="0" count="0" selected="0"/>
          </references>
        </pivotArea>
      </pivotAreas>
    </conditionalFormat>
  </conditionalFormats>
  <pivotTableStyleInfo name="PivotStyleMedium9 2 2" showRowHeaders="1" showColHeaders="1" showRowStripes="0" showColStripes="0" showLastColumn="1"/>
  <filters count="1">
    <filter fld="0" type="count" evalOrder="-1" id="1" iMeasureFld="0">
      <autoFilter ref="A1">
        <filterColumn colId="0">
          <top10 val="10" filterVal="10"/>
        </filterColumn>
      </autoFilter>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PivotTable1" cacheId="36" applyNumberFormats="0" applyBorderFormats="0" applyFontFormats="0" applyPatternFormats="0" applyAlignmentFormats="0" applyWidthHeightFormats="1" dataCaption="Values" updatedVersion="8" minRefreshableVersion="3" showDrill="0" itemPrintTitles="1" createdVersion="4" indent="0" compact="0" compactData="0" multipleFieldFilters="0">
  <location ref="C18:F29" firstHeaderRow="0" firstDataRow="1" firstDataCol="1"/>
  <pivotFields count="11">
    <pivotField axis="axisRow" compact="0" outline="0" showAll="0" measureFilter="1" sortType="descending" defaultSubtotal="0">
      <items count="133">
        <item x="57"/>
        <item x="94"/>
        <item x="65"/>
        <item x="63"/>
        <item x="92"/>
        <item x="76"/>
        <item x="56"/>
        <item x="55"/>
        <item x="54"/>
        <item x="79"/>
        <item x="82"/>
        <item x="53"/>
        <item x="52"/>
        <item x="20"/>
        <item x="80"/>
        <item x="83"/>
        <item x="99"/>
        <item x="78"/>
        <item x="14"/>
        <item x="51"/>
        <item x="50"/>
        <item x="105"/>
        <item x="49"/>
        <item x="61"/>
        <item x="86"/>
        <item x="89"/>
        <item x="48"/>
        <item x="47"/>
        <item x="90"/>
        <item x="88"/>
        <item x="46"/>
        <item x="58"/>
        <item x="59"/>
        <item x="44"/>
        <item x="84"/>
        <item x="102"/>
        <item x="43"/>
        <item x="42"/>
        <item x="85"/>
        <item x="41"/>
        <item x="96"/>
        <item x="40"/>
        <item x="101"/>
        <item x="87"/>
        <item x="39"/>
        <item x="38"/>
        <item x="37"/>
        <item x="36"/>
        <item x="35"/>
        <item x="34"/>
        <item x="33"/>
        <item x="32"/>
        <item x="31"/>
        <item x="30"/>
        <item x="71"/>
        <item x="29"/>
        <item x="75"/>
        <item x="28"/>
        <item x="72"/>
        <item x="64"/>
        <item x="27"/>
        <item x="77"/>
        <item x="81"/>
        <item x="93"/>
        <item x="91"/>
        <item x="26"/>
        <item x="25"/>
        <item x="24"/>
        <item x="23"/>
        <item x="22"/>
        <item x="73"/>
        <item x="98"/>
        <item x="21"/>
        <item x="19"/>
        <item x="18"/>
        <item x="95"/>
        <item x="17"/>
        <item x="16"/>
        <item x="69"/>
        <item x="70"/>
        <item x="15"/>
        <item x="13"/>
        <item x="104"/>
        <item x="12"/>
        <item x="11"/>
        <item x="68"/>
        <item x="10"/>
        <item x="60"/>
        <item x="97"/>
        <item x="45"/>
        <item x="9"/>
        <item x="8"/>
        <item x="7"/>
        <item x="6"/>
        <item x="5"/>
        <item x="4"/>
        <item x="3"/>
        <item x="2"/>
        <item x="103"/>
        <item x="0"/>
        <item x="62"/>
        <item x="66"/>
        <item x="74"/>
        <item x="100"/>
        <item x="1"/>
        <item x="67"/>
        <item x="106"/>
        <item x="107"/>
        <item x="108"/>
        <item x="109"/>
        <item x="110"/>
        <item x="111"/>
        <item x="112"/>
        <item x="113"/>
        <item x="114"/>
        <item x="115"/>
        <item x="116"/>
        <item x="117"/>
        <item x="118"/>
        <item x="119"/>
        <item x="120"/>
        <item x="121"/>
        <item x="122"/>
        <item x="123"/>
        <item x="124"/>
        <item x="125"/>
        <item x="126"/>
        <item x="127"/>
        <item x="128"/>
        <item x="129"/>
        <item x="130"/>
        <item x="131"/>
        <item x="132"/>
      </items>
      <autoSortScope>
        <pivotArea dataOnly="0" outline="0" fieldPosition="0">
          <references count="1">
            <reference field="4294967294" count="1" selected="0">
              <x v="1"/>
            </reference>
          </references>
        </pivotArea>
      </autoSortScope>
    </pivotField>
    <pivotField compact="0" outline="0" showAll="0"/>
    <pivotField dataField="1" compact="0" outline="0" showAll="0"/>
    <pivotField dataField="1" compact="0" outline="0" showAll="0"/>
    <pivotField compact="0" outline="0" showAll="0">
      <items count="8">
        <item x="3"/>
        <item x="1"/>
        <item x="5"/>
        <item x="4"/>
        <item x="6"/>
        <item x="0"/>
        <item x="2"/>
        <item t="default"/>
      </items>
    </pivotField>
    <pivotField compact="0" outline="0" showAll="0">
      <items count="15">
        <item x="8"/>
        <item x="12"/>
        <item x="1"/>
        <item x="2"/>
        <item x="10"/>
        <item x="7"/>
        <item x="0"/>
        <item x="11"/>
        <item x="3"/>
        <item x="4"/>
        <item x="6"/>
        <item x="9"/>
        <item x="13"/>
        <item x="5"/>
        <item t="default"/>
      </items>
    </pivotField>
    <pivotField compact="0" outline="0" showAll="0">
      <items count="76">
        <item x="2"/>
        <item x="24"/>
        <item x="3"/>
        <item x="29"/>
        <item x="9"/>
        <item x="25"/>
        <item x="62"/>
        <item x="47"/>
        <item x="73"/>
        <item x="45"/>
        <item x="59"/>
        <item x="37"/>
        <item x="63"/>
        <item x="53"/>
        <item x="48"/>
        <item x="68"/>
        <item x="66"/>
        <item x="44"/>
        <item x="18"/>
        <item x="11"/>
        <item x="58"/>
        <item x="26"/>
        <item x="43"/>
        <item x="41"/>
        <item x="70"/>
        <item x="21"/>
        <item x="39"/>
        <item x="10"/>
        <item x="17"/>
        <item x="28"/>
        <item x="7"/>
        <item x="33"/>
        <item x="49"/>
        <item x="40"/>
        <item x="57"/>
        <item x="23"/>
        <item x="8"/>
        <item x="72"/>
        <item x="27"/>
        <item x="13"/>
        <item x="0"/>
        <item x="61"/>
        <item x="36"/>
        <item x="20"/>
        <item x="4"/>
        <item x="52"/>
        <item x="67"/>
        <item x="22"/>
        <item x="65"/>
        <item x="14"/>
        <item x="16"/>
        <item x="12"/>
        <item x="38"/>
        <item x="35"/>
        <item x="15"/>
        <item x="71"/>
        <item x="5"/>
        <item x="19"/>
        <item x="54"/>
        <item x="50"/>
        <item x="51"/>
        <item x="60"/>
        <item x="31"/>
        <item x="74"/>
        <item x="42"/>
        <item x="64"/>
        <item x="1"/>
        <item x="56"/>
        <item x="6"/>
        <item x="46"/>
        <item x="69"/>
        <item x="34"/>
        <item x="32"/>
        <item x="30"/>
        <item x="55"/>
        <item t="default"/>
      </items>
    </pivotField>
    <pivotField compact="0" outline="0" showAll="0">
      <items count="25">
        <item x="0"/>
        <item x="10"/>
        <item x="7"/>
        <item x="2"/>
        <item x="19"/>
        <item x="21"/>
        <item x="8"/>
        <item x="3"/>
        <item x="14"/>
        <item x="11"/>
        <item x="12"/>
        <item x="23"/>
        <item x="4"/>
        <item x="20"/>
        <item x="6"/>
        <item x="22"/>
        <item x="5"/>
        <item x="1"/>
        <item x="13"/>
        <item x="17"/>
        <item x="18"/>
        <item x="9"/>
        <item x="16"/>
        <item x="15"/>
        <item t="default"/>
      </items>
    </pivotField>
    <pivotField compact="0" outline="0" showAll="0">
      <items count="5">
        <item x="3"/>
        <item x="1"/>
        <item x="2"/>
        <item x="0"/>
        <item t="default"/>
      </items>
    </pivotField>
    <pivotField compact="0" outline="0" showAll="0"/>
    <pivotField dataField="1" compact="0" outline="0" dragToRow="0" dragToCol="0" dragToPage="0" showAll="0" defaultSubtotal="0"/>
  </pivotFields>
  <rowFields count="1">
    <field x="0"/>
  </rowFields>
  <rowItems count="11">
    <i>
      <x v="8"/>
    </i>
    <i>
      <x v="3"/>
    </i>
    <i>
      <x v="88"/>
    </i>
    <i>
      <x v="19"/>
    </i>
    <i>
      <x v="82"/>
    </i>
    <i>
      <x v="27"/>
    </i>
    <i>
      <x v="64"/>
    </i>
    <i>
      <x v="20"/>
    </i>
    <i>
      <x v="48"/>
    </i>
    <i>
      <x v="85"/>
    </i>
    <i t="grand">
      <x/>
    </i>
  </rowItems>
  <colFields count="1">
    <field x="-2"/>
  </colFields>
  <colItems count="3">
    <i>
      <x/>
    </i>
    <i i="1">
      <x v="1"/>
    </i>
    <i i="2">
      <x v="2"/>
    </i>
  </colItems>
  <dataFields count="3">
    <dataField name="  Sales (LCY)" fld="2" baseField="0" baseItem="0" numFmtId="165"/>
    <dataField name="  Profit (LCY)" fld="3" baseField="0" baseItem="0" numFmtId="165"/>
    <dataField name="Profit %" fld="10" baseField="0" baseItem="49" numFmtId="9"/>
  </dataFields>
  <formats count="5">
    <format dxfId="19">
      <pivotArea dataOnly="0" labelOnly="1" outline="0" fieldPosition="0">
        <references count="1">
          <reference field="4294967294" count="2">
            <x v="0"/>
            <x v="1"/>
          </reference>
        </references>
      </pivotArea>
    </format>
    <format dxfId="18">
      <pivotArea outline="0" collapsedLevelsAreSubtotals="1" fieldPosition="0">
        <references count="1">
          <reference field="4294967294" count="2" selected="0">
            <x v="0"/>
            <x v="1"/>
          </reference>
        </references>
      </pivotArea>
    </format>
    <format dxfId="17">
      <pivotArea dataOnly="0" labelOnly="1" outline="0" fieldPosition="0">
        <references count="1">
          <reference field="4294967294" count="2">
            <x v="0"/>
            <x v="1"/>
          </reference>
        </references>
      </pivotArea>
    </format>
    <format dxfId="16">
      <pivotArea outline="0" fieldPosition="0">
        <references count="1">
          <reference field="4294967294" count="1">
            <x v="2"/>
          </reference>
        </references>
      </pivotArea>
    </format>
    <format dxfId="15">
      <pivotArea dataOnly="0" labelOnly="1" outline="0" fieldPosition="0">
        <references count="1">
          <reference field="4294967294" count="1">
            <x v="2"/>
          </reference>
        </references>
      </pivotArea>
    </format>
  </formats>
  <conditionalFormats count="1">
    <conditionalFormat scope="field" priority="1">
      <pivotAreas count="1">
        <pivotArea outline="0" collapsedLevelsAreSubtotals="1" fieldPosition="0">
          <references count="2">
            <reference field="4294967294" count="1" selected="0">
              <x v="1"/>
            </reference>
            <reference field="0" count="0" selected="0"/>
          </references>
        </pivotArea>
      </pivotAreas>
    </conditionalFormat>
  </conditionalFormats>
  <pivotTableStyleInfo name="PivotStyleMedium9 2 2" showRowHeaders="1" showColHeaders="1" showRowStripes="0" showColStripes="0" showLastColumn="1"/>
  <filters count="1">
    <filter fld="0" type="count" evalOrder="-1" id="1" iMeasureFld="0">
      <autoFilter ref="A1">
        <filterColumn colId="0">
          <top10 val="10" filterVal="10"/>
        </filterColumn>
      </autoFilter>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PivotTable1" cacheId="36" applyNumberFormats="0" applyBorderFormats="0" applyFontFormats="0" applyPatternFormats="0" applyAlignmentFormats="0" applyWidthHeightFormats="1" dataCaption="Values" updatedVersion="8" minRefreshableVersion="3" showDrill="0" itemPrintTitles="1" createdVersion="4" indent="0" compact="0" compactData="0" multipleFieldFilters="0">
  <location ref="C18:F29" firstHeaderRow="0" firstDataRow="1" firstDataCol="1"/>
  <pivotFields count="11">
    <pivotField axis="axisRow" compact="0" outline="0" showAll="0" measureFilter="1" sortType="descending" defaultSubtotal="0">
      <items count="133">
        <item x="57"/>
        <item x="94"/>
        <item x="65"/>
        <item x="63"/>
        <item x="92"/>
        <item x="76"/>
        <item x="56"/>
        <item x="55"/>
        <item x="54"/>
        <item x="79"/>
        <item x="82"/>
        <item x="53"/>
        <item x="52"/>
        <item x="20"/>
        <item x="80"/>
        <item x="83"/>
        <item x="99"/>
        <item x="78"/>
        <item x="14"/>
        <item x="51"/>
        <item x="50"/>
        <item x="105"/>
        <item x="49"/>
        <item x="61"/>
        <item x="86"/>
        <item x="89"/>
        <item x="48"/>
        <item x="47"/>
        <item x="90"/>
        <item x="88"/>
        <item x="46"/>
        <item x="58"/>
        <item x="59"/>
        <item x="44"/>
        <item x="84"/>
        <item x="102"/>
        <item x="43"/>
        <item x="42"/>
        <item x="85"/>
        <item x="41"/>
        <item x="96"/>
        <item x="40"/>
        <item x="101"/>
        <item x="87"/>
        <item x="39"/>
        <item x="38"/>
        <item x="37"/>
        <item x="36"/>
        <item x="35"/>
        <item x="34"/>
        <item x="33"/>
        <item x="32"/>
        <item x="31"/>
        <item x="30"/>
        <item x="71"/>
        <item x="29"/>
        <item x="75"/>
        <item x="28"/>
        <item x="72"/>
        <item x="64"/>
        <item x="27"/>
        <item x="77"/>
        <item x="81"/>
        <item x="93"/>
        <item x="91"/>
        <item x="26"/>
        <item x="25"/>
        <item x="24"/>
        <item x="23"/>
        <item x="22"/>
        <item x="73"/>
        <item x="98"/>
        <item x="21"/>
        <item x="19"/>
        <item x="18"/>
        <item x="95"/>
        <item x="17"/>
        <item x="16"/>
        <item x="69"/>
        <item x="70"/>
        <item x="15"/>
        <item x="13"/>
        <item x="104"/>
        <item x="12"/>
        <item x="11"/>
        <item x="68"/>
        <item x="10"/>
        <item x="60"/>
        <item x="97"/>
        <item x="45"/>
        <item x="9"/>
        <item x="8"/>
        <item x="7"/>
        <item x="6"/>
        <item x="5"/>
        <item x="4"/>
        <item x="3"/>
        <item x="2"/>
        <item x="103"/>
        <item x="0"/>
        <item x="62"/>
        <item x="66"/>
        <item x="74"/>
        <item x="100"/>
        <item x="1"/>
        <item x="67"/>
        <item x="106"/>
        <item x="107"/>
        <item x="108"/>
        <item x="109"/>
        <item x="110"/>
        <item x="111"/>
        <item x="112"/>
        <item x="113"/>
        <item x="114"/>
        <item x="115"/>
        <item x="116"/>
        <item x="117"/>
        <item x="118"/>
        <item x="119"/>
        <item x="120"/>
        <item x="121"/>
        <item x="122"/>
        <item x="123"/>
        <item x="124"/>
        <item x="125"/>
        <item x="126"/>
        <item x="127"/>
        <item x="128"/>
        <item x="129"/>
        <item x="130"/>
        <item x="131"/>
        <item x="132"/>
      </items>
      <autoSortScope>
        <pivotArea dataOnly="0" outline="0" fieldPosition="0">
          <references count="1">
            <reference field="4294967294" count="1" selected="0">
              <x v="2"/>
            </reference>
          </references>
        </pivotArea>
      </autoSortScope>
    </pivotField>
    <pivotField compact="0" outline="0" showAll="0"/>
    <pivotField dataField="1" compact="0" outline="0" showAll="0"/>
    <pivotField dataField="1" compact="0" outline="0" showAll="0"/>
    <pivotField compact="0" outline="0" showAll="0">
      <items count="8">
        <item x="3"/>
        <item x="1"/>
        <item x="5"/>
        <item x="4"/>
        <item x="6"/>
        <item x="0"/>
        <item x="2"/>
        <item t="default"/>
      </items>
    </pivotField>
    <pivotField compact="0" outline="0" showAll="0">
      <items count="15">
        <item x="8"/>
        <item x="12"/>
        <item x="1"/>
        <item x="2"/>
        <item x="10"/>
        <item x="7"/>
        <item x="0"/>
        <item x="11"/>
        <item x="3"/>
        <item x="4"/>
        <item x="6"/>
        <item x="9"/>
        <item x="13"/>
        <item x="5"/>
        <item t="default"/>
      </items>
    </pivotField>
    <pivotField compact="0" outline="0" showAll="0">
      <items count="76">
        <item x="2"/>
        <item x="24"/>
        <item x="3"/>
        <item x="29"/>
        <item x="9"/>
        <item x="25"/>
        <item x="62"/>
        <item x="47"/>
        <item x="73"/>
        <item x="45"/>
        <item x="59"/>
        <item x="37"/>
        <item x="63"/>
        <item x="53"/>
        <item x="48"/>
        <item x="68"/>
        <item x="66"/>
        <item x="44"/>
        <item x="18"/>
        <item x="11"/>
        <item x="58"/>
        <item x="26"/>
        <item x="43"/>
        <item x="41"/>
        <item x="70"/>
        <item x="21"/>
        <item x="39"/>
        <item x="10"/>
        <item x="17"/>
        <item x="28"/>
        <item x="7"/>
        <item x="33"/>
        <item x="49"/>
        <item x="40"/>
        <item x="57"/>
        <item x="23"/>
        <item x="8"/>
        <item x="72"/>
        <item x="27"/>
        <item x="13"/>
        <item x="0"/>
        <item x="61"/>
        <item x="36"/>
        <item x="20"/>
        <item x="4"/>
        <item x="52"/>
        <item x="67"/>
        <item x="22"/>
        <item x="65"/>
        <item x="14"/>
        <item x="16"/>
        <item x="12"/>
        <item x="38"/>
        <item x="35"/>
        <item x="15"/>
        <item x="71"/>
        <item x="5"/>
        <item x="19"/>
        <item x="54"/>
        <item x="50"/>
        <item x="51"/>
        <item x="60"/>
        <item x="31"/>
        <item x="74"/>
        <item x="42"/>
        <item x="64"/>
        <item x="1"/>
        <item x="56"/>
        <item x="6"/>
        <item x="46"/>
        <item x="69"/>
        <item x="34"/>
        <item x="32"/>
        <item x="30"/>
        <item x="55"/>
        <item t="default"/>
      </items>
    </pivotField>
    <pivotField compact="0" outline="0" showAll="0">
      <items count="25">
        <item x="0"/>
        <item x="10"/>
        <item x="7"/>
        <item x="2"/>
        <item x="19"/>
        <item x="21"/>
        <item x="8"/>
        <item x="3"/>
        <item x="14"/>
        <item x="11"/>
        <item x="12"/>
        <item x="23"/>
        <item x="4"/>
        <item x="20"/>
        <item x="6"/>
        <item x="22"/>
        <item x="5"/>
        <item x="1"/>
        <item x="13"/>
        <item x="17"/>
        <item x="18"/>
        <item x="9"/>
        <item x="16"/>
        <item x="15"/>
        <item t="default"/>
      </items>
    </pivotField>
    <pivotField compact="0" outline="0" showAll="0">
      <items count="5">
        <item x="3"/>
        <item x="1"/>
        <item x="2"/>
        <item x="0"/>
        <item t="default"/>
      </items>
    </pivotField>
    <pivotField compact="0" outline="0" showAll="0"/>
    <pivotField dataField="1" compact="0" outline="0" dragToRow="0" dragToCol="0" dragToPage="0" showAll="0" defaultSubtotal="0"/>
  </pivotFields>
  <rowFields count="1">
    <field x="0"/>
  </rowFields>
  <rowItems count="11">
    <i>
      <x v="20"/>
    </i>
    <i>
      <x v="8"/>
    </i>
    <i>
      <x v="88"/>
    </i>
    <i>
      <x v="82"/>
    </i>
    <i>
      <x v="48"/>
    </i>
    <i>
      <x v="85"/>
    </i>
    <i>
      <x v="64"/>
    </i>
    <i>
      <x v="3"/>
    </i>
    <i>
      <x v="19"/>
    </i>
    <i>
      <x v="27"/>
    </i>
    <i t="grand">
      <x/>
    </i>
  </rowItems>
  <colFields count="1">
    <field x="-2"/>
  </colFields>
  <colItems count="3">
    <i>
      <x/>
    </i>
    <i i="1">
      <x v="1"/>
    </i>
    <i i="2">
      <x v="2"/>
    </i>
  </colItems>
  <dataFields count="3">
    <dataField name="Sales" fld="2" baseField="0" baseItem="0" numFmtId="165"/>
    <dataField name="Profit" fld="3" baseField="0" baseItem="0" numFmtId="165"/>
    <dataField name="Profit %" fld="10" baseField="0" baseItem="0" numFmtId="9"/>
  </dataFields>
  <formats count="5">
    <format dxfId="14">
      <pivotArea dataOnly="0" labelOnly="1" outline="0" fieldPosition="0">
        <references count="1">
          <reference field="4294967294" count="2">
            <x v="0"/>
            <x v="1"/>
          </reference>
        </references>
      </pivotArea>
    </format>
    <format dxfId="13">
      <pivotArea outline="0" collapsedLevelsAreSubtotals="1" fieldPosition="0">
        <references count="1">
          <reference field="4294967294" count="2" selected="0">
            <x v="0"/>
            <x v="1"/>
          </reference>
        </references>
      </pivotArea>
    </format>
    <format dxfId="12">
      <pivotArea dataOnly="0" labelOnly="1" outline="0" fieldPosition="0">
        <references count="1">
          <reference field="4294967294" count="2">
            <x v="0"/>
            <x v="1"/>
          </reference>
        </references>
      </pivotArea>
    </format>
    <format dxfId="11">
      <pivotArea outline="0" fieldPosition="0">
        <references count="1">
          <reference field="4294967294" count="1">
            <x v="2"/>
          </reference>
        </references>
      </pivotArea>
    </format>
    <format dxfId="10">
      <pivotArea dataOnly="0" labelOnly="1" outline="0" fieldPosition="0">
        <references count="1">
          <reference field="4294967294" count="1">
            <x v="2"/>
          </reference>
        </references>
      </pivotArea>
    </format>
  </formats>
  <conditionalFormats count="1">
    <conditionalFormat scope="field" priority="1">
      <pivotAreas count="1">
        <pivotArea outline="0" collapsedLevelsAreSubtotals="1" fieldPosition="0">
          <references count="2">
            <reference field="4294967294" count="1" selected="0">
              <x v="2"/>
            </reference>
            <reference field="0" count="0" selected="0"/>
          </references>
        </pivotArea>
      </pivotAreas>
    </conditionalFormat>
  </conditionalFormats>
  <pivotTableStyleInfo name="PivotStyleMedium9 2 2" showRowHeaders="1" showColHeaders="1" showRowStripes="0" showColStripes="0" showLastColumn="1"/>
  <filters count="1">
    <filter fld="0" type="count" evalOrder="-1" id="1" iMeasureFld="0">
      <autoFilter ref="A1">
        <filterColumn colId="0">
          <top10 val="10" filterVal="10"/>
        </filterColumn>
      </autoFilter>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alesperson1111" xr10:uid="{00000000-0013-0000-FFFF-FFFF01000000}" sourceName="Salesperson">
  <pivotTables>
    <pivotTable tabId="339" name="PivotTable1"/>
    <pivotTable tabId="331" name="PivotTable1"/>
    <pivotTable tabId="340" name="PivotTable1"/>
  </pivotTables>
  <data>
    <tabular pivotCacheId="1" showMissing="0">
      <items count="7">
        <i x="3" s="1"/>
        <i x="1" s="1"/>
        <i x="5" s="1"/>
        <i x="4" s="1"/>
        <i x="6" s="1"/>
        <i x="0" s="1"/>
        <i x="2"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ountry_Region1111" xr10:uid="{00000000-0013-0000-FFFF-FFFF02000000}" sourceName="Country/Region">
  <pivotTables>
    <pivotTable tabId="339" name="PivotTable1"/>
    <pivotTable tabId="331" name="PivotTable1"/>
    <pivotTable tabId="340" name="PivotTable1"/>
  </pivotTables>
  <data>
    <tabular pivotCacheId="1" showMissing="0">
      <items count="14">
        <i x="8" s="1"/>
        <i x="12" s="1"/>
        <i x="1" s="1"/>
        <i x="2" s="1"/>
        <i x="10" s="1"/>
        <i x="7" s="1"/>
        <i x="0" s="1"/>
        <i x="11" s="1"/>
        <i x="3" s="1"/>
        <i x="4" s="1"/>
        <i x="6" s="1"/>
        <i x="9" s="1"/>
        <i x="13" s="1"/>
        <i x="5"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ity1111" xr10:uid="{00000000-0013-0000-FFFF-FFFF03000000}" sourceName="City">
  <pivotTables>
    <pivotTable tabId="339" name="PivotTable1"/>
    <pivotTable tabId="331" name="PivotTable1"/>
    <pivotTable tabId="340" name="PivotTable1"/>
  </pivotTables>
  <data>
    <tabular pivotCacheId="1" showMissing="0">
      <items count="75">
        <i x="2" s="1"/>
        <i x="24" s="1"/>
        <i x="3" s="1"/>
        <i x="29" s="1"/>
        <i x="9" s="1"/>
        <i x="25" s="1"/>
        <i x="62" s="1"/>
        <i x="47" s="1"/>
        <i x="73" s="1"/>
        <i x="45" s="1"/>
        <i x="59" s="1"/>
        <i x="37" s="1"/>
        <i x="63" s="1"/>
        <i x="53" s="1"/>
        <i x="48" s="1"/>
        <i x="68" s="1"/>
        <i x="66" s="1"/>
        <i x="44" s="1"/>
        <i x="18" s="1"/>
        <i x="11" s="1"/>
        <i x="58" s="1"/>
        <i x="26" s="1"/>
        <i x="43" s="1"/>
        <i x="41" s="1"/>
        <i x="70" s="1"/>
        <i x="21" s="1"/>
        <i x="39" s="1"/>
        <i x="10" s="1"/>
        <i x="17" s="1"/>
        <i x="28" s="1"/>
        <i x="7" s="1"/>
        <i x="33" s="1"/>
        <i x="49" s="1"/>
        <i x="40" s="1"/>
        <i x="57" s="1"/>
        <i x="23" s="1"/>
        <i x="8" s="1"/>
        <i x="72" s="1"/>
        <i x="27" s="1"/>
        <i x="13" s="1"/>
        <i x="0" s="1"/>
        <i x="61" s="1"/>
        <i x="36" s="1"/>
        <i x="20" s="1"/>
        <i x="4" s="1"/>
        <i x="52" s="1"/>
        <i x="67" s="1"/>
        <i x="22" s="1"/>
        <i x="65" s="1"/>
        <i x="14" s="1"/>
        <i x="16" s="1"/>
        <i x="12" s="1"/>
        <i x="38" s="1"/>
        <i x="35" s="1"/>
        <i x="15" s="1"/>
        <i x="71" s="1"/>
        <i x="5" s="1"/>
        <i x="19" s="1"/>
        <i x="54" s="1"/>
        <i x="50" s="1"/>
        <i x="51" s="1"/>
        <i x="60" s="1"/>
        <i x="31" s="1"/>
        <i x="74" s="1"/>
        <i x="42" s="1"/>
        <i x="64" s="1"/>
        <i x="1" s="1"/>
        <i x="56" s="1"/>
        <i x="6" s="1"/>
        <i x="46" s="1"/>
        <i x="69" s="1"/>
        <i x="34" s="1"/>
        <i x="32" s="1"/>
        <i x="30" s="1"/>
        <i x="55" s="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e_County_Province1111" xr10:uid="{00000000-0013-0000-FFFF-FFFF04000000}" sourceName="State/County/Province">
  <pivotTables>
    <pivotTable tabId="339" name="PivotTable1"/>
    <pivotTable tabId="331" name="PivotTable1"/>
    <pivotTable tabId="340" name="PivotTable1"/>
  </pivotTables>
  <data>
    <tabular pivotCacheId="1" showMissing="0">
      <items count="24">
        <i x="0" s="1"/>
        <i x="10" s="1"/>
        <i x="7" s="1"/>
        <i x="2" s="1"/>
        <i x="19" s="1"/>
        <i x="21" s="1"/>
        <i x="8" s="1"/>
        <i x="3" s="1"/>
        <i x="14" s="1"/>
        <i x="11" s="1"/>
        <i x="12" s="1"/>
        <i x="23" s="1"/>
        <i x="4" s="1"/>
        <i x="20" s="1"/>
        <i x="6" s="1"/>
        <i x="22" s="1"/>
        <i x="5" s="1"/>
        <i x="1" s="1"/>
        <i x="13" s="1"/>
        <i x="17" s="1"/>
        <i x="18" s="1"/>
        <i x="9" s="1"/>
        <i x="16" s="1"/>
        <i x="15" s="1"/>
      </items>
    </tabular>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lobal_Dimension_1_Code1111" xr10:uid="{00000000-0013-0000-FFFF-FFFF05000000}" sourceName="Global Dimension 1 Code">
  <pivotTables>
    <pivotTable tabId="339" name="PivotTable1"/>
    <pivotTable tabId="331" name="PivotTable1"/>
    <pivotTable tabId="340" name="PivotTable1"/>
  </pivotTables>
  <data>
    <tabular pivotCacheId="1" showMissing="0">
      <items count="4">
        <i x="3" s="1"/>
        <i x="1" s="1"/>
        <i x="2" s="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alesperson 2" xr10:uid="{00000000-0014-0000-FFFF-FFFF01000000}" cache="Slicer_Salesperson1111" caption="Salesperson" rowHeight="241300"/>
  <slicer name="Country/Region 2" xr10:uid="{00000000-0014-0000-FFFF-FFFF02000000}" cache="Slicer_Country_Region1111" caption="Country/Region" rowHeight="241300"/>
  <slicer name="City 2" xr10:uid="{00000000-0014-0000-FFFF-FFFF03000000}" cache="Slicer_City1111" caption="City" rowHeight="241300"/>
  <slicer name="State/County/Province 2" xr10:uid="{00000000-0014-0000-FFFF-FFFF04000000}" cache="Slicer_State_County_Province1111" caption="State/County/Province" rowHeight="241300"/>
  <slicer name="Global Dimension 1 Code 2" xr10:uid="{00000000-0014-0000-FFFF-FFFF05000000}" cache="Slicer_Global_Dimension_1_Code1111" caption="Global Dimension 1 Code"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alesperson 3" xr10:uid="{00000000-0014-0000-FFFF-FFFF06000000}" cache="Slicer_Salesperson1111" caption="Salesperson" rowHeight="241300"/>
  <slicer name="Country/Region 3" xr10:uid="{00000000-0014-0000-FFFF-FFFF07000000}" cache="Slicer_Country_Region1111" caption="Country/Region" rowHeight="241300"/>
  <slicer name="City 3" xr10:uid="{00000000-0014-0000-FFFF-FFFF08000000}" cache="Slicer_City1111" caption="City" rowHeight="241300"/>
  <slicer name="State/County/Province 3" xr10:uid="{00000000-0014-0000-FFFF-FFFF09000000}" cache="Slicer_State_County_Province1111" caption="State/County/Province" rowHeight="241300"/>
  <slicer name="Global Dimension 1 Code 3" xr10:uid="{00000000-0014-0000-FFFF-FFFF0A000000}" cache="Slicer_Global_Dimension_1_Code1111" caption="Global Dimension 1 Code" rowHeight="24130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alesperson 4" xr10:uid="{00000000-0014-0000-FFFF-FFFF0B000000}" cache="Slicer_Salesperson1111" caption="Salesperson" rowHeight="241300"/>
  <slicer name="Country/Region 4" xr10:uid="{00000000-0014-0000-FFFF-FFFF0C000000}" cache="Slicer_Country_Region1111" caption="Country/Region" rowHeight="241300"/>
  <slicer name="City 4" xr10:uid="{00000000-0014-0000-FFFF-FFFF0D000000}" cache="Slicer_City1111" caption="City" rowHeight="241300"/>
  <slicer name="State/County/Province 4" xr10:uid="{00000000-0014-0000-FFFF-FFFF0E000000}" cache="Slicer_State_County_Province1111" caption="State/County/Province" rowHeight="241300"/>
  <slicer name="Global Dimension 1 Code 4" xr10:uid="{00000000-0014-0000-FFFF-FFFF0F000000}" cache="Slicer_Global_Dimension_1_Code1111" caption="Global Dimension 1 Code"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531FB0E-2DA8-4FEE-AF8B-39D00771C3D2}" name="Customer" displayName="Customer" ref="D13:M148" totalsRowCount="1">
  <autoFilter ref="D13:M147" xr:uid="{2531FB0E-2DA8-4FEE-AF8B-39D00771C3D2}"/>
  <tableColumns count="10">
    <tableColumn id="1" xr3:uid="{D2B66223-2850-407F-90E6-F19DB3ED1B43}" name="Customer " totalsRowLabel="Total" dataDxfId="9"/>
    <tableColumn id="2" xr3:uid="{E31A5D10-F97B-40C1-844B-C6AAA8E2E9E4}" name="Customer No." dataDxfId="8"/>
    <tableColumn id="3" xr3:uid="{C864C5FF-BEBD-4FD9-ABB1-EF387CEB6E42}" name="Sales (LCY)" totalsRowFunction="sum" dataDxfId="7"/>
    <tableColumn id="4" xr3:uid="{DB9D4619-9926-4F05-B3FD-D96BDB6A5F30}" name="Profit (LCY)" totalsRowFunction="sum" dataDxfId="6"/>
    <tableColumn id="5" xr3:uid="{2E703571-0C2D-4D91-BEFD-6334E023E6D4}" name="Salesperson" dataDxfId="5"/>
    <tableColumn id="6" xr3:uid="{A9BC7FA5-0BE9-4CB5-83A2-200074E51866}" name="Country/Region" dataDxfId="4"/>
    <tableColumn id="7" xr3:uid="{0B1E8F7A-6060-409B-8163-A91B195BA850}" name="City" dataDxfId="3"/>
    <tableColumn id="8" xr3:uid="{031B9D08-ECB4-4F38-B460-8216E56A0EFB}" name="State/County/Province" dataDxfId="2"/>
    <tableColumn id="9" xr3:uid="{C549904B-0B9C-40FC-B507-3E2A45C1FCBF}" name="Global Dimension 1 Code" dataDxfId="1"/>
    <tableColumn id="10" xr3:uid="{8E618089-D384-4EB9-B44E-B6EE0A8CCB1E}" name="Global Dimension 2 Code" totalsRowFunction="count" dataDxfId="0"/>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2.xml"/><Relationship Id="rId4" Type="http://schemas.microsoft.com/office/2007/relationships/slicer" Target="../slicers/slicer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3.xml"/><Relationship Id="rId4" Type="http://schemas.microsoft.com/office/2007/relationships/slicer" Target="../slicers/slicer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29"/>
  <sheetViews>
    <sheetView showGridLines="0" tabSelected="1" topLeftCell="B2" zoomScale="110" zoomScaleNormal="110" workbookViewId="0">
      <selection activeCell="I19" sqref="I19"/>
    </sheetView>
  </sheetViews>
  <sheetFormatPr defaultRowHeight="15" x14ac:dyDescent="0.25"/>
  <cols>
    <col min="1" max="1" width="1.42578125" hidden="1" customWidth="1"/>
    <col min="2" max="2" width="1.42578125" customWidth="1"/>
    <col min="3" max="3" width="42.42578125" customWidth="1"/>
    <col min="4" max="5" width="24" customWidth="1"/>
    <col min="6" max="6" width="21.140625" customWidth="1"/>
    <col min="7" max="7" width="28.42578125" customWidth="1"/>
    <col min="8" max="8" width="2.140625" customWidth="1"/>
  </cols>
  <sheetData>
    <row r="1" spans="1:7" ht="9.75" hidden="1" customHeight="1" x14ac:dyDescent="0.25">
      <c r="A1" t="s">
        <v>2</v>
      </c>
    </row>
    <row r="2" spans="1:7" ht="9.75" customHeight="1" x14ac:dyDescent="0.25"/>
    <row r="3" spans="1:7" ht="20.25" thickBot="1" x14ac:dyDescent="0.35">
      <c r="C3" s="1" t="s">
        <v>22</v>
      </c>
      <c r="D3" s="9" t="s">
        <v>37</v>
      </c>
      <c r="F3" s="7" t="s">
        <v>31</v>
      </c>
      <c r="G3" s="7" t="str">
        <f>Report!D8</f>
        <v>01/01/2019..31/12/2019</v>
      </c>
    </row>
    <row r="4" spans="1:7" ht="15.75" thickTop="1" x14ac:dyDescent="0.25">
      <c r="F4" s="7" t="s">
        <v>4</v>
      </c>
      <c r="G4" s="8">
        <f ca="1">TODAY()</f>
        <v>45211</v>
      </c>
    </row>
    <row r="6" spans="1:7" x14ac:dyDescent="0.25">
      <c r="C6" s="2"/>
      <c r="D6" s="3"/>
    </row>
    <row r="7" spans="1:7" x14ac:dyDescent="0.25">
      <c r="C7" s="2"/>
      <c r="D7" s="3"/>
    </row>
    <row r="8" spans="1:7" x14ac:dyDescent="0.25">
      <c r="C8" s="2"/>
      <c r="D8" s="3"/>
    </row>
    <row r="9" spans="1:7" x14ac:dyDescent="0.25">
      <c r="C9" s="2"/>
      <c r="D9" s="3"/>
    </row>
    <row r="10" spans="1:7" x14ac:dyDescent="0.25">
      <c r="C10" s="2"/>
      <c r="D10" s="3"/>
    </row>
    <row r="18" spans="3:6" x14ac:dyDescent="0.25">
      <c r="C18" s="4" t="s">
        <v>7</v>
      </c>
      <c r="D18" s="6" t="s">
        <v>20</v>
      </c>
      <c r="E18" s="6" t="s">
        <v>21</v>
      </c>
      <c r="F18" s="19" t="s">
        <v>35</v>
      </c>
    </row>
    <row r="19" spans="3:6" x14ac:dyDescent="0.25">
      <c r="C19" t="s">
        <v>255</v>
      </c>
      <c r="D19" s="5">
        <v>1035088.25</v>
      </c>
      <c r="E19" s="5">
        <v>483762.46</v>
      </c>
      <c r="F19" s="18">
        <v>0.46736349291956508</v>
      </c>
    </row>
    <row r="20" spans="3:6" x14ac:dyDescent="0.25">
      <c r="C20" t="s">
        <v>281</v>
      </c>
      <c r="D20" s="5">
        <v>1023155.3</v>
      </c>
      <c r="E20" s="5">
        <v>451591.26999999996</v>
      </c>
      <c r="F20" s="18">
        <v>0.44137118773660261</v>
      </c>
    </row>
    <row r="21" spans="3:6" x14ac:dyDescent="0.25">
      <c r="C21" t="s">
        <v>355</v>
      </c>
      <c r="D21" s="5">
        <v>751873.54999999993</v>
      </c>
      <c r="E21" s="5">
        <v>344757.94</v>
      </c>
      <c r="F21" s="18">
        <v>0.45853181030241058</v>
      </c>
    </row>
    <row r="22" spans="3:6" x14ac:dyDescent="0.25">
      <c r="C22" t="s">
        <v>246</v>
      </c>
      <c r="D22" s="5">
        <v>751152.07000000007</v>
      </c>
      <c r="E22" s="5">
        <v>328165.76000000001</v>
      </c>
      <c r="F22" s="18">
        <v>0.43688325321395971</v>
      </c>
    </row>
    <row r="23" spans="3:6" x14ac:dyDescent="0.25">
      <c r="C23" t="s">
        <v>370</v>
      </c>
      <c r="D23" s="5">
        <v>702725.61</v>
      </c>
      <c r="E23" s="5">
        <v>318880.06</v>
      </c>
      <c r="F23" s="18">
        <v>0.45377606203934989</v>
      </c>
    </row>
    <row r="24" spans="3:6" x14ac:dyDescent="0.25">
      <c r="C24" t="s">
        <v>236</v>
      </c>
      <c r="D24" s="5">
        <v>596435.39</v>
      </c>
      <c r="E24" s="5">
        <v>259346.74000000002</v>
      </c>
      <c r="F24" s="18">
        <v>0.43482788638682224</v>
      </c>
    </row>
    <row r="25" spans="3:6" x14ac:dyDescent="0.25">
      <c r="C25" t="s">
        <v>343</v>
      </c>
      <c r="D25" s="5">
        <v>546374.98</v>
      </c>
      <c r="E25" s="5">
        <v>246036.06999999998</v>
      </c>
      <c r="F25" s="18">
        <v>0.45030625304255328</v>
      </c>
    </row>
    <row r="26" spans="3:6" x14ac:dyDescent="0.25">
      <c r="C26" t="s">
        <v>243</v>
      </c>
      <c r="D26" s="5">
        <v>491678.36</v>
      </c>
      <c r="E26" s="5">
        <v>231386.03999999998</v>
      </c>
      <c r="F26" s="18">
        <v>0.47060448216594275</v>
      </c>
    </row>
    <row r="27" spans="3:6" x14ac:dyDescent="0.25">
      <c r="C27" t="s">
        <v>202</v>
      </c>
      <c r="D27" s="5">
        <v>488500.98000000004</v>
      </c>
      <c r="E27" s="5">
        <v>220592.53000000003</v>
      </c>
      <c r="F27" s="18">
        <v>0.4515702916297118</v>
      </c>
    </row>
    <row r="28" spans="3:6" x14ac:dyDescent="0.25">
      <c r="C28" t="s">
        <v>294</v>
      </c>
      <c r="D28" s="5">
        <v>474726.11000000004</v>
      </c>
      <c r="E28" s="5">
        <v>213892.61</v>
      </c>
      <c r="F28" s="18">
        <v>0.45056002923454108</v>
      </c>
    </row>
    <row r="29" spans="3:6" x14ac:dyDescent="0.25">
      <c r="C29" t="s">
        <v>19</v>
      </c>
      <c r="D29" s="5">
        <v>6861710.6000000006</v>
      </c>
      <c r="E29" s="5">
        <v>3098411.48</v>
      </c>
      <c r="F29" s="18">
        <v>0.45155088295329737</v>
      </c>
    </row>
  </sheetData>
  <conditionalFormatting pivot="1" sqref="D19:D28">
    <cfRule type="dataBar" priority="1">
      <dataBar>
        <cfvo type="min"/>
        <cfvo type="max"/>
        <color rgb="FF63C384"/>
      </dataBar>
      <extLst>
        <ext xmlns:x14="http://schemas.microsoft.com/office/spreadsheetml/2009/9/main" uri="{B025F937-C7B1-47D3-B67F-A62EFF666E3E}">
          <x14:id>{0F94CB0A-C93A-4887-96B2-DD0A8FAA8C02}</x14:id>
        </ext>
      </extLst>
    </cfRule>
  </conditionalFormatting>
  <pageMargins left="0.25" right="0.25" top="0.75" bottom="0.75" header="0.3" footer="0.3"/>
  <pageSetup scale="92" fitToHeight="0" orientation="landscape" horizontalDpi="300" verticalDpi="300" r:id="rId2"/>
  <headerFooter>
    <oddFooter>&amp;C&amp;D&amp;R&amp;P</oddFooter>
  </headerFooter>
  <drawing r:id="rId3"/>
  <extLst>
    <ext xmlns:x14="http://schemas.microsoft.com/office/spreadsheetml/2009/9/main" uri="{78C0D931-6437-407d-A8EE-F0AAD7539E65}">
      <x14:conditionalFormattings>
        <x14:conditionalFormatting xmlns:xm="http://schemas.microsoft.com/office/excel/2006/main" pivot="1">
          <x14:cfRule type="dataBar" id="{0F94CB0A-C93A-4887-96B2-DD0A8FAA8C02}">
            <x14:dataBar minLength="0" maxLength="100" gradient="0">
              <x14:cfvo type="autoMin"/>
              <x14:cfvo type="autoMax"/>
              <x14:negativeFillColor rgb="FFFF0000"/>
              <x14:axisColor rgb="FF000000"/>
            </x14:dataBar>
          </x14:cfRule>
          <xm:sqref>D19:D28</xm:sqref>
        </x14:conditionalFormatting>
      </x14:conditionalFormattings>
    </ex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G29"/>
  <sheetViews>
    <sheetView showGridLines="0" topLeftCell="A2" zoomScale="110" zoomScaleNormal="110" workbookViewId="0"/>
  </sheetViews>
  <sheetFormatPr defaultRowHeight="15" x14ac:dyDescent="0.25"/>
  <cols>
    <col min="1" max="1" width="1.42578125" hidden="1" customWidth="1"/>
    <col min="2" max="2" width="1.42578125" customWidth="1"/>
    <col min="3" max="3" width="42.42578125" customWidth="1"/>
    <col min="4" max="5" width="24" customWidth="1"/>
    <col min="6" max="6" width="21.140625" customWidth="1"/>
    <col min="7" max="7" width="28.42578125" customWidth="1"/>
    <col min="8" max="8" width="2.140625" customWidth="1"/>
  </cols>
  <sheetData>
    <row r="1" spans="1:7" ht="9.75" hidden="1" customHeight="1" x14ac:dyDescent="0.25">
      <c r="A1" t="s">
        <v>2</v>
      </c>
    </row>
    <row r="2" spans="1:7" ht="9.75" customHeight="1" x14ac:dyDescent="0.25"/>
    <row r="3" spans="1:7" ht="20.25" thickBot="1" x14ac:dyDescent="0.35">
      <c r="C3" s="1" t="s">
        <v>22</v>
      </c>
      <c r="D3" s="9" t="s">
        <v>32</v>
      </c>
      <c r="F3" s="7" t="s">
        <v>31</v>
      </c>
      <c r="G3" s="7" t="str">
        <f>Report!D8</f>
        <v>01/01/2019..31/12/2019</v>
      </c>
    </row>
    <row r="4" spans="1:7" ht="15.75" thickTop="1" x14ac:dyDescent="0.25">
      <c r="F4" s="7" t="s">
        <v>4</v>
      </c>
      <c r="G4" s="8">
        <f ca="1">TODAY()</f>
        <v>45211</v>
      </c>
    </row>
    <row r="6" spans="1:7" x14ac:dyDescent="0.25">
      <c r="C6" s="2"/>
      <c r="D6" s="3"/>
    </row>
    <row r="7" spans="1:7" x14ac:dyDescent="0.25">
      <c r="C7" s="2"/>
      <c r="D7" s="3"/>
    </row>
    <row r="8" spans="1:7" x14ac:dyDescent="0.25">
      <c r="C8" s="2"/>
      <c r="D8" s="3"/>
    </row>
    <row r="9" spans="1:7" x14ac:dyDescent="0.25">
      <c r="C9" s="2"/>
      <c r="D9" s="3"/>
    </row>
    <row r="10" spans="1:7" x14ac:dyDescent="0.25">
      <c r="C10" s="2"/>
      <c r="D10" s="3"/>
    </row>
    <row r="18" spans="3:6" x14ac:dyDescent="0.25">
      <c r="C18" s="4" t="s">
        <v>7</v>
      </c>
      <c r="D18" s="6" t="s">
        <v>20</v>
      </c>
      <c r="E18" s="6" t="s">
        <v>21</v>
      </c>
      <c r="F18" s="19" t="s">
        <v>35</v>
      </c>
    </row>
    <row r="19" spans="3:6" x14ac:dyDescent="0.25">
      <c r="C19" t="s">
        <v>255</v>
      </c>
      <c r="D19" s="5">
        <v>1035088.25</v>
      </c>
      <c r="E19" s="5">
        <v>483762.46</v>
      </c>
      <c r="F19" s="18">
        <v>0.46736349291956508</v>
      </c>
    </row>
    <row r="20" spans="3:6" x14ac:dyDescent="0.25">
      <c r="C20" t="s">
        <v>281</v>
      </c>
      <c r="D20" s="5">
        <v>1023155.3</v>
      </c>
      <c r="E20" s="5">
        <v>451591.26999999996</v>
      </c>
      <c r="F20" s="18">
        <v>0.44137118773660261</v>
      </c>
    </row>
    <row r="21" spans="3:6" x14ac:dyDescent="0.25">
      <c r="C21" t="s">
        <v>355</v>
      </c>
      <c r="D21" s="5">
        <v>751873.54999999993</v>
      </c>
      <c r="E21" s="5">
        <v>344757.94</v>
      </c>
      <c r="F21" s="18">
        <v>0.45853181030241058</v>
      </c>
    </row>
    <row r="22" spans="3:6" x14ac:dyDescent="0.25">
      <c r="C22" t="s">
        <v>246</v>
      </c>
      <c r="D22" s="5">
        <v>751152.07000000007</v>
      </c>
      <c r="E22" s="5">
        <v>328165.76000000001</v>
      </c>
      <c r="F22" s="18">
        <v>0.43688325321395971</v>
      </c>
    </row>
    <row r="23" spans="3:6" x14ac:dyDescent="0.25">
      <c r="C23" t="s">
        <v>370</v>
      </c>
      <c r="D23" s="5">
        <v>702725.61</v>
      </c>
      <c r="E23" s="5">
        <v>318880.06</v>
      </c>
      <c r="F23" s="18">
        <v>0.45377606203934989</v>
      </c>
    </row>
    <row r="24" spans="3:6" x14ac:dyDescent="0.25">
      <c r="C24" t="s">
        <v>236</v>
      </c>
      <c r="D24" s="5">
        <v>596435.39</v>
      </c>
      <c r="E24" s="5">
        <v>259346.74000000002</v>
      </c>
      <c r="F24" s="18">
        <v>0.43482788638682224</v>
      </c>
    </row>
    <row r="25" spans="3:6" x14ac:dyDescent="0.25">
      <c r="C25" t="s">
        <v>343</v>
      </c>
      <c r="D25" s="5">
        <v>546374.98</v>
      </c>
      <c r="E25" s="5">
        <v>246036.06999999998</v>
      </c>
      <c r="F25" s="18">
        <v>0.45030625304255328</v>
      </c>
    </row>
    <row r="26" spans="3:6" x14ac:dyDescent="0.25">
      <c r="C26" t="s">
        <v>243</v>
      </c>
      <c r="D26" s="5">
        <v>491678.36</v>
      </c>
      <c r="E26" s="5">
        <v>231386.03999999998</v>
      </c>
      <c r="F26" s="18">
        <v>0.47060448216594275</v>
      </c>
    </row>
    <row r="27" spans="3:6" x14ac:dyDescent="0.25">
      <c r="C27" t="s">
        <v>202</v>
      </c>
      <c r="D27" s="5">
        <v>488500.98000000004</v>
      </c>
      <c r="E27" s="5">
        <v>220592.53000000003</v>
      </c>
      <c r="F27" s="18">
        <v>0.4515702916297118</v>
      </c>
    </row>
    <row r="28" spans="3:6" x14ac:dyDescent="0.25">
      <c r="C28" t="s">
        <v>294</v>
      </c>
      <c r="D28" s="5">
        <v>474726.11000000004</v>
      </c>
      <c r="E28" s="5">
        <v>213892.61</v>
      </c>
      <c r="F28" s="18">
        <v>0.45056002923454108</v>
      </c>
    </row>
    <row r="29" spans="3:6" x14ac:dyDescent="0.25">
      <c r="C29" t="s">
        <v>19</v>
      </c>
      <c r="D29" s="5">
        <v>6861710.6000000006</v>
      </c>
      <c r="E29" s="5">
        <v>3098411.48</v>
      </c>
      <c r="F29" s="18">
        <v>0.45155088295329737</v>
      </c>
    </row>
  </sheetData>
  <conditionalFormatting pivot="1" sqref="E19:E28">
    <cfRule type="dataBar" priority="1">
      <dataBar>
        <cfvo type="min"/>
        <cfvo type="max"/>
        <color rgb="FF63C384"/>
      </dataBar>
      <extLst>
        <ext xmlns:x14="http://schemas.microsoft.com/office/spreadsheetml/2009/9/main" uri="{B025F937-C7B1-47D3-B67F-A62EFF666E3E}">
          <x14:id>{35B27E4E-7F91-445E-8015-2822F4B24765}</x14:id>
        </ext>
      </extLst>
    </cfRule>
  </conditionalFormatting>
  <pageMargins left="0.25" right="0.25" top="0.75" bottom="0.75" header="0.3" footer="0.3"/>
  <pageSetup scale="92" fitToHeight="0" orientation="landscape" horizontalDpi="300" verticalDpi="300" r:id="rId2"/>
  <headerFooter>
    <oddFooter>&amp;C&amp;D&amp;R&amp;P</oddFooter>
  </headerFooter>
  <drawing r:id="rId3"/>
  <extLst>
    <ext xmlns:x14="http://schemas.microsoft.com/office/spreadsheetml/2009/9/main" uri="{78C0D931-6437-407d-A8EE-F0AAD7539E65}">
      <x14:conditionalFormattings>
        <x14:conditionalFormatting xmlns:xm="http://schemas.microsoft.com/office/excel/2006/main" pivot="1">
          <x14:cfRule type="dataBar" id="{35B27E4E-7F91-445E-8015-2822F4B24765}">
            <x14:dataBar minLength="0" maxLength="100" gradient="0">
              <x14:cfvo type="autoMin"/>
              <x14:cfvo type="autoMax"/>
              <x14:negativeFillColor rgb="FFFF0000"/>
              <x14:axisColor rgb="FF000000"/>
            </x14:dataBar>
          </x14:cfRule>
          <xm:sqref>E19:E28</xm:sqref>
        </x14:conditionalFormatting>
      </x14:conditionalFormattings>
    </ex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G29"/>
  <sheetViews>
    <sheetView showGridLines="0" topLeftCell="A2" zoomScale="110" zoomScaleNormal="110" workbookViewId="0"/>
  </sheetViews>
  <sheetFormatPr defaultRowHeight="15" x14ac:dyDescent="0.25"/>
  <cols>
    <col min="1" max="1" width="1.42578125" hidden="1" customWidth="1"/>
    <col min="2" max="2" width="1.42578125" customWidth="1"/>
    <col min="3" max="3" width="42.42578125" customWidth="1"/>
    <col min="4" max="5" width="24" customWidth="1"/>
    <col min="6" max="6" width="21.140625" customWidth="1"/>
    <col min="7" max="7" width="28.42578125" customWidth="1"/>
    <col min="8" max="8" width="2.140625" customWidth="1"/>
  </cols>
  <sheetData>
    <row r="1" spans="1:7" ht="9.75" hidden="1" customHeight="1" x14ac:dyDescent="0.25">
      <c r="A1" t="s">
        <v>2</v>
      </c>
    </row>
    <row r="2" spans="1:7" ht="9.75" customHeight="1" x14ac:dyDescent="0.25"/>
    <row r="3" spans="1:7" ht="20.25" thickBot="1" x14ac:dyDescent="0.35">
      <c r="C3" s="1" t="s">
        <v>22</v>
      </c>
      <c r="D3" s="9" t="s">
        <v>36</v>
      </c>
      <c r="F3" s="7" t="s">
        <v>31</v>
      </c>
      <c r="G3" s="7" t="str">
        <f>Report!D8</f>
        <v>01/01/2019..31/12/2019</v>
      </c>
    </row>
    <row r="4" spans="1:7" ht="15.75" thickTop="1" x14ac:dyDescent="0.25">
      <c r="F4" s="7" t="s">
        <v>4</v>
      </c>
      <c r="G4" s="8">
        <f ca="1">TODAY()</f>
        <v>45211</v>
      </c>
    </row>
    <row r="6" spans="1:7" x14ac:dyDescent="0.25">
      <c r="C6" s="2"/>
      <c r="D6" s="3"/>
    </row>
    <row r="7" spans="1:7" x14ac:dyDescent="0.25">
      <c r="C7" s="2"/>
      <c r="D7" s="3"/>
    </row>
    <row r="8" spans="1:7" x14ac:dyDescent="0.25">
      <c r="C8" s="2"/>
      <c r="D8" s="3"/>
    </row>
    <row r="9" spans="1:7" x14ac:dyDescent="0.25">
      <c r="C9" s="2"/>
      <c r="D9" s="3"/>
    </row>
    <row r="10" spans="1:7" x14ac:dyDescent="0.25">
      <c r="C10" s="2"/>
      <c r="D10" s="3"/>
    </row>
    <row r="18" spans="3:6" x14ac:dyDescent="0.25">
      <c r="C18" s="4" t="s">
        <v>7</v>
      </c>
      <c r="D18" s="6" t="s">
        <v>33</v>
      </c>
      <c r="E18" s="6" t="s">
        <v>34</v>
      </c>
      <c r="F18" s="19" t="s">
        <v>35</v>
      </c>
    </row>
    <row r="19" spans="3:6" x14ac:dyDescent="0.25">
      <c r="C19" t="s">
        <v>243</v>
      </c>
      <c r="D19" s="5">
        <v>491678.36</v>
      </c>
      <c r="E19" s="5">
        <v>231386.03999999998</v>
      </c>
      <c r="F19" s="18">
        <v>0.47060448216594275</v>
      </c>
    </row>
    <row r="20" spans="3:6" x14ac:dyDescent="0.25">
      <c r="C20" t="s">
        <v>255</v>
      </c>
      <c r="D20" s="5">
        <v>1035088.25</v>
      </c>
      <c r="E20" s="5">
        <v>483762.46</v>
      </c>
      <c r="F20" s="18">
        <v>0.46736349291956508</v>
      </c>
    </row>
    <row r="21" spans="3:6" x14ac:dyDescent="0.25">
      <c r="C21" t="s">
        <v>355</v>
      </c>
      <c r="D21" s="5">
        <v>751873.54999999993</v>
      </c>
      <c r="E21" s="5">
        <v>344757.94</v>
      </c>
      <c r="F21" s="18">
        <v>0.45853181030241058</v>
      </c>
    </row>
    <row r="22" spans="3:6" x14ac:dyDescent="0.25">
      <c r="C22" t="s">
        <v>370</v>
      </c>
      <c r="D22" s="5">
        <v>702725.61</v>
      </c>
      <c r="E22" s="5">
        <v>318880.06</v>
      </c>
      <c r="F22" s="18">
        <v>0.45377606203934989</v>
      </c>
    </row>
    <row r="23" spans="3:6" x14ac:dyDescent="0.25">
      <c r="C23" t="s">
        <v>202</v>
      </c>
      <c r="D23" s="5">
        <v>488500.98000000004</v>
      </c>
      <c r="E23" s="5">
        <v>220592.53000000003</v>
      </c>
      <c r="F23" s="18">
        <v>0.4515702916297118</v>
      </c>
    </row>
    <row r="24" spans="3:6" x14ac:dyDescent="0.25">
      <c r="C24" t="s">
        <v>294</v>
      </c>
      <c r="D24" s="5">
        <v>474726.11000000004</v>
      </c>
      <c r="E24" s="5">
        <v>213892.61</v>
      </c>
      <c r="F24" s="18">
        <v>0.45056002923454108</v>
      </c>
    </row>
    <row r="25" spans="3:6" x14ac:dyDescent="0.25">
      <c r="C25" t="s">
        <v>343</v>
      </c>
      <c r="D25" s="5">
        <v>546374.98</v>
      </c>
      <c r="E25" s="5">
        <v>246036.06999999998</v>
      </c>
      <c r="F25" s="18">
        <v>0.45030625304255328</v>
      </c>
    </row>
    <row r="26" spans="3:6" x14ac:dyDescent="0.25">
      <c r="C26" t="s">
        <v>281</v>
      </c>
      <c r="D26" s="5">
        <v>1023155.3</v>
      </c>
      <c r="E26" s="5">
        <v>451591.26999999996</v>
      </c>
      <c r="F26" s="18">
        <v>0.44137118773660261</v>
      </c>
    </row>
    <row r="27" spans="3:6" x14ac:dyDescent="0.25">
      <c r="C27" t="s">
        <v>246</v>
      </c>
      <c r="D27" s="5">
        <v>751152.07000000007</v>
      </c>
      <c r="E27" s="5">
        <v>328165.76000000001</v>
      </c>
      <c r="F27" s="18">
        <v>0.43688325321395971</v>
      </c>
    </row>
    <row r="28" spans="3:6" x14ac:dyDescent="0.25">
      <c r="C28" t="s">
        <v>236</v>
      </c>
      <c r="D28" s="5">
        <v>596435.39</v>
      </c>
      <c r="E28" s="5">
        <v>259346.74000000002</v>
      </c>
      <c r="F28" s="18">
        <v>0.43482788638682224</v>
      </c>
    </row>
    <row r="29" spans="3:6" x14ac:dyDescent="0.25">
      <c r="C29" t="s">
        <v>19</v>
      </c>
      <c r="D29" s="5">
        <v>6861710.6000000006</v>
      </c>
      <c r="E29" s="5">
        <v>3098411.48</v>
      </c>
      <c r="F29" s="18">
        <v>0.45155088295329737</v>
      </c>
    </row>
  </sheetData>
  <conditionalFormatting pivot="1" sqref="F19:F28">
    <cfRule type="dataBar" priority="1">
      <dataBar>
        <cfvo type="min"/>
        <cfvo type="max"/>
        <color rgb="FF63C384"/>
      </dataBar>
      <extLst>
        <ext xmlns:x14="http://schemas.microsoft.com/office/spreadsheetml/2009/9/main" uri="{B025F937-C7B1-47D3-B67F-A62EFF666E3E}">
          <x14:id>{4AB9148E-BEB5-4FF3-B1FB-9B75BB41F326}</x14:id>
        </ext>
      </extLst>
    </cfRule>
  </conditionalFormatting>
  <pageMargins left="0.25" right="0.25" top="0.75" bottom="0.75" header="0.3" footer="0.3"/>
  <pageSetup scale="92" fitToHeight="0" orientation="landscape" horizontalDpi="300" verticalDpi="300" r:id="rId2"/>
  <headerFooter>
    <oddFooter>&amp;C&amp;D&amp;R&amp;P</oddFooter>
  </headerFooter>
  <drawing r:id="rId3"/>
  <extLst>
    <ext xmlns:x14="http://schemas.microsoft.com/office/spreadsheetml/2009/9/main" uri="{78C0D931-6437-407d-A8EE-F0AAD7539E65}">
      <x14:conditionalFormattings>
        <x14:conditionalFormatting xmlns:xm="http://schemas.microsoft.com/office/excel/2006/main" pivot="1">
          <x14:cfRule type="dataBar" id="{4AB9148E-BEB5-4FF3-B1FB-9B75BB41F326}">
            <x14:dataBar minLength="0" maxLength="100" gradient="0">
              <x14:cfvo type="autoMin"/>
              <x14:cfvo type="autoMax"/>
              <x14:negativeFillColor rgb="FFFF0000"/>
              <x14:axisColor rgb="FF000000"/>
            </x14:dataBar>
          </x14:cfRule>
          <xm:sqref>F19:F28</xm:sqref>
        </x14:conditionalFormatting>
      </x14:conditionalFormattings>
    </ext>
    <ext xmlns:x14="http://schemas.microsoft.com/office/spreadsheetml/2009/9/main" uri="{A8765BA9-456A-4dab-B4F3-ACF838C121DE}">
      <x14:slicerList>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W148"/>
  <sheetViews>
    <sheetView topLeftCell="B2" workbookViewId="0"/>
  </sheetViews>
  <sheetFormatPr defaultColWidth="9.140625" defaultRowHeight="15" customHeight="1" x14ac:dyDescent="0.25"/>
  <cols>
    <col min="1" max="1" width="9.140625" style="10" hidden="1" customWidth="1"/>
    <col min="2" max="2" width="9.140625" style="10"/>
    <col min="3" max="3" width="16.28515625" style="10" bestFit="1" customWidth="1"/>
    <col min="4" max="4" width="30.85546875" style="10" bestFit="1" customWidth="1"/>
    <col min="5" max="5" width="15.5703125" style="10" bestFit="1" customWidth="1"/>
    <col min="6" max="7" width="13.5703125" style="10" bestFit="1" customWidth="1"/>
    <col min="8" max="8" width="18.42578125" style="10" bestFit="1" customWidth="1"/>
    <col min="9" max="9" width="17.42578125" style="10" bestFit="1" customWidth="1"/>
    <col min="10" max="10" width="14.5703125" style="10" bestFit="1" customWidth="1"/>
    <col min="11" max="11" width="24" style="10" bestFit="1" customWidth="1"/>
    <col min="12" max="13" width="26" style="10" bestFit="1" customWidth="1"/>
    <col min="14" max="16384" width="9.140625" style="10"/>
  </cols>
  <sheetData>
    <row r="1" spans="1:23" ht="15" hidden="1" customHeight="1" x14ac:dyDescent="0.25">
      <c r="A1" s="10" t="s">
        <v>449</v>
      </c>
      <c r="C1" s="10" t="s">
        <v>23</v>
      </c>
      <c r="D1" s="10" t="s">
        <v>45</v>
      </c>
      <c r="E1" s="10" t="s">
        <v>46</v>
      </c>
      <c r="F1" s="10" t="s">
        <v>46</v>
      </c>
      <c r="G1" s="10" t="s">
        <v>46</v>
      </c>
      <c r="H1" s="10" t="s">
        <v>46</v>
      </c>
      <c r="I1" s="10" t="s">
        <v>46</v>
      </c>
      <c r="J1" s="10" t="s">
        <v>46</v>
      </c>
      <c r="K1" s="10" t="s">
        <v>46</v>
      </c>
      <c r="L1" s="10" t="s">
        <v>46</v>
      </c>
      <c r="M1" s="10" t="s">
        <v>46</v>
      </c>
      <c r="N1" s="10" t="s">
        <v>99</v>
      </c>
    </row>
    <row r="5" spans="1:23" ht="15.75" customHeight="1" thickBot="1" x14ac:dyDescent="0.3">
      <c r="C5" s="11" t="s">
        <v>24</v>
      </c>
      <c r="D5" s="12" t="s">
        <v>25</v>
      </c>
      <c r="E5" s="22"/>
      <c r="F5" s="22"/>
      <c r="G5" s="22"/>
      <c r="H5" s="22"/>
      <c r="I5" s="22"/>
      <c r="J5" s="22"/>
      <c r="K5" s="22"/>
      <c r="L5" s="22"/>
      <c r="M5" s="22"/>
    </row>
    <row r="6" spans="1:23" ht="15.75" customHeight="1" thickTop="1" x14ac:dyDescent="0.25">
      <c r="C6" s="13" t="s">
        <v>5</v>
      </c>
      <c r="D6" s="14"/>
      <c r="E6" s="22"/>
      <c r="F6" s="22"/>
      <c r="G6" s="22"/>
      <c r="H6" s="22"/>
      <c r="I6" s="22"/>
      <c r="J6" s="22"/>
      <c r="K6" s="22"/>
      <c r="L6" s="22"/>
      <c r="M6" s="22"/>
    </row>
    <row r="7" spans="1:23" ht="15" hidden="1" customHeight="1" x14ac:dyDescent="0.25">
      <c r="A7" s="10" t="s">
        <v>26</v>
      </c>
      <c r="C7" s="15" t="s">
        <v>11</v>
      </c>
      <c r="D7" s="16" t="s">
        <v>18</v>
      </c>
      <c r="E7" s="23"/>
      <c r="F7" s="23"/>
      <c r="G7" s="23"/>
      <c r="H7" s="23"/>
      <c r="I7" s="23"/>
      <c r="J7" s="23"/>
      <c r="K7" s="23"/>
      <c r="L7" s="23"/>
      <c r="M7" s="23"/>
    </row>
    <row r="8" spans="1:23" ht="15" customHeight="1" x14ac:dyDescent="0.25">
      <c r="A8" s="10" t="s">
        <v>1</v>
      </c>
      <c r="C8" s="15" t="s">
        <v>27</v>
      </c>
      <c r="D8" s="16" t="str">
        <f>"01/01/2019..31/12/2019"</f>
        <v>01/01/2019..31/12/2019</v>
      </c>
      <c r="E8" s="23"/>
      <c r="F8" s="23"/>
      <c r="G8" s="23"/>
      <c r="H8" s="23"/>
      <c r="I8" s="23"/>
      <c r="J8" s="23"/>
      <c r="K8" s="23"/>
      <c r="L8" s="23"/>
      <c r="M8" s="23"/>
      <c r="N8" s="10" t="s">
        <v>100</v>
      </c>
    </row>
    <row r="10" spans="1:23" ht="15" hidden="1" customHeight="1" x14ac:dyDescent="0.25">
      <c r="A10" s="10" t="s">
        <v>26</v>
      </c>
      <c r="D10" s="17" t="s">
        <v>28</v>
      </c>
      <c r="E10" s="17"/>
      <c r="F10" s="17"/>
      <c r="G10" s="17"/>
      <c r="H10" s="17"/>
      <c r="I10" s="17"/>
      <c r="J10" s="17"/>
      <c r="K10" s="17"/>
      <c r="L10" s="17"/>
      <c r="M10" s="17"/>
      <c r="N10" s="10" t="str">
        <f>"∞||""Salesperson/Purchaser"",""Code"",""=Salesperson Code"""</f>
        <v>∞||"Salesperson/Purchaser","Code","=Salesperson Code"</v>
      </c>
      <c r="O10" s="10" t="str">
        <f>"∞||""Country/Region"",""Code"",""=Country/Region Code"""</f>
        <v>∞||"Country/Region","Code","=Country/Region Code"</v>
      </c>
    </row>
    <row r="11" spans="1:23" ht="15" hidden="1" customHeight="1" x14ac:dyDescent="0.25">
      <c r="A11" s="10" t="s">
        <v>26</v>
      </c>
      <c r="D11" s="17" t="s">
        <v>29</v>
      </c>
      <c r="E11" s="17"/>
      <c r="F11" s="17"/>
      <c r="G11" s="17"/>
      <c r="H11" s="17"/>
      <c r="I11" s="17"/>
      <c r="J11" s="17"/>
      <c r="K11" s="17"/>
      <c r="L11" s="17"/>
      <c r="M11" s="17"/>
      <c r="N11" s="10" t="s">
        <v>7</v>
      </c>
      <c r="O11" s="10" t="s">
        <v>8</v>
      </c>
      <c r="P11" s="10" t="s">
        <v>11</v>
      </c>
      <c r="Q11" s="10" t="s">
        <v>10</v>
      </c>
      <c r="R11" s="10" t="s">
        <v>12</v>
      </c>
      <c r="S11" s="10" t="s">
        <v>6</v>
      </c>
      <c r="T11" s="10" t="s">
        <v>15</v>
      </c>
      <c r="U11" s="10" t="s">
        <v>16</v>
      </c>
      <c r="V11" s="10" t="s">
        <v>13</v>
      </c>
      <c r="W11" s="10" t="s">
        <v>14</v>
      </c>
    </row>
    <row r="12" spans="1:23" ht="15" hidden="1" customHeight="1" x14ac:dyDescent="0.25">
      <c r="A12" s="10" t="s">
        <v>26</v>
      </c>
      <c r="D12" s="17" t="s">
        <v>30</v>
      </c>
      <c r="E12" s="17"/>
      <c r="F12" s="17"/>
      <c r="G12" s="17"/>
      <c r="H12" s="17"/>
      <c r="I12" s="17"/>
      <c r="J12" s="17"/>
      <c r="K12" s="17"/>
      <c r="L12" s="17"/>
      <c r="M12" s="17"/>
      <c r="N12" s="10" t="s">
        <v>9</v>
      </c>
      <c r="O12" s="10" t="s">
        <v>3</v>
      </c>
      <c r="P12" s="10" t="str">
        <f>"FlowField([Sales (LCY)])"</f>
        <v>FlowField([Sales (LCY)])</v>
      </c>
      <c r="Q12" s="10" t="str">
        <f>"FlowField([Profit (LCY)])"</f>
        <v>FlowField([Profit (LCY)])</v>
      </c>
      <c r="R12" s="10" t="str">
        <f>"LinkField([Salesperson/Purchaser],[Name])"</f>
        <v>LinkField([Salesperson/Purchaser],[Name])</v>
      </c>
      <c r="S12" s="10" t="str">
        <f>"LinkField([Country/Region],[Name])"</f>
        <v>LinkField([Country/Region],[Name])</v>
      </c>
      <c r="T12" s="10" t="s">
        <v>15</v>
      </c>
      <c r="U12" s="10" t="s">
        <v>17</v>
      </c>
      <c r="V12" s="10" t="s">
        <v>13</v>
      </c>
      <c r="W12" s="10" t="s">
        <v>14</v>
      </c>
    </row>
    <row r="13" spans="1:23" ht="15" customHeight="1" x14ac:dyDescent="0.25">
      <c r="D13" t="s">
        <v>7</v>
      </c>
      <c r="E13" t="s">
        <v>8</v>
      </c>
      <c r="F13" t="s">
        <v>11</v>
      </c>
      <c r="G13" t="s">
        <v>10</v>
      </c>
      <c r="H13" t="s">
        <v>12</v>
      </c>
      <c r="I13" t="s">
        <v>6</v>
      </c>
      <c r="J13" t="s">
        <v>15</v>
      </c>
      <c r="K13" t="s">
        <v>16</v>
      </c>
      <c r="L13" t="s">
        <v>13</v>
      </c>
      <c r="M13" t="s">
        <v>14</v>
      </c>
    </row>
    <row r="14" spans="1:23" ht="15" customHeight="1" x14ac:dyDescent="0.25">
      <c r="A14" s="10" t="s">
        <v>44</v>
      </c>
      <c r="D14" s="21" t="s">
        <v>101</v>
      </c>
      <c r="E14" s="21" t="s">
        <v>102</v>
      </c>
      <c r="F14" s="24">
        <v>397795.38</v>
      </c>
      <c r="G14" s="24">
        <v>178772.64</v>
      </c>
      <c r="H14" s="21" t="s">
        <v>49</v>
      </c>
      <c r="I14" s="21" t="s">
        <v>55</v>
      </c>
      <c r="J14" s="21" t="s">
        <v>56</v>
      </c>
      <c r="K14" s="21" t="s">
        <v>51</v>
      </c>
      <c r="L14" s="21" t="s">
        <v>60</v>
      </c>
      <c r="M14" s="21" t="s">
        <v>61</v>
      </c>
    </row>
    <row r="15" spans="1:23" ht="15" customHeight="1" x14ac:dyDescent="0.25">
      <c r="A15" s="10" t="s">
        <v>44</v>
      </c>
      <c r="D15" s="21" t="s">
        <v>103</v>
      </c>
      <c r="E15" s="21" t="s">
        <v>104</v>
      </c>
      <c r="F15" s="24">
        <v>369053.5</v>
      </c>
      <c r="G15" s="24">
        <v>170345.25</v>
      </c>
      <c r="H15" s="21" t="s">
        <v>66</v>
      </c>
      <c r="I15" s="21" t="s">
        <v>105</v>
      </c>
      <c r="J15" s="21" t="s">
        <v>106</v>
      </c>
      <c r="K15" s="21" t="s">
        <v>107</v>
      </c>
      <c r="L15" s="21" t="s">
        <v>60</v>
      </c>
      <c r="M15" s="21" t="s">
        <v>67</v>
      </c>
    </row>
    <row r="16" spans="1:23" ht="15" customHeight="1" x14ac:dyDescent="0.25">
      <c r="A16" s="10" t="s">
        <v>44</v>
      </c>
      <c r="D16" s="21" t="s">
        <v>108</v>
      </c>
      <c r="E16" s="21" t="s">
        <v>109</v>
      </c>
      <c r="F16" s="24">
        <v>105363.47000000002</v>
      </c>
      <c r="G16" s="24">
        <v>51380.71</v>
      </c>
      <c r="H16" s="21" t="s">
        <v>49</v>
      </c>
      <c r="I16" s="21" t="s">
        <v>71</v>
      </c>
      <c r="J16" s="21" t="s">
        <v>110</v>
      </c>
      <c r="K16" s="21" t="s">
        <v>51</v>
      </c>
      <c r="L16" s="21" t="s">
        <v>60</v>
      </c>
      <c r="M16" s="21" t="s">
        <v>67</v>
      </c>
    </row>
    <row r="17" spans="1:13" ht="15" customHeight="1" x14ac:dyDescent="0.25">
      <c r="A17" s="10" t="s">
        <v>44</v>
      </c>
      <c r="D17" s="21" t="s">
        <v>111</v>
      </c>
      <c r="E17" s="21" t="s">
        <v>112</v>
      </c>
      <c r="F17" s="24">
        <v>66212.94</v>
      </c>
      <c r="G17" s="24">
        <v>29375.79</v>
      </c>
      <c r="H17" s="21" t="s">
        <v>49</v>
      </c>
      <c r="I17" s="21" t="s">
        <v>73</v>
      </c>
      <c r="J17" s="21" t="s">
        <v>113</v>
      </c>
      <c r="K17" s="21" t="s">
        <v>51</v>
      </c>
      <c r="L17" s="21" t="s">
        <v>60</v>
      </c>
      <c r="M17" s="21" t="s">
        <v>114</v>
      </c>
    </row>
    <row r="18" spans="1:13" ht="15" customHeight="1" x14ac:dyDescent="0.25">
      <c r="A18" s="10" t="s">
        <v>44</v>
      </c>
      <c r="D18" s="21" t="s">
        <v>115</v>
      </c>
      <c r="E18" s="21" t="s">
        <v>116</v>
      </c>
      <c r="F18" s="24">
        <v>306929.74000000005</v>
      </c>
      <c r="G18" s="24">
        <v>133734.5</v>
      </c>
      <c r="H18" s="21" t="s">
        <v>49</v>
      </c>
      <c r="I18" s="21" t="s">
        <v>71</v>
      </c>
      <c r="J18" s="21" t="s">
        <v>110</v>
      </c>
      <c r="K18" s="21" t="s">
        <v>51</v>
      </c>
      <c r="L18" s="21" t="s">
        <v>63</v>
      </c>
      <c r="M18" s="21" t="s">
        <v>61</v>
      </c>
    </row>
    <row r="19" spans="1:13" ht="15" customHeight="1" x14ac:dyDescent="0.25">
      <c r="A19" s="10" t="s">
        <v>44</v>
      </c>
      <c r="D19" s="21" t="s">
        <v>117</v>
      </c>
      <c r="E19" s="21" t="s">
        <v>118</v>
      </c>
      <c r="F19" s="24">
        <v>36820.68</v>
      </c>
      <c r="G19" s="24">
        <v>16362.9</v>
      </c>
      <c r="H19" s="21" t="s">
        <v>62</v>
      </c>
      <c r="I19" s="21" t="s">
        <v>119</v>
      </c>
      <c r="J19" s="21" t="s">
        <v>120</v>
      </c>
      <c r="K19" s="21" t="s">
        <v>51</v>
      </c>
      <c r="L19" s="21" t="s">
        <v>63</v>
      </c>
      <c r="M19" s="21" t="s">
        <v>114</v>
      </c>
    </row>
    <row r="20" spans="1:13" ht="15" customHeight="1" x14ac:dyDescent="0.25">
      <c r="A20" s="10" t="s">
        <v>44</v>
      </c>
      <c r="D20" s="21" t="s">
        <v>121</v>
      </c>
      <c r="E20" s="21" t="s">
        <v>122</v>
      </c>
      <c r="F20" s="24">
        <v>272303.35999999999</v>
      </c>
      <c r="G20" s="24">
        <v>124553.07</v>
      </c>
      <c r="H20" s="21" t="s">
        <v>123</v>
      </c>
      <c r="I20" s="21" t="s">
        <v>58</v>
      </c>
      <c r="J20" s="21" t="s">
        <v>124</v>
      </c>
      <c r="K20" s="21" t="s">
        <v>125</v>
      </c>
      <c r="L20" s="21" t="s">
        <v>60</v>
      </c>
      <c r="M20" s="21" t="s">
        <v>61</v>
      </c>
    </row>
    <row r="21" spans="1:13" ht="15" customHeight="1" x14ac:dyDescent="0.25">
      <c r="A21" s="10" t="s">
        <v>44</v>
      </c>
      <c r="D21" s="21" t="s">
        <v>126</v>
      </c>
      <c r="E21" s="21" t="s">
        <v>127</v>
      </c>
      <c r="F21" s="24">
        <v>26022.620000000003</v>
      </c>
      <c r="G21" s="24">
        <v>12061.52</v>
      </c>
      <c r="H21" s="21" t="s">
        <v>49</v>
      </c>
      <c r="I21" s="21" t="s">
        <v>128</v>
      </c>
      <c r="J21" s="21" t="s">
        <v>129</v>
      </c>
      <c r="K21" s="21" t="s">
        <v>51</v>
      </c>
      <c r="L21" s="21" t="s">
        <v>60</v>
      </c>
      <c r="M21" s="21" t="s">
        <v>67</v>
      </c>
    </row>
    <row r="22" spans="1:13" ht="15" customHeight="1" x14ac:dyDescent="0.25">
      <c r="A22" s="10" t="s">
        <v>44</v>
      </c>
      <c r="D22" s="21" t="s">
        <v>130</v>
      </c>
      <c r="E22" s="21" t="s">
        <v>131</v>
      </c>
      <c r="F22" s="24">
        <v>53279.060000000005</v>
      </c>
      <c r="G22" s="24">
        <v>23792.39</v>
      </c>
      <c r="H22" s="21" t="s">
        <v>62</v>
      </c>
      <c r="I22" s="21" t="s">
        <v>132</v>
      </c>
      <c r="J22" s="21" t="s">
        <v>133</v>
      </c>
      <c r="K22" s="21" t="s">
        <v>51</v>
      </c>
      <c r="L22" s="21" t="s">
        <v>63</v>
      </c>
      <c r="M22" s="21" t="s">
        <v>67</v>
      </c>
    </row>
    <row r="23" spans="1:13" ht="15" customHeight="1" x14ac:dyDescent="0.25">
      <c r="A23" s="10" t="s">
        <v>44</v>
      </c>
      <c r="D23" s="21" t="s">
        <v>134</v>
      </c>
      <c r="E23" s="21" t="s">
        <v>135</v>
      </c>
      <c r="F23" s="24">
        <v>44343.21</v>
      </c>
      <c r="G23" s="24">
        <v>21751.29</v>
      </c>
      <c r="H23" s="21" t="s">
        <v>49</v>
      </c>
      <c r="I23" s="21" t="s">
        <v>71</v>
      </c>
      <c r="J23" s="21" t="s">
        <v>136</v>
      </c>
      <c r="K23" s="21" t="s">
        <v>51</v>
      </c>
      <c r="L23" s="21" t="s">
        <v>60</v>
      </c>
      <c r="M23" s="21" t="s">
        <v>67</v>
      </c>
    </row>
    <row r="24" spans="1:13" ht="15" customHeight="1" x14ac:dyDescent="0.25">
      <c r="A24" s="10" t="s">
        <v>44</v>
      </c>
      <c r="D24" s="21" t="s">
        <v>137</v>
      </c>
      <c r="E24" s="21" t="s">
        <v>138</v>
      </c>
      <c r="F24" s="24">
        <v>139935.76999999999</v>
      </c>
      <c r="G24" s="24">
        <v>63148.02</v>
      </c>
      <c r="H24" s="21" t="s">
        <v>57</v>
      </c>
      <c r="I24" s="21" t="s">
        <v>58</v>
      </c>
      <c r="J24" s="21" t="s">
        <v>64</v>
      </c>
      <c r="K24" s="21" t="s">
        <v>65</v>
      </c>
      <c r="L24" s="21" t="s">
        <v>63</v>
      </c>
      <c r="M24" s="21" t="s">
        <v>67</v>
      </c>
    </row>
    <row r="25" spans="1:13" ht="15" customHeight="1" x14ac:dyDescent="0.25">
      <c r="A25" s="10" t="s">
        <v>44</v>
      </c>
      <c r="D25" s="21" t="s">
        <v>139</v>
      </c>
      <c r="E25" s="21" t="s">
        <v>140</v>
      </c>
      <c r="F25" s="24">
        <v>387346.39</v>
      </c>
      <c r="G25" s="24">
        <v>172955.33</v>
      </c>
      <c r="H25" s="21" t="s">
        <v>123</v>
      </c>
      <c r="I25" s="21" t="s">
        <v>58</v>
      </c>
      <c r="J25" s="21" t="s">
        <v>64</v>
      </c>
      <c r="K25" s="21" t="s">
        <v>65</v>
      </c>
      <c r="L25" s="21" t="s">
        <v>60</v>
      </c>
      <c r="M25" s="21" t="s">
        <v>61</v>
      </c>
    </row>
    <row r="26" spans="1:13" ht="15" customHeight="1" x14ac:dyDescent="0.25">
      <c r="A26" s="10" t="s">
        <v>44</v>
      </c>
      <c r="D26" s="21" t="s">
        <v>141</v>
      </c>
      <c r="E26" s="21" t="s">
        <v>142</v>
      </c>
      <c r="F26" s="24">
        <v>373763.68</v>
      </c>
      <c r="G26" s="24">
        <v>167748.4</v>
      </c>
      <c r="H26" s="21" t="s">
        <v>49</v>
      </c>
      <c r="I26" s="21" t="s">
        <v>143</v>
      </c>
      <c r="J26" s="21" t="s">
        <v>144</v>
      </c>
      <c r="K26" s="21" t="s">
        <v>51</v>
      </c>
      <c r="L26" s="21" t="s">
        <v>60</v>
      </c>
      <c r="M26" s="21" t="s">
        <v>61</v>
      </c>
    </row>
    <row r="27" spans="1:13" ht="15" customHeight="1" x14ac:dyDescent="0.25">
      <c r="A27" s="10" t="s">
        <v>44</v>
      </c>
      <c r="D27" s="21" t="s">
        <v>145</v>
      </c>
      <c r="E27" s="21" t="s">
        <v>146</v>
      </c>
      <c r="F27" s="24">
        <v>315419.3</v>
      </c>
      <c r="G27" s="24">
        <v>148187.69</v>
      </c>
      <c r="H27" s="21" t="s">
        <v>66</v>
      </c>
      <c r="I27" s="21" t="s">
        <v>105</v>
      </c>
      <c r="J27" s="21" t="s">
        <v>147</v>
      </c>
      <c r="K27" s="21" t="s">
        <v>148</v>
      </c>
      <c r="L27" s="21" t="s">
        <v>60</v>
      </c>
      <c r="M27" s="21" t="s">
        <v>67</v>
      </c>
    </row>
    <row r="28" spans="1:13" ht="15" customHeight="1" x14ac:dyDescent="0.25">
      <c r="A28" s="10" t="s">
        <v>44</v>
      </c>
      <c r="D28" s="21" t="s">
        <v>149</v>
      </c>
      <c r="E28" s="21" t="s">
        <v>150</v>
      </c>
      <c r="F28" s="24">
        <v>348735.79</v>
      </c>
      <c r="G28" s="24">
        <v>154107.12</v>
      </c>
      <c r="H28" s="21" t="s">
        <v>57</v>
      </c>
      <c r="I28" s="21" t="s">
        <v>105</v>
      </c>
      <c r="J28" s="21" t="s">
        <v>147</v>
      </c>
      <c r="K28" s="21" t="s">
        <v>148</v>
      </c>
      <c r="L28" s="21" t="s">
        <v>63</v>
      </c>
      <c r="M28" s="21" t="s">
        <v>114</v>
      </c>
    </row>
    <row r="29" spans="1:13" ht="15" customHeight="1" x14ac:dyDescent="0.25">
      <c r="A29" s="10" t="s">
        <v>44</v>
      </c>
      <c r="D29" s="21" t="s">
        <v>151</v>
      </c>
      <c r="E29" s="21" t="s">
        <v>152</v>
      </c>
      <c r="F29" s="24">
        <v>249835.96000000002</v>
      </c>
      <c r="G29" s="24">
        <v>111782.54000000001</v>
      </c>
      <c r="H29" s="21" t="s">
        <v>49</v>
      </c>
      <c r="I29" s="21" t="s">
        <v>81</v>
      </c>
      <c r="J29" s="21" t="s">
        <v>153</v>
      </c>
      <c r="K29" s="21" t="s">
        <v>51</v>
      </c>
      <c r="L29" s="21" t="s">
        <v>63</v>
      </c>
      <c r="M29" s="21" t="s">
        <v>61</v>
      </c>
    </row>
    <row r="30" spans="1:13" ht="15" customHeight="1" x14ac:dyDescent="0.25">
      <c r="A30" s="10" t="s">
        <v>44</v>
      </c>
      <c r="D30" s="21" t="s">
        <v>154</v>
      </c>
      <c r="E30" s="21" t="s">
        <v>155</v>
      </c>
      <c r="F30" s="24">
        <v>52288.19</v>
      </c>
      <c r="G30" s="24">
        <v>20859.830000000002</v>
      </c>
      <c r="H30" s="21" t="s">
        <v>62</v>
      </c>
      <c r="I30" s="21" t="s">
        <v>119</v>
      </c>
      <c r="J30" s="21" t="s">
        <v>156</v>
      </c>
      <c r="K30" s="21" t="s">
        <v>51</v>
      </c>
      <c r="L30" s="21" t="s">
        <v>63</v>
      </c>
      <c r="M30" s="21" t="s">
        <v>114</v>
      </c>
    </row>
    <row r="31" spans="1:13" ht="15" customHeight="1" x14ac:dyDescent="0.25">
      <c r="A31" s="10" t="s">
        <v>44</v>
      </c>
      <c r="D31" s="21" t="s">
        <v>157</v>
      </c>
      <c r="E31" s="21" t="s">
        <v>158</v>
      </c>
      <c r="F31" s="24">
        <v>116342.77</v>
      </c>
      <c r="G31" s="24">
        <v>51962.62</v>
      </c>
      <c r="H31" s="21" t="s">
        <v>57</v>
      </c>
      <c r="I31" s="21" t="s">
        <v>58</v>
      </c>
      <c r="J31" s="21" t="s">
        <v>159</v>
      </c>
      <c r="K31" s="21" t="s">
        <v>160</v>
      </c>
      <c r="L31" s="21" t="s">
        <v>63</v>
      </c>
      <c r="M31" s="21" t="s">
        <v>67</v>
      </c>
    </row>
    <row r="32" spans="1:13" ht="15" customHeight="1" x14ac:dyDescent="0.25">
      <c r="A32" s="10" t="s">
        <v>44</v>
      </c>
      <c r="D32" s="21" t="s">
        <v>161</v>
      </c>
      <c r="E32" s="21" t="s">
        <v>162</v>
      </c>
      <c r="F32" s="24">
        <v>450573.62</v>
      </c>
      <c r="G32" s="24">
        <v>202085.44</v>
      </c>
      <c r="H32" s="21" t="s">
        <v>123</v>
      </c>
      <c r="I32" s="21" t="s">
        <v>58</v>
      </c>
      <c r="J32" s="21" t="s">
        <v>64</v>
      </c>
      <c r="K32" s="21" t="s">
        <v>65</v>
      </c>
      <c r="L32" s="21" t="s">
        <v>60</v>
      </c>
      <c r="M32" s="21" t="s">
        <v>61</v>
      </c>
    </row>
    <row r="33" spans="1:13" ht="15" customHeight="1" x14ac:dyDescent="0.25">
      <c r="A33" s="10" t="s">
        <v>44</v>
      </c>
      <c r="D33" s="21" t="s">
        <v>163</v>
      </c>
      <c r="E33" s="21" t="s">
        <v>164</v>
      </c>
      <c r="F33" s="24">
        <v>176250.06</v>
      </c>
      <c r="G33" s="24">
        <v>82805.05</v>
      </c>
      <c r="H33" s="21" t="s">
        <v>49</v>
      </c>
      <c r="I33" s="21" t="s">
        <v>165</v>
      </c>
      <c r="J33" s="21" t="s">
        <v>166</v>
      </c>
      <c r="K33" s="21" t="s">
        <v>51</v>
      </c>
      <c r="L33" s="21" t="s">
        <v>60</v>
      </c>
      <c r="M33" s="21" t="s">
        <v>114</v>
      </c>
    </row>
    <row r="34" spans="1:13" ht="15" customHeight="1" x14ac:dyDescent="0.25">
      <c r="A34" s="10" t="s">
        <v>44</v>
      </c>
      <c r="D34" s="21" t="s">
        <v>82</v>
      </c>
      <c r="E34" s="21" t="s">
        <v>83</v>
      </c>
      <c r="F34" s="24">
        <v>468986.83</v>
      </c>
      <c r="G34" s="24">
        <v>200246.92</v>
      </c>
      <c r="H34" s="21" t="s">
        <v>57</v>
      </c>
      <c r="I34" s="21" t="s">
        <v>58</v>
      </c>
      <c r="J34" s="21" t="s">
        <v>84</v>
      </c>
      <c r="K34" s="21" t="s">
        <v>85</v>
      </c>
      <c r="L34" s="21" t="s">
        <v>63</v>
      </c>
      <c r="M34" s="21" t="s">
        <v>61</v>
      </c>
    </row>
    <row r="35" spans="1:13" ht="15" customHeight="1" x14ac:dyDescent="0.25">
      <c r="A35" s="10" t="s">
        <v>44</v>
      </c>
      <c r="D35" s="21" t="s">
        <v>167</v>
      </c>
      <c r="E35" s="21" t="s">
        <v>168</v>
      </c>
      <c r="F35" s="24">
        <v>141681.04</v>
      </c>
      <c r="G35" s="24">
        <v>69175.81</v>
      </c>
      <c r="H35" s="21" t="s">
        <v>49</v>
      </c>
      <c r="I35" s="21" t="s">
        <v>169</v>
      </c>
      <c r="J35" s="21" t="s">
        <v>170</v>
      </c>
      <c r="K35" s="21" t="s">
        <v>51</v>
      </c>
      <c r="L35" s="21" t="s">
        <v>60</v>
      </c>
      <c r="M35" s="21" t="s">
        <v>67</v>
      </c>
    </row>
    <row r="36" spans="1:13" ht="15" customHeight="1" x14ac:dyDescent="0.25">
      <c r="A36" s="10" t="s">
        <v>44</v>
      </c>
      <c r="D36" s="21" t="s">
        <v>171</v>
      </c>
      <c r="E36" s="21" t="s">
        <v>172</v>
      </c>
      <c r="F36" s="24">
        <v>406821.51</v>
      </c>
      <c r="G36" s="24">
        <v>178762.94</v>
      </c>
      <c r="H36" s="21" t="s">
        <v>123</v>
      </c>
      <c r="I36" s="21" t="s">
        <v>58</v>
      </c>
      <c r="J36" s="21" t="s">
        <v>173</v>
      </c>
      <c r="K36" s="21" t="s">
        <v>174</v>
      </c>
      <c r="L36" s="21" t="s">
        <v>60</v>
      </c>
      <c r="M36" s="21" t="s">
        <v>61</v>
      </c>
    </row>
    <row r="37" spans="1:13" ht="15" customHeight="1" x14ac:dyDescent="0.25">
      <c r="A37" s="10" t="s">
        <v>44</v>
      </c>
      <c r="D37" s="21" t="s">
        <v>68</v>
      </c>
      <c r="E37" s="21" t="s">
        <v>69</v>
      </c>
      <c r="F37" s="24">
        <v>443915.30000000005</v>
      </c>
      <c r="G37" s="24">
        <v>204654.80999999997</v>
      </c>
      <c r="H37" s="21" t="s">
        <v>66</v>
      </c>
      <c r="I37" s="21" t="s">
        <v>58</v>
      </c>
      <c r="J37" s="21" t="s">
        <v>64</v>
      </c>
      <c r="K37" s="21" t="s">
        <v>65</v>
      </c>
      <c r="L37" s="21" t="s">
        <v>60</v>
      </c>
      <c r="M37" s="21" t="s">
        <v>67</v>
      </c>
    </row>
    <row r="38" spans="1:13" ht="15" customHeight="1" x14ac:dyDescent="0.25">
      <c r="A38" s="10" t="s">
        <v>44</v>
      </c>
      <c r="D38" s="21" t="s">
        <v>175</v>
      </c>
      <c r="E38" s="21" t="s">
        <v>176</v>
      </c>
      <c r="F38" s="24">
        <v>204455.77999999997</v>
      </c>
      <c r="G38" s="24">
        <v>89335.79</v>
      </c>
      <c r="H38" s="21" t="s">
        <v>49</v>
      </c>
      <c r="I38" s="21" t="s">
        <v>169</v>
      </c>
      <c r="J38" s="21" t="s">
        <v>177</v>
      </c>
      <c r="K38" s="21" t="s">
        <v>51</v>
      </c>
      <c r="L38" s="21" t="s">
        <v>63</v>
      </c>
      <c r="M38" s="21" t="s">
        <v>61</v>
      </c>
    </row>
    <row r="39" spans="1:13" ht="15" customHeight="1" x14ac:dyDescent="0.25">
      <c r="A39" s="10" t="s">
        <v>44</v>
      </c>
      <c r="D39" s="21" t="s">
        <v>178</v>
      </c>
      <c r="E39" s="21" t="s">
        <v>179</v>
      </c>
      <c r="F39" s="24">
        <v>62395.34</v>
      </c>
      <c r="G39" s="24">
        <v>27851.100000000002</v>
      </c>
      <c r="H39" s="21" t="s">
        <v>62</v>
      </c>
      <c r="I39" s="21" t="s">
        <v>128</v>
      </c>
      <c r="J39" s="21" t="s">
        <v>180</v>
      </c>
      <c r="K39" s="21" t="s">
        <v>51</v>
      </c>
      <c r="L39" s="21" t="s">
        <v>63</v>
      </c>
      <c r="M39" s="21" t="s">
        <v>67</v>
      </c>
    </row>
    <row r="40" spans="1:13" ht="15" customHeight="1" x14ac:dyDescent="0.25">
      <c r="A40" s="10" t="s">
        <v>44</v>
      </c>
      <c r="D40" s="21" t="s">
        <v>181</v>
      </c>
      <c r="E40" s="21" t="s">
        <v>182</v>
      </c>
      <c r="F40" s="24">
        <v>54497.200000000004</v>
      </c>
      <c r="G40" s="24">
        <v>24148.799999999999</v>
      </c>
      <c r="H40" s="21" t="s">
        <v>62</v>
      </c>
      <c r="I40" s="21" t="s">
        <v>132</v>
      </c>
      <c r="J40" s="21" t="s">
        <v>183</v>
      </c>
      <c r="K40" s="21" t="s">
        <v>51</v>
      </c>
      <c r="L40" s="21" t="s">
        <v>63</v>
      </c>
      <c r="M40" s="21" t="s">
        <v>114</v>
      </c>
    </row>
    <row r="41" spans="1:13" ht="15" customHeight="1" x14ac:dyDescent="0.25">
      <c r="A41" s="10" t="s">
        <v>44</v>
      </c>
      <c r="D41" s="21" t="s">
        <v>184</v>
      </c>
      <c r="E41" s="21" t="s">
        <v>185</v>
      </c>
      <c r="F41" s="24">
        <v>159562.81</v>
      </c>
      <c r="G41" s="24">
        <v>61811.950000000004</v>
      </c>
      <c r="H41" s="21" t="s">
        <v>50</v>
      </c>
      <c r="I41" s="21" t="s">
        <v>58</v>
      </c>
      <c r="J41" s="21" t="s">
        <v>186</v>
      </c>
      <c r="K41" s="21" t="s">
        <v>187</v>
      </c>
      <c r="L41" s="21" t="s">
        <v>70</v>
      </c>
      <c r="M41" s="21" t="s">
        <v>61</v>
      </c>
    </row>
    <row r="42" spans="1:13" ht="15" customHeight="1" x14ac:dyDescent="0.25">
      <c r="A42" s="10" t="s">
        <v>44</v>
      </c>
      <c r="D42" s="21" t="s">
        <v>188</v>
      </c>
      <c r="E42" s="21" t="s">
        <v>189</v>
      </c>
      <c r="F42" s="24">
        <v>48381.81</v>
      </c>
      <c r="G42" s="24">
        <v>20868.04</v>
      </c>
      <c r="H42" s="21" t="s">
        <v>62</v>
      </c>
      <c r="I42" s="21" t="s">
        <v>81</v>
      </c>
      <c r="J42" s="21" t="s">
        <v>190</v>
      </c>
      <c r="K42" s="21" t="s">
        <v>51</v>
      </c>
      <c r="L42" s="21" t="s">
        <v>63</v>
      </c>
      <c r="M42" s="21" t="s">
        <v>67</v>
      </c>
    </row>
    <row r="43" spans="1:13" ht="15" customHeight="1" x14ac:dyDescent="0.25">
      <c r="A43" s="10" t="s">
        <v>44</v>
      </c>
      <c r="D43" s="21" t="s">
        <v>89</v>
      </c>
      <c r="E43" s="21" t="s">
        <v>90</v>
      </c>
      <c r="F43" s="24">
        <v>283374.7</v>
      </c>
      <c r="G43" s="24">
        <v>126258.43000000001</v>
      </c>
      <c r="H43" s="21" t="s">
        <v>49</v>
      </c>
      <c r="I43" s="21" t="s">
        <v>71</v>
      </c>
      <c r="J43" s="21" t="s">
        <v>91</v>
      </c>
      <c r="K43" s="21" t="s">
        <v>51</v>
      </c>
      <c r="L43" s="21" t="s">
        <v>60</v>
      </c>
      <c r="M43" s="21" t="s">
        <v>61</v>
      </c>
    </row>
    <row r="44" spans="1:13" ht="15" customHeight="1" x14ac:dyDescent="0.25">
      <c r="A44" s="10" t="s">
        <v>44</v>
      </c>
      <c r="D44" s="21" t="s">
        <v>191</v>
      </c>
      <c r="E44" s="21" t="s">
        <v>192</v>
      </c>
      <c r="F44" s="24">
        <v>37445.97</v>
      </c>
      <c r="G44" s="24">
        <v>17258.75</v>
      </c>
      <c r="H44" s="21" t="s">
        <v>62</v>
      </c>
      <c r="I44" s="21" t="s">
        <v>128</v>
      </c>
      <c r="J44" s="21" t="s">
        <v>193</v>
      </c>
      <c r="K44" s="21" t="s">
        <v>51</v>
      </c>
      <c r="L44" s="21" t="s">
        <v>63</v>
      </c>
      <c r="M44" s="21" t="s">
        <v>67</v>
      </c>
    </row>
    <row r="45" spans="1:13" ht="15" customHeight="1" x14ac:dyDescent="0.25">
      <c r="A45" s="10" t="s">
        <v>44</v>
      </c>
      <c r="D45" s="21" t="s">
        <v>194</v>
      </c>
      <c r="E45" s="21" t="s">
        <v>195</v>
      </c>
      <c r="F45" s="24">
        <v>62123.199999999997</v>
      </c>
      <c r="G45" s="24">
        <v>28300.960000000003</v>
      </c>
      <c r="H45" s="21" t="s">
        <v>49</v>
      </c>
      <c r="I45" s="21" t="s">
        <v>165</v>
      </c>
      <c r="J45" s="21" t="s">
        <v>196</v>
      </c>
      <c r="K45" s="21" t="s">
        <v>51</v>
      </c>
      <c r="L45" s="21" t="s">
        <v>60</v>
      </c>
      <c r="M45" s="21" t="s">
        <v>67</v>
      </c>
    </row>
    <row r="46" spans="1:13" ht="15" customHeight="1" x14ac:dyDescent="0.25">
      <c r="A46" s="10" t="s">
        <v>44</v>
      </c>
      <c r="D46" s="21" t="s">
        <v>197</v>
      </c>
      <c r="E46" s="21" t="s">
        <v>198</v>
      </c>
      <c r="F46" s="24">
        <v>203091.31</v>
      </c>
      <c r="G46" s="24">
        <v>86687.150000000009</v>
      </c>
      <c r="H46" s="21" t="s">
        <v>57</v>
      </c>
      <c r="I46" s="21" t="s">
        <v>105</v>
      </c>
      <c r="J46" s="21" t="s">
        <v>56</v>
      </c>
      <c r="K46" s="21" t="s">
        <v>107</v>
      </c>
      <c r="L46" s="21" t="s">
        <v>63</v>
      </c>
      <c r="M46" s="21" t="s">
        <v>114</v>
      </c>
    </row>
    <row r="47" spans="1:13" ht="15" customHeight="1" x14ac:dyDescent="0.25">
      <c r="A47" s="10" t="s">
        <v>44</v>
      </c>
      <c r="D47" s="21" t="s">
        <v>197</v>
      </c>
      <c r="E47" s="21" t="s">
        <v>199</v>
      </c>
      <c r="F47" s="24">
        <v>108703.84999999999</v>
      </c>
      <c r="G47" s="24">
        <v>48913.34</v>
      </c>
      <c r="H47" s="21" t="s">
        <v>57</v>
      </c>
      <c r="I47" s="21" t="s">
        <v>105</v>
      </c>
      <c r="J47" s="21" t="s">
        <v>56</v>
      </c>
      <c r="K47" s="21" t="s">
        <v>107</v>
      </c>
      <c r="L47" s="21" t="s">
        <v>63</v>
      </c>
      <c r="M47" s="21" t="s">
        <v>67</v>
      </c>
    </row>
    <row r="48" spans="1:13" ht="15" customHeight="1" x14ac:dyDescent="0.25">
      <c r="A48" s="10" t="s">
        <v>44</v>
      </c>
      <c r="D48" s="21" t="s">
        <v>200</v>
      </c>
      <c r="E48" s="21" t="s">
        <v>201</v>
      </c>
      <c r="F48" s="24">
        <v>90349.19</v>
      </c>
      <c r="G48" s="24">
        <v>43018.590000000004</v>
      </c>
      <c r="H48" s="21" t="s">
        <v>49</v>
      </c>
      <c r="I48" s="21" t="s">
        <v>59</v>
      </c>
      <c r="J48" s="21" t="s">
        <v>72</v>
      </c>
      <c r="K48" s="21" t="s">
        <v>51</v>
      </c>
      <c r="L48" s="21" t="s">
        <v>60</v>
      </c>
      <c r="M48" s="21" t="s">
        <v>114</v>
      </c>
    </row>
    <row r="49" spans="1:13" ht="15" customHeight="1" x14ac:dyDescent="0.25">
      <c r="A49" s="10" t="s">
        <v>44</v>
      </c>
      <c r="D49" s="21" t="s">
        <v>92</v>
      </c>
      <c r="E49" s="21" t="s">
        <v>93</v>
      </c>
      <c r="F49" s="24">
        <v>74444.399999999994</v>
      </c>
      <c r="G49" s="24">
        <v>32696.05</v>
      </c>
      <c r="H49" s="21" t="s">
        <v>62</v>
      </c>
      <c r="I49" s="21" t="s">
        <v>81</v>
      </c>
      <c r="J49" s="21" t="s">
        <v>94</v>
      </c>
      <c r="K49" s="21" t="s">
        <v>51</v>
      </c>
      <c r="L49" s="21" t="s">
        <v>70</v>
      </c>
      <c r="M49" s="21" t="s">
        <v>61</v>
      </c>
    </row>
    <row r="50" spans="1:13" ht="15" customHeight="1" x14ac:dyDescent="0.25">
      <c r="A50" s="10" t="s">
        <v>44</v>
      </c>
      <c r="D50" s="21" t="s">
        <v>202</v>
      </c>
      <c r="E50" s="21" t="s">
        <v>203</v>
      </c>
      <c r="F50" s="24">
        <v>488500.98000000004</v>
      </c>
      <c r="G50" s="24">
        <v>220592.53000000003</v>
      </c>
      <c r="H50" s="21" t="s">
        <v>49</v>
      </c>
      <c r="I50" s="21" t="s">
        <v>73</v>
      </c>
      <c r="J50" s="21" t="s">
        <v>204</v>
      </c>
      <c r="K50" s="21" t="s">
        <v>51</v>
      </c>
      <c r="L50" s="21" t="s">
        <v>60</v>
      </c>
      <c r="M50" s="21" t="s">
        <v>61</v>
      </c>
    </row>
    <row r="51" spans="1:13" ht="15" customHeight="1" x14ac:dyDescent="0.25">
      <c r="A51" s="10" t="s">
        <v>44</v>
      </c>
      <c r="D51" s="21" t="s">
        <v>205</v>
      </c>
      <c r="E51" s="21" t="s">
        <v>206</v>
      </c>
      <c r="F51" s="24">
        <v>232537.19999999998</v>
      </c>
      <c r="G51" s="24">
        <v>101241.16</v>
      </c>
      <c r="H51" s="21" t="s">
        <v>49</v>
      </c>
      <c r="I51" s="21" t="s">
        <v>119</v>
      </c>
      <c r="J51" s="21" t="s">
        <v>156</v>
      </c>
      <c r="K51" s="21" t="s">
        <v>51</v>
      </c>
      <c r="L51" s="21" t="s">
        <v>63</v>
      </c>
      <c r="M51" s="21" t="s">
        <v>61</v>
      </c>
    </row>
    <row r="52" spans="1:13" ht="15" customHeight="1" x14ac:dyDescent="0.25">
      <c r="A52" s="10" t="s">
        <v>44</v>
      </c>
      <c r="D52" s="21" t="s">
        <v>207</v>
      </c>
      <c r="E52" s="21" t="s">
        <v>208</v>
      </c>
      <c r="F52" s="24">
        <v>44768.689999999995</v>
      </c>
      <c r="G52" s="24">
        <v>20652.259999999998</v>
      </c>
      <c r="H52" s="21" t="s">
        <v>62</v>
      </c>
      <c r="I52" s="21" t="s">
        <v>143</v>
      </c>
      <c r="J52" s="21" t="s">
        <v>209</v>
      </c>
      <c r="K52" s="21" t="s">
        <v>51</v>
      </c>
      <c r="L52" s="21" t="s">
        <v>63</v>
      </c>
      <c r="M52" s="21" t="s">
        <v>114</v>
      </c>
    </row>
    <row r="53" spans="1:13" ht="15" customHeight="1" x14ac:dyDescent="0.25">
      <c r="A53" s="10" t="s">
        <v>44</v>
      </c>
      <c r="D53" s="21" t="s">
        <v>210</v>
      </c>
      <c r="E53" s="21" t="s">
        <v>211</v>
      </c>
      <c r="F53" s="24">
        <v>122054</v>
      </c>
      <c r="G53" s="24">
        <v>56100.549999999996</v>
      </c>
      <c r="H53" s="21" t="s">
        <v>49</v>
      </c>
      <c r="I53" s="21" t="s">
        <v>212</v>
      </c>
      <c r="J53" s="21" t="s">
        <v>213</v>
      </c>
      <c r="K53" s="21" t="s">
        <v>51</v>
      </c>
      <c r="L53" s="21" t="s">
        <v>60</v>
      </c>
      <c r="M53" s="21" t="s">
        <v>114</v>
      </c>
    </row>
    <row r="54" spans="1:13" ht="15" customHeight="1" x14ac:dyDescent="0.25">
      <c r="A54" s="10" t="s">
        <v>44</v>
      </c>
      <c r="D54" s="21" t="s">
        <v>214</v>
      </c>
      <c r="E54" s="21" t="s">
        <v>215</v>
      </c>
      <c r="F54" s="24">
        <v>398620.79000000004</v>
      </c>
      <c r="G54" s="24">
        <v>181326.96</v>
      </c>
      <c r="H54" s="21" t="s">
        <v>49</v>
      </c>
      <c r="I54" s="21" t="s">
        <v>143</v>
      </c>
      <c r="J54" s="21" t="s">
        <v>216</v>
      </c>
      <c r="K54" s="21" t="s">
        <v>51</v>
      </c>
      <c r="L54" s="21" t="s">
        <v>63</v>
      </c>
      <c r="M54" s="21" t="s">
        <v>61</v>
      </c>
    </row>
    <row r="55" spans="1:13" ht="15" customHeight="1" x14ac:dyDescent="0.25">
      <c r="A55" s="10" t="s">
        <v>44</v>
      </c>
      <c r="D55" s="21" t="s">
        <v>217</v>
      </c>
      <c r="E55" s="21" t="s">
        <v>218</v>
      </c>
      <c r="F55" s="24">
        <v>74150.98000000001</v>
      </c>
      <c r="G55" s="24">
        <v>36010.03</v>
      </c>
      <c r="H55" s="21" t="s">
        <v>49</v>
      </c>
      <c r="I55" s="21" t="s">
        <v>59</v>
      </c>
      <c r="J55" s="21" t="s">
        <v>219</v>
      </c>
      <c r="K55" s="21" t="s">
        <v>51</v>
      </c>
      <c r="L55" s="21" t="s">
        <v>60</v>
      </c>
      <c r="M55" s="21" t="s">
        <v>67</v>
      </c>
    </row>
    <row r="56" spans="1:13" ht="15" customHeight="1" x14ac:dyDescent="0.25">
      <c r="A56" s="10" t="s">
        <v>44</v>
      </c>
      <c r="D56" s="21" t="s">
        <v>74</v>
      </c>
      <c r="E56" s="21" t="s">
        <v>75</v>
      </c>
      <c r="F56" s="24">
        <v>287245.34999999998</v>
      </c>
      <c r="G56" s="24">
        <v>132449.15</v>
      </c>
      <c r="H56" s="21" t="s">
        <v>57</v>
      </c>
      <c r="I56" s="21" t="s">
        <v>58</v>
      </c>
      <c r="J56" s="21" t="s">
        <v>76</v>
      </c>
      <c r="K56" s="21" t="s">
        <v>77</v>
      </c>
      <c r="L56" s="21" t="s">
        <v>63</v>
      </c>
      <c r="M56" s="21" t="s">
        <v>67</v>
      </c>
    </row>
    <row r="57" spans="1:13" ht="15" customHeight="1" x14ac:dyDescent="0.25">
      <c r="A57" s="10" t="s">
        <v>44</v>
      </c>
      <c r="D57" s="21" t="s">
        <v>220</v>
      </c>
      <c r="E57" s="21" t="s">
        <v>221</v>
      </c>
      <c r="F57" s="24">
        <v>82252.55</v>
      </c>
      <c r="G57" s="24">
        <v>36401.74</v>
      </c>
      <c r="H57" s="21" t="s">
        <v>62</v>
      </c>
      <c r="I57" s="21" t="s">
        <v>55</v>
      </c>
      <c r="J57" s="21" t="s">
        <v>56</v>
      </c>
      <c r="K57" s="21" t="s">
        <v>222</v>
      </c>
      <c r="L57" s="21" t="s">
        <v>70</v>
      </c>
      <c r="M57" s="21" t="s">
        <v>61</v>
      </c>
    </row>
    <row r="58" spans="1:13" ht="15" customHeight="1" x14ac:dyDescent="0.25">
      <c r="A58" s="10" t="s">
        <v>44</v>
      </c>
      <c r="D58" s="21" t="s">
        <v>223</v>
      </c>
      <c r="E58" s="21" t="s">
        <v>224</v>
      </c>
      <c r="F58" s="24">
        <v>82555.55</v>
      </c>
      <c r="G58" s="24">
        <v>37212.11</v>
      </c>
      <c r="H58" s="21" t="s">
        <v>62</v>
      </c>
      <c r="I58" s="21" t="s">
        <v>165</v>
      </c>
      <c r="J58" s="21" t="s">
        <v>225</v>
      </c>
      <c r="K58" s="21" t="s">
        <v>51</v>
      </c>
      <c r="L58" s="21" t="s">
        <v>63</v>
      </c>
      <c r="M58" s="21" t="s">
        <v>114</v>
      </c>
    </row>
    <row r="59" spans="1:13" ht="15" customHeight="1" x14ac:dyDescent="0.25">
      <c r="A59" s="10" t="s">
        <v>44</v>
      </c>
      <c r="D59" s="21" t="s">
        <v>226</v>
      </c>
      <c r="E59" s="21" t="s">
        <v>227</v>
      </c>
      <c r="F59" s="24">
        <v>127468.23999999999</v>
      </c>
      <c r="G59" s="24">
        <v>55977.26</v>
      </c>
      <c r="H59" s="21" t="s">
        <v>62</v>
      </c>
      <c r="I59" s="21" t="s">
        <v>212</v>
      </c>
      <c r="J59" s="21" t="s">
        <v>228</v>
      </c>
      <c r="K59" s="21" t="s">
        <v>51</v>
      </c>
      <c r="L59" s="21" t="s">
        <v>63</v>
      </c>
      <c r="M59" s="21" t="s">
        <v>114</v>
      </c>
    </row>
    <row r="60" spans="1:13" ht="15" customHeight="1" x14ac:dyDescent="0.25">
      <c r="A60" s="10" t="s">
        <v>44</v>
      </c>
      <c r="D60" s="21" t="s">
        <v>229</v>
      </c>
      <c r="E60" s="21" t="s">
        <v>230</v>
      </c>
      <c r="F60" s="24">
        <v>459792.71</v>
      </c>
      <c r="G60" s="24">
        <v>215671.81999999998</v>
      </c>
      <c r="H60" s="21" t="s">
        <v>66</v>
      </c>
      <c r="I60" s="21" t="s">
        <v>58</v>
      </c>
      <c r="J60" s="21" t="s">
        <v>231</v>
      </c>
      <c r="K60" s="21" t="s">
        <v>232</v>
      </c>
      <c r="L60" s="21" t="s">
        <v>60</v>
      </c>
      <c r="M60" s="21" t="s">
        <v>67</v>
      </c>
    </row>
    <row r="61" spans="1:13" ht="15" customHeight="1" x14ac:dyDescent="0.25">
      <c r="A61" s="10" t="s">
        <v>44</v>
      </c>
      <c r="D61" s="21" t="s">
        <v>233</v>
      </c>
      <c r="E61" s="21" t="s">
        <v>234</v>
      </c>
      <c r="F61" s="24">
        <v>86085.6</v>
      </c>
      <c r="G61" s="24">
        <v>41223.22</v>
      </c>
      <c r="H61" s="21" t="s">
        <v>49</v>
      </c>
      <c r="I61" s="21" t="s">
        <v>71</v>
      </c>
      <c r="J61" s="21" t="s">
        <v>235</v>
      </c>
      <c r="K61" s="21" t="s">
        <v>51</v>
      </c>
      <c r="L61" s="21" t="s">
        <v>60</v>
      </c>
      <c r="M61" s="21" t="s">
        <v>114</v>
      </c>
    </row>
    <row r="62" spans="1:13" ht="15" customHeight="1" x14ac:dyDescent="0.25">
      <c r="A62" s="10" t="s">
        <v>44</v>
      </c>
      <c r="D62" s="21" t="s">
        <v>236</v>
      </c>
      <c r="E62" s="21" t="s">
        <v>237</v>
      </c>
      <c r="F62" s="24">
        <v>596435.39</v>
      </c>
      <c r="G62" s="24">
        <v>259346.74000000002</v>
      </c>
      <c r="H62" s="21" t="s">
        <v>57</v>
      </c>
      <c r="I62" s="21" t="s">
        <v>58</v>
      </c>
      <c r="J62" s="21" t="s">
        <v>231</v>
      </c>
      <c r="K62" s="21" t="s">
        <v>232</v>
      </c>
      <c r="L62" s="21" t="s">
        <v>63</v>
      </c>
      <c r="M62" s="21" t="s">
        <v>61</v>
      </c>
    </row>
    <row r="63" spans="1:13" ht="15" customHeight="1" x14ac:dyDescent="0.25">
      <c r="A63" s="10" t="s">
        <v>44</v>
      </c>
      <c r="D63" s="21" t="s">
        <v>238</v>
      </c>
      <c r="E63" s="21" t="s">
        <v>239</v>
      </c>
      <c r="F63" s="24">
        <v>238257.85</v>
      </c>
      <c r="G63" s="24">
        <v>105839.96999999999</v>
      </c>
      <c r="H63" s="21" t="s">
        <v>57</v>
      </c>
      <c r="I63" s="21" t="s">
        <v>58</v>
      </c>
      <c r="J63" s="21" t="s">
        <v>231</v>
      </c>
      <c r="K63" s="21" t="s">
        <v>232</v>
      </c>
      <c r="L63" s="21" t="s">
        <v>63</v>
      </c>
      <c r="M63" s="21" t="s">
        <v>114</v>
      </c>
    </row>
    <row r="64" spans="1:13" ht="15" customHeight="1" x14ac:dyDescent="0.25">
      <c r="A64" s="10" t="s">
        <v>44</v>
      </c>
      <c r="D64" s="21" t="s">
        <v>240</v>
      </c>
      <c r="E64" s="21" t="s">
        <v>241</v>
      </c>
      <c r="F64" s="24">
        <v>47596.42</v>
      </c>
      <c r="G64" s="24">
        <v>21651.530000000002</v>
      </c>
      <c r="H64" s="21" t="s">
        <v>49</v>
      </c>
      <c r="I64" s="21" t="s">
        <v>212</v>
      </c>
      <c r="J64" s="21" t="s">
        <v>242</v>
      </c>
      <c r="K64" s="21" t="s">
        <v>51</v>
      </c>
      <c r="L64" s="21" t="s">
        <v>60</v>
      </c>
      <c r="M64" s="21" t="s">
        <v>67</v>
      </c>
    </row>
    <row r="65" spans="1:13" ht="15" customHeight="1" x14ac:dyDescent="0.25">
      <c r="A65" s="10" t="s">
        <v>44</v>
      </c>
      <c r="D65" s="21" t="s">
        <v>243</v>
      </c>
      <c r="E65" s="21" t="s">
        <v>244</v>
      </c>
      <c r="F65" s="24">
        <v>491678.36</v>
      </c>
      <c r="G65" s="24">
        <v>231386.03999999998</v>
      </c>
      <c r="H65" s="21" t="s">
        <v>66</v>
      </c>
      <c r="I65" s="21" t="s">
        <v>58</v>
      </c>
      <c r="J65" s="21" t="s">
        <v>245</v>
      </c>
      <c r="K65" s="21" t="s">
        <v>174</v>
      </c>
      <c r="L65" s="21" t="s">
        <v>60</v>
      </c>
      <c r="M65" s="21" t="s">
        <v>67</v>
      </c>
    </row>
    <row r="66" spans="1:13" ht="15" customHeight="1" x14ac:dyDescent="0.25">
      <c r="A66" s="10" t="s">
        <v>44</v>
      </c>
      <c r="D66" s="21" t="s">
        <v>246</v>
      </c>
      <c r="E66" s="21" t="s">
        <v>247</v>
      </c>
      <c r="F66" s="24">
        <v>751152.07000000007</v>
      </c>
      <c r="G66" s="24">
        <v>328165.76000000001</v>
      </c>
      <c r="H66" s="21" t="s">
        <v>57</v>
      </c>
      <c r="I66" s="21" t="s">
        <v>58</v>
      </c>
      <c r="J66" s="21" t="s">
        <v>248</v>
      </c>
      <c r="K66" s="21" t="s">
        <v>249</v>
      </c>
      <c r="L66" s="21" t="s">
        <v>63</v>
      </c>
      <c r="M66" s="21" t="s">
        <v>114</v>
      </c>
    </row>
    <row r="67" spans="1:13" ht="15" customHeight="1" x14ac:dyDescent="0.25">
      <c r="A67" s="10" t="s">
        <v>44</v>
      </c>
      <c r="D67" s="21" t="s">
        <v>250</v>
      </c>
      <c r="E67" s="21" t="s">
        <v>251</v>
      </c>
      <c r="F67" s="24">
        <v>170114.57</v>
      </c>
      <c r="G67" s="24">
        <v>63890.94</v>
      </c>
      <c r="H67" s="21" t="s">
        <v>252</v>
      </c>
      <c r="I67" s="21" t="s">
        <v>58</v>
      </c>
      <c r="J67" s="21" t="s">
        <v>64</v>
      </c>
      <c r="K67" s="21" t="s">
        <v>65</v>
      </c>
      <c r="L67" s="21" t="s">
        <v>70</v>
      </c>
      <c r="M67" s="21" t="s">
        <v>114</v>
      </c>
    </row>
    <row r="68" spans="1:13" ht="15" customHeight="1" x14ac:dyDescent="0.25">
      <c r="A68" s="10" t="s">
        <v>44</v>
      </c>
      <c r="D68" s="21" t="s">
        <v>253</v>
      </c>
      <c r="E68" s="21" t="s">
        <v>254</v>
      </c>
      <c r="F68" s="24">
        <v>37956.729999999996</v>
      </c>
      <c r="G68" s="24">
        <v>16936.38</v>
      </c>
      <c r="H68" s="21" t="s">
        <v>62</v>
      </c>
      <c r="I68" s="21" t="s">
        <v>55</v>
      </c>
      <c r="J68" s="21" t="s">
        <v>56</v>
      </c>
      <c r="K68" s="21" t="s">
        <v>51</v>
      </c>
      <c r="L68" s="21" t="s">
        <v>70</v>
      </c>
      <c r="M68" s="21" t="s">
        <v>61</v>
      </c>
    </row>
    <row r="69" spans="1:13" ht="15" customHeight="1" x14ac:dyDescent="0.25">
      <c r="A69" s="10" t="s">
        <v>44</v>
      </c>
      <c r="D69" s="21" t="s">
        <v>255</v>
      </c>
      <c r="E69" s="21" t="s">
        <v>256</v>
      </c>
      <c r="F69" s="24">
        <v>1035088.25</v>
      </c>
      <c r="G69" s="24">
        <v>483762.46</v>
      </c>
      <c r="H69" s="21" t="s">
        <v>66</v>
      </c>
      <c r="I69" s="21" t="s">
        <v>58</v>
      </c>
      <c r="J69" s="21" t="s">
        <v>64</v>
      </c>
      <c r="K69" s="21" t="s">
        <v>65</v>
      </c>
      <c r="L69" s="21" t="s">
        <v>60</v>
      </c>
      <c r="M69" s="21" t="s">
        <v>67</v>
      </c>
    </row>
    <row r="70" spans="1:13" ht="15" customHeight="1" x14ac:dyDescent="0.25">
      <c r="A70" s="10" t="s">
        <v>44</v>
      </c>
      <c r="D70" s="21" t="s">
        <v>257</v>
      </c>
      <c r="E70" s="21" t="s">
        <v>258</v>
      </c>
      <c r="F70" s="24">
        <v>455748.93000000005</v>
      </c>
      <c r="G70" s="24">
        <v>197956.21</v>
      </c>
      <c r="H70" s="21" t="s">
        <v>57</v>
      </c>
      <c r="I70" s="21" t="s">
        <v>58</v>
      </c>
      <c r="J70" s="21" t="s">
        <v>259</v>
      </c>
      <c r="K70" s="21" t="s">
        <v>174</v>
      </c>
      <c r="L70" s="21" t="s">
        <v>63</v>
      </c>
      <c r="M70" s="21" t="s">
        <v>61</v>
      </c>
    </row>
    <row r="71" spans="1:13" ht="15" customHeight="1" x14ac:dyDescent="0.25">
      <c r="A71" s="10" t="s">
        <v>44</v>
      </c>
      <c r="D71" s="21" t="s">
        <v>260</v>
      </c>
      <c r="E71" s="21" t="s">
        <v>261</v>
      </c>
      <c r="F71" s="24">
        <v>140794.57999999999</v>
      </c>
      <c r="G71" s="24">
        <v>54303.039999999994</v>
      </c>
      <c r="H71" s="21" t="s">
        <v>252</v>
      </c>
      <c r="I71" s="21" t="s">
        <v>58</v>
      </c>
      <c r="J71" s="21" t="s">
        <v>262</v>
      </c>
      <c r="K71" s="21" t="s">
        <v>263</v>
      </c>
      <c r="L71" s="21" t="s">
        <v>70</v>
      </c>
      <c r="M71" s="21" t="s">
        <v>114</v>
      </c>
    </row>
    <row r="72" spans="1:13" ht="15" customHeight="1" x14ac:dyDescent="0.25">
      <c r="A72" s="10" t="s">
        <v>44</v>
      </c>
      <c r="D72" s="21" t="s">
        <v>264</v>
      </c>
      <c r="E72" s="21" t="s">
        <v>265</v>
      </c>
      <c r="F72" s="24">
        <v>121196.11</v>
      </c>
      <c r="G72" s="24">
        <v>56237.56</v>
      </c>
      <c r="H72" s="21" t="s">
        <v>49</v>
      </c>
      <c r="I72" s="21" t="s">
        <v>55</v>
      </c>
      <c r="J72" s="21" t="s">
        <v>266</v>
      </c>
      <c r="K72" s="21" t="s">
        <v>51</v>
      </c>
      <c r="L72" s="21" t="s">
        <v>60</v>
      </c>
      <c r="M72" s="21" t="s">
        <v>114</v>
      </c>
    </row>
    <row r="73" spans="1:13" ht="15" customHeight="1" x14ac:dyDescent="0.25">
      <c r="A73" s="10" t="s">
        <v>44</v>
      </c>
      <c r="D73" s="21" t="s">
        <v>86</v>
      </c>
      <c r="E73" s="21" t="s">
        <v>87</v>
      </c>
      <c r="F73" s="24">
        <v>51644.840000000004</v>
      </c>
      <c r="G73" s="24">
        <v>22752.240000000002</v>
      </c>
      <c r="H73" s="21" t="s">
        <v>62</v>
      </c>
      <c r="I73" s="21" t="s">
        <v>55</v>
      </c>
      <c r="J73" s="21" t="s">
        <v>56</v>
      </c>
      <c r="K73" s="21" t="s">
        <v>51</v>
      </c>
      <c r="L73" s="21" t="s">
        <v>70</v>
      </c>
      <c r="M73" s="21" t="s">
        <v>61</v>
      </c>
    </row>
    <row r="74" spans="1:13" ht="15" customHeight="1" x14ac:dyDescent="0.25">
      <c r="A74" s="10" t="s">
        <v>44</v>
      </c>
      <c r="D74" s="21" t="s">
        <v>267</v>
      </c>
      <c r="E74" s="21" t="s">
        <v>268</v>
      </c>
      <c r="F74" s="24">
        <v>330641.46000000002</v>
      </c>
      <c r="G74" s="24">
        <v>153780.92000000001</v>
      </c>
      <c r="H74" s="21" t="s">
        <v>123</v>
      </c>
      <c r="I74" s="21" t="s">
        <v>58</v>
      </c>
      <c r="J74" s="21" t="s">
        <v>269</v>
      </c>
      <c r="K74" s="21" t="s">
        <v>270</v>
      </c>
      <c r="L74" s="21" t="s">
        <v>60</v>
      </c>
      <c r="M74" s="21" t="s">
        <v>114</v>
      </c>
    </row>
    <row r="75" spans="1:13" ht="15" customHeight="1" x14ac:dyDescent="0.25">
      <c r="A75" s="10" t="s">
        <v>44</v>
      </c>
      <c r="D75" s="21" t="s">
        <v>271</v>
      </c>
      <c r="E75" s="21" t="s">
        <v>272</v>
      </c>
      <c r="F75" s="24">
        <v>215739.7</v>
      </c>
      <c r="G75" s="24">
        <v>82126.28</v>
      </c>
      <c r="H75" s="21" t="s">
        <v>252</v>
      </c>
      <c r="I75" s="21" t="s">
        <v>58</v>
      </c>
      <c r="J75" s="21" t="s">
        <v>273</v>
      </c>
      <c r="K75" s="21" t="s">
        <v>274</v>
      </c>
      <c r="L75" s="21" t="s">
        <v>70</v>
      </c>
      <c r="M75" s="21" t="s">
        <v>114</v>
      </c>
    </row>
    <row r="76" spans="1:13" ht="15" customHeight="1" x14ac:dyDescent="0.25">
      <c r="A76" s="10" t="s">
        <v>44</v>
      </c>
      <c r="D76" s="21" t="s">
        <v>275</v>
      </c>
      <c r="E76" s="21" t="s">
        <v>276</v>
      </c>
      <c r="F76" s="24">
        <v>350305.89</v>
      </c>
      <c r="G76" s="24">
        <v>154966.87</v>
      </c>
      <c r="H76" s="21" t="s">
        <v>123</v>
      </c>
      <c r="I76" s="21" t="s">
        <v>58</v>
      </c>
      <c r="J76" s="21" t="s">
        <v>277</v>
      </c>
      <c r="K76" s="21" t="s">
        <v>270</v>
      </c>
      <c r="L76" s="21" t="s">
        <v>60</v>
      </c>
      <c r="M76" s="21" t="s">
        <v>61</v>
      </c>
    </row>
    <row r="77" spans="1:13" ht="15" customHeight="1" x14ac:dyDescent="0.25">
      <c r="A77" s="10" t="s">
        <v>44</v>
      </c>
      <c r="D77" s="21" t="s">
        <v>278</v>
      </c>
      <c r="E77" s="21" t="s">
        <v>279</v>
      </c>
      <c r="F77" s="24">
        <v>278970.53999999998</v>
      </c>
      <c r="G77" s="24">
        <v>129274.7</v>
      </c>
      <c r="H77" s="21" t="s">
        <v>123</v>
      </c>
      <c r="I77" s="21" t="s">
        <v>58</v>
      </c>
      <c r="J77" s="21" t="s">
        <v>280</v>
      </c>
      <c r="K77" s="21" t="s">
        <v>77</v>
      </c>
      <c r="L77" s="21" t="s">
        <v>60</v>
      </c>
      <c r="M77" s="21" t="s">
        <v>114</v>
      </c>
    </row>
    <row r="78" spans="1:13" ht="15" customHeight="1" x14ac:dyDescent="0.25">
      <c r="A78" s="10" t="s">
        <v>44</v>
      </c>
      <c r="D78" s="21" t="s">
        <v>281</v>
      </c>
      <c r="E78" s="21" t="s">
        <v>282</v>
      </c>
      <c r="F78" s="24">
        <v>1023155.3</v>
      </c>
      <c r="G78" s="24">
        <v>451591.26999999996</v>
      </c>
      <c r="H78" s="21" t="s">
        <v>57</v>
      </c>
      <c r="I78" s="21" t="s">
        <v>58</v>
      </c>
      <c r="J78" s="21" t="s">
        <v>186</v>
      </c>
      <c r="K78" s="21" t="s">
        <v>187</v>
      </c>
      <c r="L78" s="21" t="s">
        <v>63</v>
      </c>
      <c r="M78" s="21" t="s">
        <v>61</v>
      </c>
    </row>
    <row r="79" spans="1:13" ht="15" customHeight="1" x14ac:dyDescent="0.25">
      <c r="A79" s="10" t="s">
        <v>44</v>
      </c>
      <c r="D79" s="21" t="s">
        <v>283</v>
      </c>
      <c r="E79" s="21" t="s">
        <v>284</v>
      </c>
      <c r="F79" s="24">
        <v>237889.88</v>
      </c>
      <c r="G79" s="24">
        <v>81620.83</v>
      </c>
      <c r="H79" s="21" t="s">
        <v>50</v>
      </c>
      <c r="I79" s="21" t="s">
        <v>58</v>
      </c>
      <c r="J79" s="21" t="s">
        <v>285</v>
      </c>
      <c r="K79" s="21" t="s">
        <v>77</v>
      </c>
      <c r="L79" s="21" t="s">
        <v>70</v>
      </c>
      <c r="M79" s="21" t="s">
        <v>61</v>
      </c>
    </row>
    <row r="80" spans="1:13" ht="15" customHeight="1" x14ac:dyDescent="0.25">
      <c r="A80" s="10" t="s">
        <v>44</v>
      </c>
      <c r="D80" s="21" t="s">
        <v>286</v>
      </c>
      <c r="E80" s="21" t="s">
        <v>287</v>
      </c>
      <c r="F80" s="24">
        <v>153698.23999999999</v>
      </c>
      <c r="G80" s="24">
        <v>59031.149999999994</v>
      </c>
      <c r="H80" s="21" t="s">
        <v>252</v>
      </c>
      <c r="I80" s="21" t="s">
        <v>58</v>
      </c>
      <c r="J80" s="21" t="s">
        <v>288</v>
      </c>
      <c r="K80" s="21" t="s">
        <v>125</v>
      </c>
      <c r="L80" s="21" t="s">
        <v>70</v>
      </c>
      <c r="M80" s="21" t="s">
        <v>114</v>
      </c>
    </row>
    <row r="81" spans="1:13" ht="15" customHeight="1" x14ac:dyDescent="0.25">
      <c r="A81" s="10" t="s">
        <v>44</v>
      </c>
      <c r="D81" s="21" t="s">
        <v>289</v>
      </c>
      <c r="E81" s="21" t="s">
        <v>290</v>
      </c>
      <c r="F81" s="24">
        <v>400499.25</v>
      </c>
      <c r="G81" s="24">
        <v>186784.98</v>
      </c>
      <c r="H81" s="21" t="s">
        <v>123</v>
      </c>
      <c r="I81" s="21" t="s">
        <v>58</v>
      </c>
      <c r="J81" s="21" t="s">
        <v>288</v>
      </c>
      <c r="K81" s="21" t="s">
        <v>125</v>
      </c>
      <c r="L81" s="21" t="s">
        <v>60</v>
      </c>
      <c r="M81" s="21" t="s">
        <v>114</v>
      </c>
    </row>
    <row r="82" spans="1:13" ht="15" customHeight="1" x14ac:dyDescent="0.25">
      <c r="A82" s="10" t="s">
        <v>44</v>
      </c>
      <c r="D82" s="21" t="s">
        <v>291</v>
      </c>
      <c r="E82" s="21" t="s">
        <v>292</v>
      </c>
      <c r="F82" s="24">
        <v>125750.64</v>
      </c>
      <c r="G82" s="24">
        <v>46297.47</v>
      </c>
      <c r="H82" s="21" t="s">
        <v>50</v>
      </c>
      <c r="I82" s="21" t="s">
        <v>58</v>
      </c>
      <c r="J82" s="21" t="s">
        <v>293</v>
      </c>
      <c r="K82" s="21" t="s">
        <v>125</v>
      </c>
      <c r="L82" s="21" t="s">
        <v>70</v>
      </c>
      <c r="M82" s="21" t="s">
        <v>61</v>
      </c>
    </row>
    <row r="83" spans="1:13" ht="15" customHeight="1" x14ac:dyDescent="0.25">
      <c r="A83" s="10" t="s">
        <v>44</v>
      </c>
      <c r="D83" s="21" t="s">
        <v>294</v>
      </c>
      <c r="E83" s="21" t="s">
        <v>295</v>
      </c>
      <c r="F83" s="24">
        <v>474726.11000000004</v>
      </c>
      <c r="G83" s="24">
        <v>213892.61</v>
      </c>
      <c r="H83" s="21" t="s">
        <v>123</v>
      </c>
      <c r="I83" s="21" t="s">
        <v>58</v>
      </c>
      <c r="J83" s="21" t="s">
        <v>296</v>
      </c>
      <c r="K83" s="21" t="s">
        <v>263</v>
      </c>
      <c r="L83" s="21" t="s">
        <v>60</v>
      </c>
      <c r="M83" s="21" t="s">
        <v>61</v>
      </c>
    </row>
    <row r="84" spans="1:13" ht="15" customHeight="1" x14ac:dyDescent="0.25">
      <c r="A84" s="10" t="s">
        <v>44</v>
      </c>
      <c r="D84" s="21" t="s">
        <v>297</v>
      </c>
      <c r="E84" s="21" t="s">
        <v>298</v>
      </c>
      <c r="F84" s="24">
        <v>372934.84</v>
      </c>
      <c r="G84" s="24">
        <v>173211.22</v>
      </c>
      <c r="H84" s="21" t="s">
        <v>123</v>
      </c>
      <c r="I84" s="21" t="s">
        <v>58</v>
      </c>
      <c r="J84" s="21" t="s">
        <v>299</v>
      </c>
      <c r="K84" s="21" t="s">
        <v>263</v>
      </c>
      <c r="L84" s="21" t="s">
        <v>60</v>
      </c>
      <c r="M84" s="21" t="s">
        <v>114</v>
      </c>
    </row>
    <row r="85" spans="1:13" ht="15" customHeight="1" x14ac:dyDescent="0.25">
      <c r="A85" s="10" t="s">
        <v>44</v>
      </c>
      <c r="D85" s="21" t="s">
        <v>300</v>
      </c>
      <c r="E85" s="21" t="s">
        <v>301</v>
      </c>
      <c r="F85" s="24">
        <v>229677.24</v>
      </c>
      <c r="G85" s="24">
        <v>107554.85</v>
      </c>
      <c r="H85" s="21" t="s">
        <v>123</v>
      </c>
      <c r="I85" s="21" t="s">
        <v>58</v>
      </c>
      <c r="J85" s="21" t="s">
        <v>302</v>
      </c>
      <c r="K85" s="21" t="s">
        <v>263</v>
      </c>
      <c r="L85" s="21" t="s">
        <v>60</v>
      </c>
      <c r="M85" s="21" t="s">
        <v>114</v>
      </c>
    </row>
    <row r="86" spans="1:13" ht="15" customHeight="1" x14ac:dyDescent="0.25">
      <c r="A86" s="10" t="s">
        <v>44</v>
      </c>
      <c r="D86" s="21" t="s">
        <v>303</v>
      </c>
      <c r="E86" s="21" t="s">
        <v>304</v>
      </c>
      <c r="F86" s="24">
        <v>111994.6</v>
      </c>
      <c r="G86" s="24">
        <v>49311.34</v>
      </c>
      <c r="H86" s="21" t="s">
        <v>62</v>
      </c>
      <c r="I86" s="21" t="s">
        <v>73</v>
      </c>
      <c r="J86" s="21" t="s">
        <v>78</v>
      </c>
      <c r="K86" s="21" t="s">
        <v>51</v>
      </c>
      <c r="L86" s="21" t="s">
        <v>70</v>
      </c>
      <c r="M86" s="21" t="s">
        <v>61</v>
      </c>
    </row>
    <row r="87" spans="1:13" ht="15" customHeight="1" x14ac:dyDescent="0.25">
      <c r="A87" s="10" t="s">
        <v>44</v>
      </c>
      <c r="D87" s="21" t="s">
        <v>305</v>
      </c>
      <c r="E87" s="21" t="s">
        <v>306</v>
      </c>
      <c r="F87" s="24">
        <v>238206.7</v>
      </c>
      <c r="G87" s="24">
        <v>91995.88</v>
      </c>
      <c r="H87" s="21" t="s">
        <v>252</v>
      </c>
      <c r="I87" s="21" t="s">
        <v>58</v>
      </c>
      <c r="J87" s="21" t="s">
        <v>302</v>
      </c>
      <c r="K87" s="21" t="s">
        <v>263</v>
      </c>
      <c r="L87" s="21" t="s">
        <v>70</v>
      </c>
      <c r="M87" s="21" t="s">
        <v>67</v>
      </c>
    </row>
    <row r="88" spans="1:13" ht="15" customHeight="1" x14ac:dyDescent="0.25">
      <c r="A88" s="10" t="s">
        <v>44</v>
      </c>
      <c r="D88" s="21" t="s">
        <v>307</v>
      </c>
      <c r="E88" s="21" t="s">
        <v>308</v>
      </c>
      <c r="F88" s="24">
        <v>40871.949999999997</v>
      </c>
      <c r="G88" s="24">
        <v>18317.580000000002</v>
      </c>
      <c r="H88" s="21" t="s">
        <v>62</v>
      </c>
      <c r="I88" s="21" t="s">
        <v>73</v>
      </c>
      <c r="J88" s="21" t="s">
        <v>78</v>
      </c>
      <c r="K88" s="21" t="s">
        <v>51</v>
      </c>
      <c r="L88" s="21" t="s">
        <v>70</v>
      </c>
      <c r="M88" s="21" t="s">
        <v>67</v>
      </c>
    </row>
    <row r="89" spans="1:13" ht="15" customHeight="1" x14ac:dyDescent="0.25">
      <c r="A89" s="10" t="s">
        <v>44</v>
      </c>
      <c r="D89" s="21" t="s">
        <v>309</v>
      </c>
      <c r="E89" s="21" t="s">
        <v>310</v>
      </c>
      <c r="F89" s="24">
        <v>179713.82</v>
      </c>
      <c r="G89" s="24">
        <v>64714.55</v>
      </c>
      <c r="H89" s="21" t="s">
        <v>252</v>
      </c>
      <c r="I89" s="21" t="s">
        <v>58</v>
      </c>
      <c r="J89" s="21" t="s">
        <v>159</v>
      </c>
      <c r="K89" s="21" t="s">
        <v>160</v>
      </c>
      <c r="L89" s="21" t="s">
        <v>70</v>
      </c>
      <c r="M89" s="21" t="s">
        <v>67</v>
      </c>
    </row>
    <row r="90" spans="1:13" ht="15" customHeight="1" x14ac:dyDescent="0.25">
      <c r="A90" s="10" t="s">
        <v>44</v>
      </c>
      <c r="D90" s="21" t="s">
        <v>311</v>
      </c>
      <c r="E90" s="21" t="s">
        <v>312</v>
      </c>
      <c r="F90" s="24">
        <v>159857.95000000001</v>
      </c>
      <c r="G90" s="24">
        <v>57864.990000000005</v>
      </c>
      <c r="H90" s="21" t="s">
        <v>252</v>
      </c>
      <c r="I90" s="21" t="s">
        <v>58</v>
      </c>
      <c r="J90" s="21" t="s">
        <v>159</v>
      </c>
      <c r="K90" s="21" t="s">
        <v>160</v>
      </c>
      <c r="L90" s="21" t="s">
        <v>70</v>
      </c>
      <c r="M90" s="21" t="s">
        <v>114</v>
      </c>
    </row>
    <row r="91" spans="1:13" ht="15" customHeight="1" x14ac:dyDescent="0.25">
      <c r="A91" s="10" t="s">
        <v>44</v>
      </c>
      <c r="D91" s="21" t="s">
        <v>313</v>
      </c>
      <c r="E91" s="21" t="s">
        <v>314</v>
      </c>
      <c r="F91" s="24">
        <v>24261.420000000002</v>
      </c>
      <c r="G91" s="24">
        <v>10856.57</v>
      </c>
      <c r="H91" s="21" t="s">
        <v>62</v>
      </c>
      <c r="I91" s="21" t="s">
        <v>132</v>
      </c>
      <c r="J91" s="21" t="s">
        <v>133</v>
      </c>
      <c r="K91" s="21" t="s">
        <v>51</v>
      </c>
      <c r="L91" s="21" t="s">
        <v>70</v>
      </c>
      <c r="M91" s="21" t="s">
        <v>67</v>
      </c>
    </row>
    <row r="92" spans="1:13" ht="15" customHeight="1" x14ac:dyDescent="0.25">
      <c r="A92" s="10" t="s">
        <v>44</v>
      </c>
      <c r="D92" s="21" t="s">
        <v>315</v>
      </c>
      <c r="E92" s="21" t="s">
        <v>316</v>
      </c>
      <c r="F92" s="24">
        <v>228026.5</v>
      </c>
      <c r="G92" s="24">
        <v>89001.58</v>
      </c>
      <c r="H92" s="21" t="s">
        <v>50</v>
      </c>
      <c r="I92" s="21" t="s">
        <v>58</v>
      </c>
      <c r="J92" s="21" t="s">
        <v>159</v>
      </c>
      <c r="K92" s="21" t="s">
        <v>160</v>
      </c>
      <c r="L92" s="21" t="s">
        <v>70</v>
      </c>
      <c r="M92" s="21" t="s">
        <v>61</v>
      </c>
    </row>
    <row r="93" spans="1:13" ht="15" customHeight="1" x14ac:dyDescent="0.25">
      <c r="A93" s="10" t="s">
        <v>44</v>
      </c>
      <c r="D93" s="21" t="s">
        <v>317</v>
      </c>
      <c r="E93" s="21" t="s">
        <v>318</v>
      </c>
      <c r="F93" s="24">
        <v>309316.58</v>
      </c>
      <c r="G93" s="24">
        <v>145630.44</v>
      </c>
      <c r="H93" s="21" t="s">
        <v>49</v>
      </c>
      <c r="I93" s="21" t="s">
        <v>132</v>
      </c>
      <c r="J93" s="21" t="s">
        <v>183</v>
      </c>
      <c r="K93" s="21" t="s">
        <v>51</v>
      </c>
      <c r="L93" s="21" t="s">
        <v>60</v>
      </c>
      <c r="M93" s="21" t="s">
        <v>114</v>
      </c>
    </row>
    <row r="94" spans="1:13" ht="15" customHeight="1" x14ac:dyDescent="0.25">
      <c r="A94" s="10" t="s">
        <v>44</v>
      </c>
      <c r="D94" s="21" t="s">
        <v>319</v>
      </c>
      <c r="E94" s="21" t="s">
        <v>320</v>
      </c>
      <c r="F94" s="24">
        <v>33135.69</v>
      </c>
      <c r="G94" s="24">
        <v>14553.960000000001</v>
      </c>
      <c r="H94" s="21" t="s">
        <v>62</v>
      </c>
      <c r="I94" s="21" t="s">
        <v>73</v>
      </c>
      <c r="J94" s="21" t="s">
        <v>78</v>
      </c>
      <c r="K94" s="21" t="s">
        <v>51</v>
      </c>
      <c r="L94" s="21" t="s">
        <v>70</v>
      </c>
      <c r="M94" s="21" t="s">
        <v>67</v>
      </c>
    </row>
    <row r="95" spans="1:13" ht="15" customHeight="1" x14ac:dyDescent="0.25">
      <c r="A95" s="10" t="s">
        <v>44</v>
      </c>
      <c r="D95" s="21" t="s">
        <v>95</v>
      </c>
      <c r="E95" s="21" t="s">
        <v>96</v>
      </c>
      <c r="F95" s="24">
        <v>149831.02000000002</v>
      </c>
      <c r="G95" s="24">
        <v>70184.900000000009</v>
      </c>
      <c r="H95" s="21" t="s">
        <v>49</v>
      </c>
      <c r="I95" s="21" t="s">
        <v>73</v>
      </c>
      <c r="J95" s="21" t="s">
        <v>78</v>
      </c>
      <c r="K95" s="21" t="s">
        <v>51</v>
      </c>
      <c r="L95" s="21" t="s">
        <v>60</v>
      </c>
      <c r="M95" s="21" t="s">
        <v>67</v>
      </c>
    </row>
    <row r="96" spans="1:13" ht="15" customHeight="1" x14ac:dyDescent="0.25">
      <c r="A96" s="10" t="s">
        <v>44</v>
      </c>
      <c r="D96" s="21" t="s">
        <v>321</v>
      </c>
      <c r="E96" s="21" t="s">
        <v>322</v>
      </c>
      <c r="F96" s="24">
        <v>187633.64</v>
      </c>
      <c r="G96" s="24">
        <v>69119.290000000008</v>
      </c>
      <c r="H96" s="21" t="s">
        <v>50</v>
      </c>
      <c r="I96" s="21" t="s">
        <v>58</v>
      </c>
      <c r="J96" s="21" t="s">
        <v>159</v>
      </c>
      <c r="K96" s="21" t="s">
        <v>160</v>
      </c>
      <c r="L96" s="21" t="s">
        <v>70</v>
      </c>
      <c r="M96" s="21" t="s">
        <v>61</v>
      </c>
    </row>
    <row r="97" spans="1:13" ht="15" customHeight="1" x14ac:dyDescent="0.25">
      <c r="A97" s="10" t="s">
        <v>44</v>
      </c>
      <c r="D97" s="21" t="s">
        <v>323</v>
      </c>
      <c r="E97" s="21" t="s">
        <v>324</v>
      </c>
      <c r="F97" s="24">
        <v>160117.98000000001</v>
      </c>
      <c r="G97" s="24">
        <v>58559.28</v>
      </c>
      <c r="H97" s="21" t="s">
        <v>252</v>
      </c>
      <c r="I97" s="21" t="s">
        <v>58</v>
      </c>
      <c r="J97" s="21" t="s">
        <v>88</v>
      </c>
      <c r="K97" s="21" t="s">
        <v>85</v>
      </c>
      <c r="L97" s="21" t="s">
        <v>70</v>
      </c>
      <c r="M97" s="21" t="s">
        <v>67</v>
      </c>
    </row>
    <row r="98" spans="1:13" ht="15" customHeight="1" x14ac:dyDescent="0.25">
      <c r="A98" s="10" t="s">
        <v>44</v>
      </c>
      <c r="D98" s="21" t="s">
        <v>325</v>
      </c>
      <c r="E98" s="21" t="s">
        <v>326</v>
      </c>
      <c r="F98" s="24">
        <v>19355.91</v>
      </c>
      <c r="G98" s="24">
        <v>8903.5</v>
      </c>
      <c r="H98" s="21" t="s">
        <v>62</v>
      </c>
      <c r="I98" s="21" t="s">
        <v>59</v>
      </c>
      <c r="J98" s="21" t="s">
        <v>219</v>
      </c>
      <c r="K98" s="21" t="s">
        <v>51</v>
      </c>
      <c r="L98" s="21" t="s">
        <v>70</v>
      </c>
      <c r="M98" s="21" t="s">
        <v>67</v>
      </c>
    </row>
    <row r="99" spans="1:13" ht="15" customHeight="1" x14ac:dyDescent="0.25">
      <c r="A99" s="10" t="s">
        <v>44</v>
      </c>
      <c r="D99" s="21" t="s">
        <v>327</v>
      </c>
      <c r="E99" s="21" t="s">
        <v>328</v>
      </c>
      <c r="F99" s="24">
        <v>30892.039999999997</v>
      </c>
      <c r="G99" s="24">
        <v>13561.85</v>
      </c>
      <c r="H99" s="21" t="s">
        <v>62</v>
      </c>
      <c r="I99" s="21" t="s">
        <v>59</v>
      </c>
      <c r="J99" s="21" t="s">
        <v>72</v>
      </c>
      <c r="K99" s="21" t="s">
        <v>51</v>
      </c>
      <c r="L99" s="21" t="s">
        <v>70</v>
      </c>
      <c r="M99" s="21" t="s">
        <v>67</v>
      </c>
    </row>
    <row r="100" spans="1:13" ht="15" customHeight="1" x14ac:dyDescent="0.25">
      <c r="A100" s="10" t="s">
        <v>44</v>
      </c>
      <c r="D100" s="21" t="s">
        <v>329</v>
      </c>
      <c r="E100" s="21" t="s">
        <v>330</v>
      </c>
      <c r="F100" s="24">
        <v>40230.68</v>
      </c>
      <c r="G100" s="24">
        <v>17944.82</v>
      </c>
      <c r="H100" s="21" t="s">
        <v>62</v>
      </c>
      <c r="I100" s="21" t="s">
        <v>132</v>
      </c>
      <c r="J100" s="21" t="s">
        <v>133</v>
      </c>
      <c r="K100" s="21" t="s">
        <v>51</v>
      </c>
      <c r="L100" s="21" t="s">
        <v>70</v>
      </c>
      <c r="M100" s="21" t="s">
        <v>67</v>
      </c>
    </row>
    <row r="101" spans="1:13" ht="15" customHeight="1" x14ac:dyDescent="0.25">
      <c r="A101" s="10" t="s">
        <v>44</v>
      </c>
      <c r="D101" s="21" t="s">
        <v>331</v>
      </c>
      <c r="E101" s="21" t="s">
        <v>332</v>
      </c>
      <c r="F101" s="24">
        <v>41134.68</v>
      </c>
      <c r="G101" s="24">
        <v>18352.690000000002</v>
      </c>
      <c r="H101" s="21" t="s">
        <v>62</v>
      </c>
      <c r="I101" s="21" t="s">
        <v>132</v>
      </c>
      <c r="J101" s="21" t="s">
        <v>133</v>
      </c>
      <c r="K101" s="21" t="s">
        <v>51</v>
      </c>
      <c r="L101" s="21" t="s">
        <v>70</v>
      </c>
      <c r="M101" s="21" t="s">
        <v>67</v>
      </c>
    </row>
    <row r="102" spans="1:13" ht="15" customHeight="1" x14ac:dyDescent="0.25">
      <c r="A102" s="10" t="s">
        <v>44</v>
      </c>
      <c r="D102" s="21" t="s">
        <v>97</v>
      </c>
      <c r="E102" s="21" t="s">
        <v>98</v>
      </c>
      <c r="F102" s="24">
        <v>162372.26999999999</v>
      </c>
      <c r="G102" s="24">
        <v>59773.77</v>
      </c>
      <c r="H102" s="21" t="s">
        <v>50</v>
      </c>
      <c r="I102" s="21" t="s">
        <v>58</v>
      </c>
      <c r="J102" s="21" t="s">
        <v>88</v>
      </c>
      <c r="K102" s="21" t="s">
        <v>85</v>
      </c>
      <c r="L102" s="21" t="s">
        <v>70</v>
      </c>
      <c r="M102" s="21" t="s">
        <v>61</v>
      </c>
    </row>
    <row r="103" spans="1:13" ht="15" customHeight="1" x14ac:dyDescent="0.25">
      <c r="A103" s="10" t="s">
        <v>44</v>
      </c>
      <c r="D103" s="21" t="s">
        <v>333</v>
      </c>
      <c r="E103" s="21" t="s">
        <v>334</v>
      </c>
      <c r="F103" s="24">
        <v>158381.72</v>
      </c>
      <c r="G103" s="24">
        <v>59509.840000000004</v>
      </c>
      <c r="H103" s="21" t="s">
        <v>50</v>
      </c>
      <c r="I103" s="21" t="s">
        <v>58</v>
      </c>
      <c r="J103" s="21" t="s">
        <v>335</v>
      </c>
      <c r="K103" s="21" t="s">
        <v>336</v>
      </c>
      <c r="L103" s="21" t="s">
        <v>70</v>
      </c>
      <c r="M103" s="21" t="s">
        <v>61</v>
      </c>
    </row>
    <row r="104" spans="1:13" ht="15" customHeight="1" x14ac:dyDescent="0.25">
      <c r="A104" s="10" t="s">
        <v>44</v>
      </c>
      <c r="D104" s="21" t="s">
        <v>337</v>
      </c>
      <c r="E104" s="21" t="s">
        <v>338</v>
      </c>
      <c r="F104" s="24">
        <v>34190.379999999997</v>
      </c>
      <c r="G104" s="24">
        <v>15134.220000000001</v>
      </c>
      <c r="H104" s="21" t="s">
        <v>62</v>
      </c>
      <c r="I104" s="21" t="s">
        <v>59</v>
      </c>
      <c r="J104" s="21" t="s">
        <v>72</v>
      </c>
      <c r="K104" s="21" t="s">
        <v>51</v>
      </c>
      <c r="L104" s="21" t="s">
        <v>70</v>
      </c>
      <c r="M104" s="21" t="s">
        <v>67</v>
      </c>
    </row>
    <row r="105" spans="1:13" ht="15" customHeight="1" x14ac:dyDescent="0.25">
      <c r="A105" s="10" t="s">
        <v>44</v>
      </c>
      <c r="D105" s="21" t="s">
        <v>339</v>
      </c>
      <c r="E105" s="21" t="s">
        <v>340</v>
      </c>
      <c r="F105" s="24">
        <v>173652.99</v>
      </c>
      <c r="G105" s="24">
        <v>60263.99</v>
      </c>
      <c r="H105" s="21" t="s">
        <v>50</v>
      </c>
      <c r="I105" s="21" t="s">
        <v>58</v>
      </c>
      <c r="J105" s="21" t="s">
        <v>341</v>
      </c>
      <c r="K105" s="21" t="s">
        <v>342</v>
      </c>
      <c r="L105" s="21" t="s">
        <v>70</v>
      </c>
      <c r="M105" s="21" t="s">
        <v>61</v>
      </c>
    </row>
    <row r="106" spans="1:13" ht="15" customHeight="1" x14ac:dyDescent="0.25">
      <c r="A106" s="10" t="s">
        <v>44</v>
      </c>
      <c r="D106" s="21" t="s">
        <v>343</v>
      </c>
      <c r="E106" s="21" t="s">
        <v>344</v>
      </c>
      <c r="F106" s="24">
        <v>546374.98</v>
      </c>
      <c r="G106" s="24">
        <v>246036.06999999998</v>
      </c>
      <c r="H106" s="21" t="s">
        <v>123</v>
      </c>
      <c r="I106" s="21" t="s">
        <v>58</v>
      </c>
      <c r="J106" s="21" t="s">
        <v>341</v>
      </c>
      <c r="K106" s="21" t="s">
        <v>342</v>
      </c>
      <c r="L106" s="21" t="s">
        <v>60</v>
      </c>
      <c r="M106" s="21" t="s">
        <v>61</v>
      </c>
    </row>
    <row r="107" spans="1:13" ht="15" customHeight="1" x14ac:dyDescent="0.25">
      <c r="A107" s="10" t="s">
        <v>44</v>
      </c>
      <c r="D107" s="21" t="s">
        <v>79</v>
      </c>
      <c r="E107" s="21" t="s">
        <v>80</v>
      </c>
      <c r="F107" s="24">
        <v>60277.760000000002</v>
      </c>
      <c r="G107" s="24">
        <v>26768.239999999998</v>
      </c>
      <c r="H107" s="21" t="s">
        <v>62</v>
      </c>
      <c r="I107" s="21" t="s">
        <v>59</v>
      </c>
      <c r="J107" s="21" t="s">
        <v>72</v>
      </c>
      <c r="K107" s="21" t="s">
        <v>51</v>
      </c>
      <c r="L107" s="21" t="s">
        <v>70</v>
      </c>
      <c r="M107" s="21" t="s">
        <v>67</v>
      </c>
    </row>
    <row r="108" spans="1:13" ht="15" customHeight="1" x14ac:dyDescent="0.25">
      <c r="A108" s="10" t="s">
        <v>44</v>
      </c>
      <c r="D108" s="21" t="s">
        <v>345</v>
      </c>
      <c r="E108" s="21" t="s">
        <v>346</v>
      </c>
      <c r="F108" s="24">
        <v>72755.98</v>
      </c>
      <c r="G108" s="24">
        <v>31026.02</v>
      </c>
      <c r="H108" s="21" t="s">
        <v>62</v>
      </c>
      <c r="I108" s="21" t="s">
        <v>73</v>
      </c>
      <c r="J108" s="21" t="s">
        <v>204</v>
      </c>
      <c r="K108" s="21" t="s">
        <v>51</v>
      </c>
      <c r="L108" s="21" t="s">
        <v>63</v>
      </c>
      <c r="M108" s="21" t="s">
        <v>67</v>
      </c>
    </row>
    <row r="109" spans="1:13" ht="15" customHeight="1" x14ac:dyDescent="0.25">
      <c r="A109" s="10" t="s">
        <v>44</v>
      </c>
      <c r="D109" s="21" t="s">
        <v>347</v>
      </c>
      <c r="E109" s="21" t="s">
        <v>348</v>
      </c>
      <c r="F109" s="24">
        <v>267744.3</v>
      </c>
      <c r="G109" s="24">
        <v>95390.95</v>
      </c>
      <c r="H109" s="21" t="s">
        <v>252</v>
      </c>
      <c r="I109" s="21" t="s">
        <v>58</v>
      </c>
      <c r="J109" s="21" t="s">
        <v>349</v>
      </c>
      <c r="K109" s="21" t="s">
        <v>336</v>
      </c>
      <c r="L109" s="21" t="s">
        <v>70</v>
      </c>
      <c r="M109" s="21" t="s">
        <v>67</v>
      </c>
    </row>
    <row r="110" spans="1:13" ht="15" customHeight="1" x14ac:dyDescent="0.25">
      <c r="A110" s="10" t="s">
        <v>44</v>
      </c>
      <c r="D110" s="21" t="s">
        <v>350</v>
      </c>
      <c r="E110" s="21" t="s">
        <v>351</v>
      </c>
      <c r="F110" s="24">
        <v>153775.89000000001</v>
      </c>
      <c r="G110" s="24">
        <v>55779.040000000001</v>
      </c>
      <c r="H110" s="21" t="s">
        <v>252</v>
      </c>
      <c r="I110" s="21" t="s">
        <v>58</v>
      </c>
      <c r="J110" s="21" t="s">
        <v>349</v>
      </c>
      <c r="K110" s="21" t="s">
        <v>336</v>
      </c>
      <c r="L110" s="21" t="s">
        <v>70</v>
      </c>
      <c r="M110" s="21" t="s">
        <v>67</v>
      </c>
    </row>
    <row r="111" spans="1:13" ht="15" customHeight="1" x14ac:dyDescent="0.25">
      <c r="A111" s="10" t="s">
        <v>44</v>
      </c>
      <c r="D111" s="21" t="s">
        <v>352</v>
      </c>
      <c r="E111" s="21" t="s">
        <v>353</v>
      </c>
      <c r="F111" s="24">
        <v>366934.79</v>
      </c>
      <c r="G111" s="24">
        <v>164308.41</v>
      </c>
      <c r="H111" s="21" t="s">
        <v>123</v>
      </c>
      <c r="I111" s="21" t="s">
        <v>58</v>
      </c>
      <c r="J111" s="21" t="s">
        <v>354</v>
      </c>
      <c r="K111" s="21" t="s">
        <v>125</v>
      </c>
      <c r="L111" s="21" t="s">
        <v>60</v>
      </c>
      <c r="M111" s="21" t="s">
        <v>61</v>
      </c>
    </row>
    <row r="112" spans="1:13" ht="15" customHeight="1" x14ac:dyDescent="0.25">
      <c r="A112" s="10" t="s">
        <v>44</v>
      </c>
      <c r="D112" s="21" t="s">
        <v>355</v>
      </c>
      <c r="E112" s="21" t="s">
        <v>356</v>
      </c>
      <c r="F112" s="24">
        <v>751873.54999999993</v>
      </c>
      <c r="G112" s="24">
        <v>344757.94</v>
      </c>
      <c r="H112" s="21" t="s">
        <v>123</v>
      </c>
      <c r="I112" s="21" t="s">
        <v>58</v>
      </c>
      <c r="J112" s="21" t="s">
        <v>354</v>
      </c>
      <c r="K112" s="21" t="s">
        <v>125</v>
      </c>
      <c r="L112" s="21" t="s">
        <v>60</v>
      </c>
      <c r="M112" s="21" t="s">
        <v>114</v>
      </c>
    </row>
    <row r="113" spans="1:13" ht="15" customHeight="1" x14ac:dyDescent="0.25">
      <c r="A113" s="10" t="s">
        <v>44</v>
      </c>
      <c r="D113" s="21" t="s">
        <v>357</v>
      </c>
      <c r="E113" s="21" t="s">
        <v>358</v>
      </c>
      <c r="F113" s="24">
        <v>134204.39000000001</v>
      </c>
      <c r="G113" s="24">
        <v>43809.24</v>
      </c>
      <c r="H113" s="21" t="s">
        <v>50</v>
      </c>
      <c r="I113" s="21" t="s">
        <v>58</v>
      </c>
      <c r="J113" s="21" t="s">
        <v>293</v>
      </c>
      <c r="K113" s="21" t="s">
        <v>125</v>
      </c>
      <c r="L113" s="21" t="s">
        <v>70</v>
      </c>
      <c r="M113" s="21" t="s">
        <v>61</v>
      </c>
    </row>
    <row r="114" spans="1:13" ht="15" customHeight="1" x14ac:dyDescent="0.25">
      <c r="A114" s="10" t="s">
        <v>44</v>
      </c>
      <c r="D114" s="21" t="s">
        <v>359</v>
      </c>
      <c r="E114" s="21" t="s">
        <v>360</v>
      </c>
      <c r="F114" s="24">
        <v>468126.70999999996</v>
      </c>
      <c r="G114" s="24">
        <v>163849.04</v>
      </c>
      <c r="H114" s="21" t="s">
        <v>252</v>
      </c>
      <c r="I114" s="21" t="s">
        <v>58</v>
      </c>
      <c r="J114" s="21" t="s">
        <v>361</v>
      </c>
      <c r="K114" s="21" t="s">
        <v>125</v>
      </c>
      <c r="L114" s="21" t="s">
        <v>70</v>
      </c>
      <c r="M114" s="21" t="s">
        <v>67</v>
      </c>
    </row>
    <row r="115" spans="1:13" ht="15" customHeight="1" x14ac:dyDescent="0.25">
      <c r="A115" s="10" t="s">
        <v>44</v>
      </c>
      <c r="D115" s="21" t="s">
        <v>362</v>
      </c>
      <c r="E115" s="21" t="s">
        <v>363</v>
      </c>
      <c r="F115" s="24">
        <v>367185.85000000003</v>
      </c>
      <c r="G115" s="24">
        <v>127298.83</v>
      </c>
      <c r="H115" s="21" t="s">
        <v>50</v>
      </c>
      <c r="I115" s="21" t="s">
        <v>58</v>
      </c>
      <c r="J115" s="21" t="s">
        <v>361</v>
      </c>
      <c r="K115" s="21" t="s">
        <v>125</v>
      </c>
      <c r="L115" s="21" t="s">
        <v>70</v>
      </c>
      <c r="M115" s="21" t="s">
        <v>61</v>
      </c>
    </row>
    <row r="116" spans="1:13" ht="15" customHeight="1" x14ac:dyDescent="0.25">
      <c r="A116" s="10" t="s">
        <v>44</v>
      </c>
      <c r="D116" s="21" t="s">
        <v>364</v>
      </c>
      <c r="E116" s="21" t="s">
        <v>365</v>
      </c>
      <c r="F116" s="24">
        <v>92046.37</v>
      </c>
      <c r="G116" s="24">
        <v>35006.980000000003</v>
      </c>
      <c r="H116" s="21" t="s">
        <v>252</v>
      </c>
      <c r="I116" s="21" t="s">
        <v>58</v>
      </c>
      <c r="J116" s="21" t="s">
        <v>361</v>
      </c>
      <c r="K116" s="21" t="s">
        <v>125</v>
      </c>
      <c r="L116" s="21" t="s">
        <v>70</v>
      </c>
      <c r="M116" s="21" t="s">
        <v>114</v>
      </c>
    </row>
    <row r="117" spans="1:13" ht="15" customHeight="1" x14ac:dyDescent="0.25">
      <c r="A117" s="10" t="s">
        <v>44</v>
      </c>
      <c r="D117" s="21" t="s">
        <v>366</v>
      </c>
      <c r="E117" s="21" t="s">
        <v>367</v>
      </c>
      <c r="F117" s="24">
        <v>69463.73</v>
      </c>
      <c r="G117" s="24">
        <v>23764.98</v>
      </c>
      <c r="H117" s="21" t="s">
        <v>252</v>
      </c>
      <c r="I117" s="21" t="s">
        <v>58</v>
      </c>
      <c r="J117" s="21" t="s">
        <v>361</v>
      </c>
      <c r="K117" s="21" t="s">
        <v>125</v>
      </c>
      <c r="L117" s="21" t="s">
        <v>70</v>
      </c>
      <c r="M117" s="21" t="s">
        <v>114</v>
      </c>
    </row>
    <row r="118" spans="1:13" ht="15" customHeight="1" x14ac:dyDescent="0.25">
      <c r="A118" s="10" t="s">
        <v>44</v>
      </c>
      <c r="D118" s="21" t="s">
        <v>368</v>
      </c>
      <c r="E118" s="21" t="s">
        <v>369</v>
      </c>
      <c r="F118" s="24">
        <v>352527.83</v>
      </c>
      <c r="G118" s="24">
        <v>123506.47</v>
      </c>
      <c r="H118" s="21" t="s">
        <v>252</v>
      </c>
      <c r="I118" s="21" t="s">
        <v>58</v>
      </c>
      <c r="J118" s="21" t="s">
        <v>361</v>
      </c>
      <c r="K118" s="21" t="s">
        <v>125</v>
      </c>
      <c r="L118" s="21" t="s">
        <v>70</v>
      </c>
      <c r="M118" s="21" t="s">
        <v>114</v>
      </c>
    </row>
    <row r="119" spans="1:13" ht="15" customHeight="1" x14ac:dyDescent="0.25">
      <c r="A119" s="10" t="s">
        <v>44</v>
      </c>
      <c r="D119" s="21" t="s">
        <v>370</v>
      </c>
      <c r="E119" s="21" t="s">
        <v>371</v>
      </c>
      <c r="F119" s="24">
        <v>702725.61</v>
      </c>
      <c r="G119" s="24">
        <v>318880.06</v>
      </c>
      <c r="H119" s="21" t="s">
        <v>123</v>
      </c>
      <c r="I119" s="21" t="s">
        <v>58</v>
      </c>
      <c r="J119" s="21" t="s">
        <v>361</v>
      </c>
      <c r="K119" s="21" t="s">
        <v>125</v>
      </c>
      <c r="L119" s="21" t="s">
        <v>60</v>
      </c>
      <c r="M119" s="21" t="s">
        <v>61</v>
      </c>
    </row>
    <row r="120" spans="1:13" ht="15" customHeight="1" x14ac:dyDescent="0.25">
      <c r="A120" s="10" t="s">
        <v>44</v>
      </c>
      <c r="D120" s="21" t="s">
        <v>372</v>
      </c>
      <c r="E120" s="21" t="s">
        <v>373</v>
      </c>
      <c r="F120" s="24">
        <v>108572.69</v>
      </c>
      <c r="G120" s="24">
        <v>48738.259999999995</v>
      </c>
      <c r="H120" s="21" t="s">
        <v>62</v>
      </c>
      <c r="I120" s="21" t="s">
        <v>132</v>
      </c>
      <c r="J120" s="21" t="s">
        <v>183</v>
      </c>
      <c r="K120" s="21" t="s">
        <v>51</v>
      </c>
      <c r="L120" s="21" t="s">
        <v>63</v>
      </c>
      <c r="M120" s="21" t="s">
        <v>67</v>
      </c>
    </row>
    <row r="121" spans="1:13" ht="15" customHeight="1" x14ac:dyDescent="0.25">
      <c r="A121" s="10" t="s">
        <v>44</v>
      </c>
      <c r="D121" s="21" t="s">
        <v>376</v>
      </c>
      <c r="E121" s="21" t="s">
        <v>377</v>
      </c>
      <c r="F121" s="24">
        <v>20638.91</v>
      </c>
      <c r="G121" s="24">
        <v>7027.4699999999993</v>
      </c>
      <c r="H121" s="21" t="s">
        <v>62</v>
      </c>
      <c r="I121" s="21" t="s">
        <v>58</v>
      </c>
      <c r="J121" s="21" t="s">
        <v>378</v>
      </c>
      <c r="K121" s="21" t="s">
        <v>274</v>
      </c>
      <c r="L121" s="21" t="s">
        <v>51</v>
      </c>
      <c r="M121" s="21" t="s">
        <v>51</v>
      </c>
    </row>
    <row r="122" spans="1:13" ht="15" customHeight="1" x14ac:dyDescent="0.25">
      <c r="A122" s="10" t="s">
        <v>44</v>
      </c>
      <c r="D122" s="21" t="s">
        <v>379</v>
      </c>
      <c r="E122" s="21" t="s">
        <v>380</v>
      </c>
      <c r="F122" s="24">
        <v>29924.91</v>
      </c>
      <c r="G122" s="24">
        <v>8833.48</v>
      </c>
      <c r="H122" s="21" t="s">
        <v>62</v>
      </c>
      <c r="I122" s="21" t="s">
        <v>58</v>
      </c>
      <c r="J122" s="21" t="s">
        <v>361</v>
      </c>
      <c r="K122" s="21" t="s">
        <v>125</v>
      </c>
      <c r="L122" s="21" t="s">
        <v>51</v>
      </c>
      <c r="M122" s="21" t="s">
        <v>51</v>
      </c>
    </row>
    <row r="123" spans="1:13" ht="15" customHeight="1" x14ac:dyDescent="0.25">
      <c r="A123" s="10" t="s">
        <v>44</v>
      </c>
      <c r="D123" s="21" t="s">
        <v>381</v>
      </c>
      <c r="E123" s="21" t="s">
        <v>382</v>
      </c>
      <c r="F123" s="24">
        <v>22366.95</v>
      </c>
      <c r="G123" s="24">
        <v>6389.24</v>
      </c>
      <c r="H123" s="21" t="s">
        <v>62</v>
      </c>
      <c r="I123" s="21" t="s">
        <v>58</v>
      </c>
      <c r="J123" s="21" t="s">
        <v>383</v>
      </c>
      <c r="K123" s="21" t="s">
        <v>65</v>
      </c>
      <c r="L123" s="21" t="s">
        <v>51</v>
      </c>
      <c r="M123" s="21" t="s">
        <v>51</v>
      </c>
    </row>
    <row r="124" spans="1:13" ht="15" customHeight="1" x14ac:dyDescent="0.25">
      <c r="A124" s="10" t="s">
        <v>44</v>
      </c>
      <c r="D124" s="21" t="s">
        <v>384</v>
      </c>
      <c r="E124" s="21" t="s">
        <v>385</v>
      </c>
      <c r="F124" s="24">
        <v>16259.62</v>
      </c>
      <c r="G124" s="24">
        <v>5437</v>
      </c>
      <c r="H124" s="21" t="s">
        <v>62</v>
      </c>
      <c r="I124" s="21" t="s">
        <v>58</v>
      </c>
      <c r="J124" s="21" t="s">
        <v>361</v>
      </c>
      <c r="K124" s="21" t="s">
        <v>125</v>
      </c>
      <c r="L124" s="21" t="s">
        <v>51</v>
      </c>
      <c r="M124" s="21" t="s">
        <v>51</v>
      </c>
    </row>
    <row r="125" spans="1:13" ht="15" customHeight="1" x14ac:dyDescent="0.25">
      <c r="A125" s="10" t="s">
        <v>44</v>
      </c>
      <c r="D125" s="21" t="s">
        <v>386</v>
      </c>
      <c r="E125" s="21" t="s">
        <v>387</v>
      </c>
      <c r="F125" s="24">
        <v>28723.66</v>
      </c>
      <c r="G125" s="24">
        <v>8445.32</v>
      </c>
      <c r="H125" s="21" t="s">
        <v>62</v>
      </c>
      <c r="I125" s="21" t="s">
        <v>58</v>
      </c>
      <c r="J125" s="21" t="s">
        <v>388</v>
      </c>
      <c r="K125" s="21" t="s">
        <v>187</v>
      </c>
      <c r="L125" s="21" t="s">
        <v>51</v>
      </c>
      <c r="M125" s="21" t="s">
        <v>51</v>
      </c>
    </row>
    <row r="126" spans="1:13" ht="15" customHeight="1" x14ac:dyDescent="0.25">
      <c r="A126" s="10" t="s">
        <v>44</v>
      </c>
      <c r="D126" s="21" t="s">
        <v>389</v>
      </c>
      <c r="E126" s="21" t="s">
        <v>390</v>
      </c>
      <c r="F126" s="24">
        <v>20828.14</v>
      </c>
      <c r="G126" s="24">
        <v>6017.67</v>
      </c>
      <c r="H126" s="21" t="s">
        <v>62</v>
      </c>
      <c r="I126" s="21" t="s">
        <v>58</v>
      </c>
      <c r="J126" s="21" t="s">
        <v>391</v>
      </c>
      <c r="K126" s="21" t="s">
        <v>392</v>
      </c>
      <c r="L126" s="21" t="s">
        <v>51</v>
      </c>
      <c r="M126" s="21" t="s">
        <v>51</v>
      </c>
    </row>
    <row r="127" spans="1:13" ht="15" customHeight="1" x14ac:dyDescent="0.25">
      <c r="A127" s="10" t="s">
        <v>44</v>
      </c>
      <c r="D127" s="21" t="s">
        <v>393</v>
      </c>
      <c r="E127" s="21" t="s">
        <v>394</v>
      </c>
      <c r="F127" s="24">
        <v>30788.100000000002</v>
      </c>
      <c r="G127" s="24">
        <v>9590.27</v>
      </c>
      <c r="H127" s="21" t="s">
        <v>62</v>
      </c>
      <c r="I127" s="21" t="s">
        <v>58</v>
      </c>
      <c r="J127" s="21" t="s">
        <v>159</v>
      </c>
      <c r="K127" s="21" t="s">
        <v>160</v>
      </c>
      <c r="L127" s="21" t="s">
        <v>51</v>
      </c>
      <c r="M127" s="21" t="s">
        <v>51</v>
      </c>
    </row>
    <row r="128" spans="1:13" ht="15" customHeight="1" x14ac:dyDescent="0.25">
      <c r="A128" s="10" t="s">
        <v>44</v>
      </c>
      <c r="D128" s="21" t="s">
        <v>395</v>
      </c>
      <c r="E128" s="21" t="s">
        <v>396</v>
      </c>
      <c r="F128" s="24">
        <v>26757.239999999998</v>
      </c>
      <c r="G128" s="24">
        <v>7663.96</v>
      </c>
      <c r="H128" s="21" t="s">
        <v>62</v>
      </c>
      <c r="I128" s="21" t="s">
        <v>58</v>
      </c>
      <c r="J128" s="21" t="s">
        <v>388</v>
      </c>
      <c r="K128" s="21" t="s">
        <v>187</v>
      </c>
      <c r="L128" s="21" t="s">
        <v>51</v>
      </c>
      <c r="M128" s="21" t="s">
        <v>51</v>
      </c>
    </row>
    <row r="129" spans="1:13" ht="15" customHeight="1" x14ac:dyDescent="0.25">
      <c r="A129" s="10" t="s">
        <v>44</v>
      </c>
      <c r="D129" s="21" t="s">
        <v>397</v>
      </c>
      <c r="E129" s="21" t="s">
        <v>398</v>
      </c>
      <c r="F129" s="24">
        <v>20340.98</v>
      </c>
      <c r="G129" s="24">
        <v>6788.72</v>
      </c>
      <c r="H129" s="21" t="s">
        <v>62</v>
      </c>
      <c r="I129" s="21" t="s">
        <v>58</v>
      </c>
      <c r="J129" s="21" t="s">
        <v>399</v>
      </c>
      <c r="K129" s="21" t="s">
        <v>400</v>
      </c>
      <c r="L129" s="21" t="s">
        <v>51</v>
      </c>
      <c r="M129" s="21" t="s">
        <v>51</v>
      </c>
    </row>
    <row r="130" spans="1:13" ht="15" customHeight="1" x14ac:dyDescent="0.25">
      <c r="A130" s="10" t="s">
        <v>44</v>
      </c>
      <c r="D130" s="21" t="s">
        <v>401</v>
      </c>
      <c r="E130" s="21" t="s">
        <v>402</v>
      </c>
      <c r="F130" s="24">
        <v>20518.18</v>
      </c>
      <c r="G130" s="24">
        <v>6077.83</v>
      </c>
      <c r="H130" s="21" t="s">
        <v>62</v>
      </c>
      <c r="I130" s="21" t="s">
        <v>58</v>
      </c>
      <c r="J130" s="21" t="s">
        <v>403</v>
      </c>
      <c r="K130" s="21" t="s">
        <v>392</v>
      </c>
      <c r="L130" s="21" t="s">
        <v>51</v>
      </c>
      <c r="M130" s="21" t="s">
        <v>51</v>
      </c>
    </row>
    <row r="131" spans="1:13" ht="15" customHeight="1" x14ac:dyDescent="0.25">
      <c r="A131" s="10" t="s">
        <v>44</v>
      </c>
      <c r="D131" s="21" t="s">
        <v>404</v>
      </c>
      <c r="E131" s="21" t="s">
        <v>405</v>
      </c>
      <c r="F131" s="24">
        <v>34359.29</v>
      </c>
      <c r="G131" s="24">
        <v>10533.88</v>
      </c>
      <c r="H131" s="21" t="s">
        <v>62</v>
      </c>
      <c r="I131" s="21" t="s">
        <v>58</v>
      </c>
      <c r="J131" s="21" t="s">
        <v>406</v>
      </c>
      <c r="K131" s="21" t="s">
        <v>407</v>
      </c>
      <c r="L131" s="21" t="s">
        <v>51</v>
      </c>
      <c r="M131" s="21" t="s">
        <v>51</v>
      </c>
    </row>
    <row r="132" spans="1:13" ht="15" customHeight="1" x14ac:dyDescent="0.25">
      <c r="A132" s="10" t="s">
        <v>44</v>
      </c>
      <c r="D132" s="21" t="s">
        <v>408</v>
      </c>
      <c r="E132" s="21" t="s">
        <v>409</v>
      </c>
      <c r="F132" s="24">
        <v>6214.76</v>
      </c>
      <c r="G132" s="24">
        <v>2584.5099999999998</v>
      </c>
      <c r="H132" s="21" t="s">
        <v>62</v>
      </c>
      <c r="I132" s="21" t="s">
        <v>58</v>
      </c>
      <c r="J132" s="21" t="s">
        <v>410</v>
      </c>
      <c r="K132" s="21" t="s">
        <v>411</v>
      </c>
      <c r="L132" s="21" t="s">
        <v>51</v>
      </c>
      <c r="M132" s="21" t="s">
        <v>51</v>
      </c>
    </row>
    <row r="133" spans="1:13" ht="15" customHeight="1" x14ac:dyDescent="0.25">
      <c r="A133" s="10" t="s">
        <v>44</v>
      </c>
      <c r="D133" s="21" t="s">
        <v>412</v>
      </c>
      <c r="E133" s="21" t="s">
        <v>413</v>
      </c>
      <c r="F133" s="24">
        <v>31989.670000000002</v>
      </c>
      <c r="G133" s="24">
        <v>9228.83</v>
      </c>
      <c r="H133" s="21" t="s">
        <v>62</v>
      </c>
      <c r="I133" s="21" t="s">
        <v>58</v>
      </c>
      <c r="J133" s="21" t="s">
        <v>280</v>
      </c>
      <c r="K133" s="21" t="s">
        <v>77</v>
      </c>
      <c r="L133" s="21" t="s">
        <v>51</v>
      </c>
      <c r="M133" s="21" t="s">
        <v>51</v>
      </c>
    </row>
    <row r="134" spans="1:13" ht="15" customHeight="1" x14ac:dyDescent="0.25">
      <c r="A134" s="10" t="s">
        <v>44</v>
      </c>
      <c r="D134" s="21" t="s">
        <v>414</v>
      </c>
      <c r="E134" s="21" t="s">
        <v>415</v>
      </c>
      <c r="F134" s="24">
        <v>21320.99</v>
      </c>
      <c r="G134" s="24">
        <v>7590.6699999999992</v>
      </c>
      <c r="H134" s="21" t="s">
        <v>62</v>
      </c>
      <c r="I134" s="21" t="s">
        <v>58</v>
      </c>
      <c r="J134" s="21" t="s">
        <v>416</v>
      </c>
      <c r="K134" s="21" t="s">
        <v>77</v>
      </c>
      <c r="L134" s="21" t="s">
        <v>51</v>
      </c>
      <c r="M134" s="21" t="s">
        <v>51</v>
      </c>
    </row>
    <row r="135" spans="1:13" ht="15" customHeight="1" x14ac:dyDescent="0.25">
      <c r="A135" s="10" t="s">
        <v>44</v>
      </c>
      <c r="D135" s="21" t="s">
        <v>417</v>
      </c>
      <c r="E135" s="21" t="s">
        <v>418</v>
      </c>
      <c r="F135" s="24">
        <v>10985.41</v>
      </c>
      <c r="G135" s="24">
        <v>3368.13</v>
      </c>
      <c r="H135" s="21" t="s">
        <v>62</v>
      </c>
      <c r="I135" s="21" t="s">
        <v>58</v>
      </c>
      <c r="J135" s="21" t="s">
        <v>406</v>
      </c>
      <c r="K135" s="21" t="s">
        <v>407</v>
      </c>
      <c r="L135" s="21" t="s">
        <v>51</v>
      </c>
      <c r="M135" s="21" t="s">
        <v>51</v>
      </c>
    </row>
    <row r="136" spans="1:13" ht="15" customHeight="1" x14ac:dyDescent="0.25">
      <c r="A136" s="10" t="s">
        <v>44</v>
      </c>
      <c r="D136" s="21" t="s">
        <v>419</v>
      </c>
      <c r="E136" s="21" t="s">
        <v>420</v>
      </c>
      <c r="F136" s="24">
        <v>25448.03</v>
      </c>
      <c r="G136" s="24">
        <v>7082.1900000000005</v>
      </c>
      <c r="H136" s="21" t="s">
        <v>62</v>
      </c>
      <c r="I136" s="21" t="s">
        <v>58</v>
      </c>
      <c r="J136" s="21" t="s">
        <v>64</v>
      </c>
      <c r="K136" s="21" t="s">
        <v>65</v>
      </c>
      <c r="L136" s="21" t="s">
        <v>51</v>
      </c>
      <c r="M136" s="21" t="s">
        <v>51</v>
      </c>
    </row>
    <row r="137" spans="1:13" ht="15" customHeight="1" x14ac:dyDescent="0.25">
      <c r="A137" s="10" t="s">
        <v>44</v>
      </c>
      <c r="D137" s="21" t="s">
        <v>421</v>
      </c>
      <c r="E137" s="21" t="s">
        <v>422</v>
      </c>
      <c r="F137" s="24">
        <v>15474.17</v>
      </c>
      <c r="G137" s="24">
        <v>5826.87</v>
      </c>
      <c r="H137" s="21" t="s">
        <v>62</v>
      </c>
      <c r="I137" s="21" t="s">
        <v>58</v>
      </c>
      <c r="J137" s="21" t="s">
        <v>361</v>
      </c>
      <c r="K137" s="21" t="s">
        <v>125</v>
      </c>
      <c r="L137" s="21" t="s">
        <v>51</v>
      </c>
      <c r="M137" s="21" t="s">
        <v>51</v>
      </c>
    </row>
    <row r="138" spans="1:13" ht="15" customHeight="1" x14ac:dyDescent="0.25">
      <c r="A138" s="10" t="s">
        <v>44</v>
      </c>
      <c r="D138" s="21" t="s">
        <v>423</v>
      </c>
      <c r="E138" s="21" t="s">
        <v>424</v>
      </c>
      <c r="F138" s="24">
        <v>28631.57</v>
      </c>
      <c r="G138" s="24">
        <v>9171.91</v>
      </c>
      <c r="H138" s="21" t="s">
        <v>62</v>
      </c>
      <c r="I138" s="21" t="s">
        <v>58</v>
      </c>
      <c r="J138" s="21" t="s">
        <v>262</v>
      </c>
      <c r="K138" s="21" t="s">
        <v>263</v>
      </c>
      <c r="L138" s="21" t="s">
        <v>51</v>
      </c>
      <c r="M138" s="21" t="s">
        <v>51</v>
      </c>
    </row>
    <row r="139" spans="1:13" ht="15" customHeight="1" x14ac:dyDescent="0.25">
      <c r="A139" s="10" t="s">
        <v>44</v>
      </c>
      <c r="D139" s="21" t="s">
        <v>425</v>
      </c>
      <c r="E139" s="21" t="s">
        <v>426</v>
      </c>
      <c r="F139" s="24">
        <v>27901.47</v>
      </c>
      <c r="G139" s="24">
        <v>8624.07</v>
      </c>
      <c r="H139" s="21" t="s">
        <v>62</v>
      </c>
      <c r="I139" s="21" t="s">
        <v>58</v>
      </c>
      <c r="J139" s="21" t="s">
        <v>427</v>
      </c>
      <c r="K139" s="21" t="s">
        <v>263</v>
      </c>
      <c r="L139" s="21" t="s">
        <v>51</v>
      </c>
      <c r="M139" s="21" t="s">
        <v>51</v>
      </c>
    </row>
    <row r="140" spans="1:13" ht="15" customHeight="1" x14ac:dyDescent="0.25">
      <c r="A140" s="10" t="s">
        <v>44</v>
      </c>
      <c r="D140" s="21" t="s">
        <v>428</v>
      </c>
      <c r="E140" s="21" t="s">
        <v>429</v>
      </c>
      <c r="F140" s="24">
        <v>18375.59</v>
      </c>
      <c r="G140" s="24">
        <v>5231.8999999999996</v>
      </c>
      <c r="H140" s="21" t="s">
        <v>62</v>
      </c>
      <c r="I140" s="21" t="s">
        <v>58</v>
      </c>
      <c r="J140" s="21" t="s">
        <v>427</v>
      </c>
      <c r="K140" s="21" t="s">
        <v>263</v>
      </c>
      <c r="L140" s="21" t="s">
        <v>51</v>
      </c>
      <c r="M140" s="21" t="s">
        <v>51</v>
      </c>
    </row>
    <row r="141" spans="1:13" ht="15" customHeight="1" x14ac:dyDescent="0.25">
      <c r="A141" s="10" t="s">
        <v>44</v>
      </c>
      <c r="D141" s="21" t="s">
        <v>430</v>
      </c>
      <c r="E141" s="21" t="s">
        <v>431</v>
      </c>
      <c r="F141" s="24">
        <v>26656.14</v>
      </c>
      <c r="G141" s="24">
        <v>8539.5400000000009</v>
      </c>
      <c r="H141" s="21" t="s">
        <v>62</v>
      </c>
      <c r="I141" s="21" t="s">
        <v>58</v>
      </c>
      <c r="J141" s="21" t="s">
        <v>293</v>
      </c>
      <c r="K141" s="21" t="s">
        <v>125</v>
      </c>
      <c r="L141" s="21" t="s">
        <v>51</v>
      </c>
      <c r="M141" s="21" t="s">
        <v>51</v>
      </c>
    </row>
    <row r="142" spans="1:13" ht="15" customHeight="1" x14ac:dyDescent="0.25">
      <c r="A142" s="10" t="s">
        <v>44</v>
      </c>
      <c r="D142" s="21" t="s">
        <v>432</v>
      </c>
      <c r="E142" s="21" t="s">
        <v>433</v>
      </c>
      <c r="F142" s="24">
        <v>30996.42</v>
      </c>
      <c r="G142" s="24">
        <v>7964.55</v>
      </c>
      <c r="H142" s="21" t="s">
        <v>62</v>
      </c>
      <c r="I142" s="21" t="s">
        <v>58</v>
      </c>
      <c r="J142" s="21" t="s">
        <v>406</v>
      </c>
      <c r="K142" s="21" t="s">
        <v>407</v>
      </c>
      <c r="L142" s="21" t="s">
        <v>51</v>
      </c>
      <c r="M142" s="21" t="s">
        <v>51</v>
      </c>
    </row>
    <row r="143" spans="1:13" ht="15" customHeight="1" x14ac:dyDescent="0.25">
      <c r="A143" s="10" t="s">
        <v>44</v>
      </c>
      <c r="D143" s="21" t="s">
        <v>434</v>
      </c>
      <c r="E143" s="21" t="s">
        <v>435</v>
      </c>
      <c r="F143" s="24">
        <v>14790.100000000002</v>
      </c>
      <c r="G143" s="24">
        <v>4102.8500000000004</v>
      </c>
      <c r="H143" s="21" t="s">
        <v>62</v>
      </c>
      <c r="I143" s="21" t="s">
        <v>58</v>
      </c>
      <c r="J143" s="21" t="s">
        <v>436</v>
      </c>
      <c r="K143" s="21" t="s">
        <v>437</v>
      </c>
      <c r="L143" s="21" t="s">
        <v>51</v>
      </c>
      <c r="M143" s="21" t="s">
        <v>51</v>
      </c>
    </row>
    <row r="144" spans="1:13" ht="15" customHeight="1" x14ac:dyDescent="0.25">
      <c r="A144" s="10" t="s">
        <v>44</v>
      </c>
      <c r="D144" s="21" t="s">
        <v>438</v>
      </c>
      <c r="E144" s="21" t="s">
        <v>439</v>
      </c>
      <c r="F144" s="24">
        <v>21384.739999999998</v>
      </c>
      <c r="G144" s="24">
        <v>6471.15</v>
      </c>
      <c r="H144" s="21" t="s">
        <v>62</v>
      </c>
      <c r="I144" s="21" t="s">
        <v>58</v>
      </c>
      <c r="J144" s="21" t="s">
        <v>440</v>
      </c>
      <c r="K144" s="21" t="s">
        <v>441</v>
      </c>
      <c r="L144" s="21" t="s">
        <v>51</v>
      </c>
      <c r="M144" s="21" t="s">
        <v>51</v>
      </c>
    </row>
    <row r="145" spans="1:13" ht="15" customHeight="1" x14ac:dyDescent="0.25">
      <c r="A145" s="10" t="s">
        <v>44</v>
      </c>
      <c r="D145" s="21" t="s">
        <v>442</v>
      </c>
      <c r="E145" s="21" t="s">
        <v>443</v>
      </c>
      <c r="F145" s="24">
        <v>16953.27</v>
      </c>
      <c r="G145" s="24">
        <v>5490.96</v>
      </c>
      <c r="H145" s="21" t="s">
        <v>62</v>
      </c>
      <c r="I145" s="21" t="s">
        <v>58</v>
      </c>
      <c r="J145" s="21" t="s">
        <v>444</v>
      </c>
      <c r="K145" s="21" t="s">
        <v>274</v>
      </c>
      <c r="L145" s="21" t="s">
        <v>51</v>
      </c>
      <c r="M145" s="21" t="s">
        <v>51</v>
      </c>
    </row>
    <row r="146" spans="1:13" ht="15" customHeight="1" x14ac:dyDescent="0.25">
      <c r="A146" s="10" t="s">
        <v>44</v>
      </c>
      <c r="D146" s="21" t="s">
        <v>445</v>
      </c>
      <c r="E146" s="21" t="s">
        <v>446</v>
      </c>
      <c r="F146" s="24">
        <v>19005.79</v>
      </c>
      <c r="G146" s="24">
        <v>6083.8099999999995</v>
      </c>
      <c r="H146" s="21" t="s">
        <v>62</v>
      </c>
      <c r="I146" s="21" t="s">
        <v>58</v>
      </c>
      <c r="J146" s="21" t="s">
        <v>262</v>
      </c>
      <c r="K146" s="21" t="s">
        <v>263</v>
      </c>
      <c r="L146" s="21" t="s">
        <v>51</v>
      </c>
      <c r="M146" s="21" t="s">
        <v>51</v>
      </c>
    </row>
    <row r="147" spans="1:13" ht="15" customHeight="1" x14ac:dyDescent="0.25">
      <c r="A147" s="10" t="s">
        <v>44</v>
      </c>
      <c r="D147" s="21" t="s">
        <v>447</v>
      </c>
      <c r="E147" s="21" t="s">
        <v>448</v>
      </c>
      <c r="F147" s="24">
        <v>35085.589999999997</v>
      </c>
      <c r="G147" s="24">
        <v>11421.58</v>
      </c>
      <c r="H147" s="21" t="s">
        <v>62</v>
      </c>
      <c r="I147" s="21" t="s">
        <v>58</v>
      </c>
      <c r="J147" s="21" t="s">
        <v>427</v>
      </c>
      <c r="K147" s="21" t="s">
        <v>263</v>
      </c>
      <c r="L147" s="21" t="s">
        <v>51</v>
      </c>
      <c r="M147" s="21" t="s">
        <v>51</v>
      </c>
    </row>
    <row r="148" spans="1:13" ht="15" customHeight="1" x14ac:dyDescent="0.25">
      <c r="A148" s="10" t="s">
        <v>44</v>
      </c>
      <c r="D148" t="s">
        <v>47</v>
      </c>
      <c r="E148"/>
      <c r="F148">
        <f>SUBTOTAL(109,Customer[Sales (LCY)])</f>
        <v>25577020.20000001</v>
      </c>
      <c r="G148">
        <f>SUBTOTAL(109,Customer[Profit (LCY)])</f>
        <v>11049046.270000003</v>
      </c>
      <c r="H148"/>
      <c r="I148"/>
      <c r="J148"/>
      <c r="K148"/>
      <c r="L148"/>
      <c r="M148">
        <f>SUBTOTAL(103,Customer[Global Dimension 2 Code])</f>
        <v>134</v>
      </c>
    </row>
  </sheetData>
  <pageMargins left="0.7" right="0.7" top="0.75" bottom="0.75" header="0.3" footer="0.3"/>
  <pageSetup orientation="portrait" horizontalDpi="300" verticalDpi="300"/>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13"/>
  <sheetViews>
    <sheetView workbookViewId="0"/>
  </sheetViews>
  <sheetFormatPr defaultRowHeight="15" x14ac:dyDescent="0.25"/>
  <sheetData>
    <row r="1" spans="1:14" x14ac:dyDescent="0.25">
      <c r="A1" s="20" t="s">
        <v>374</v>
      </c>
      <c r="C1" s="20" t="s">
        <v>23</v>
      </c>
      <c r="D1" s="20" t="s">
        <v>0</v>
      </c>
      <c r="E1" s="20" t="s">
        <v>99</v>
      </c>
    </row>
    <row r="5" spans="1:14" x14ac:dyDescent="0.25">
      <c r="C5" s="20" t="s">
        <v>24</v>
      </c>
      <c r="D5" s="20" t="s">
        <v>25</v>
      </c>
    </row>
    <row r="6" spans="1:14" x14ac:dyDescent="0.25">
      <c r="C6" s="20" t="s">
        <v>5</v>
      </c>
    </row>
    <row r="7" spans="1:14" x14ac:dyDescent="0.25">
      <c r="A7" s="20" t="s">
        <v>26</v>
      </c>
      <c r="C7" s="20" t="s">
        <v>11</v>
      </c>
      <c r="D7" s="20" t="s">
        <v>18</v>
      </c>
    </row>
    <row r="8" spans="1:14" x14ac:dyDescent="0.25">
      <c r="A8" s="20" t="s">
        <v>1</v>
      </c>
      <c r="C8" s="20" t="s">
        <v>27</v>
      </c>
      <c r="D8" s="20" t="s">
        <v>375</v>
      </c>
      <c r="E8" s="20" t="s">
        <v>100</v>
      </c>
    </row>
    <row r="10" spans="1:14" x14ac:dyDescent="0.25">
      <c r="A10" s="20" t="s">
        <v>26</v>
      </c>
      <c r="D10" s="20" t="s">
        <v>28</v>
      </c>
      <c r="E10" s="20" t="s">
        <v>38</v>
      </c>
      <c r="F10" s="20" t="s">
        <v>39</v>
      </c>
    </row>
    <row r="11" spans="1:14" x14ac:dyDescent="0.25">
      <c r="A11" s="20" t="s">
        <v>26</v>
      </c>
      <c r="D11" s="20" t="s">
        <v>29</v>
      </c>
      <c r="E11" s="20" t="s">
        <v>7</v>
      </c>
      <c r="F11" s="20" t="s">
        <v>8</v>
      </c>
      <c r="G11" s="20" t="s">
        <v>11</v>
      </c>
      <c r="H11" s="20" t="s">
        <v>10</v>
      </c>
      <c r="I11" s="20" t="s">
        <v>12</v>
      </c>
      <c r="J11" s="20" t="s">
        <v>6</v>
      </c>
      <c r="K11" s="20" t="s">
        <v>15</v>
      </c>
      <c r="L11" s="20" t="s">
        <v>16</v>
      </c>
      <c r="M11" s="20" t="s">
        <v>13</v>
      </c>
      <c r="N11" s="20" t="s">
        <v>14</v>
      </c>
    </row>
    <row r="12" spans="1:14" x14ac:dyDescent="0.25">
      <c r="A12" s="20" t="s">
        <v>26</v>
      </c>
      <c r="D12" s="20" t="s">
        <v>30</v>
      </c>
      <c r="E12" s="20" t="s">
        <v>9</v>
      </c>
      <c r="F12" s="20" t="s">
        <v>3</v>
      </c>
      <c r="G12" s="20" t="s">
        <v>40</v>
      </c>
      <c r="H12" s="20" t="s">
        <v>41</v>
      </c>
      <c r="I12" s="20" t="s">
        <v>42</v>
      </c>
      <c r="J12" s="20" t="s">
        <v>43</v>
      </c>
      <c r="K12" s="20" t="s">
        <v>15</v>
      </c>
      <c r="L12" s="20" t="s">
        <v>17</v>
      </c>
      <c r="M12" s="20" t="s">
        <v>13</v>
      </c>
      <c r="N12" s="20" t="s">
        <v>14</v>
      </c>
    </row>
    <row r="13" spans="1:14" x14ac:dyDescent="0.25">
      <c r="D13" s="20" t="s">
        <v>54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13"/>
  <sheetViews>
    <sheetView workbookViewId="0"/>
  </sheetViews>
  <sheetFormatPr defaultRowHeight="15" x14ac:dyDescent="0.25"/>
  <sheetData>
    <row r="1" spans="1:14" x14ac:dyDescent="0.25">
      <c r="A1" s="20" t="s">
        <v>374</v>
      </c>
      <c r="C1" s="20" t="s">
        <v>23</v>
      </c>
      <c r="D1" s="20" t="s">
        <v>0</v>
      </c>
      <c r="E1" s="20" t="s">
        <v>99</v>
      </c>
    </row>
    <row r="5" spans="1:14" x14ac:dyDescent="0.25">
      <c r="C5" s="20" t="s">
        <v>24</v>
      </c>
      <c r="D5" s="20" t="s">
        <v>25</v>
      </c>
    </row>
    <row r="6" spans="1:14" x14ac:dyDescent="0.25">
      <c r="C6" s="20" t="s">
        <v>5</v>
      </c>
    </row>
    <row r="7" spans="1:14" x14ac:dyDescent="0.25">
      <c r="A7" s="20" t="s">
        <v>26</v>
      </c>
      <c r="C7" s="20" t="s">
        <v>11</v>
      </c>
      <c r="D7" s="20" t="s">
        <v>18</v>
      </c>
    </row>
    <row r="8" spans="1:14" x14ac:dyDescent="0.25">
      <c r="A8" s="20" t="s">
        <v>1</v>
      </c>
      <c r="C8" s="20" t="s">
        <v>27</v>
      </c>
      <c r="D8" s="20" t="s">
        <v>375</v>
      </c>
      <c r="E8" s="20" t="s">
        <v>100</v>
      </c>
    </row>
    <row r="10" spans="1:14" x14ac:dyDescent="0.25">
      <c r="A10" s="20" t="s">
        <v>26</v>
      </c>
      <c r="D10" s="20" t="s">
        <v>28</v>
      </c>
      <c r="E10" s="20" t="s">
        <v>38</v>
      </c>
      <c r="F10" s="20" t="s">
        <v>39</v>
      </c>
    </row>
    <row r="11" spans="1:14" x14ac:dyDescent="0.25">
      <c r="A11" s="20" t="s">
        <v>26</v>
      </c>
      <c r="D11" s="20" t="s">
        <v>29</v>
      </c>
      <c r="E11" s="20" t="s">
        <v>7</v>
      </c>
      <c r="F11" s="20" t="s">
        <v>8</v>
      </c>
      <c r="G11" s="20" t="s">
        <v>11</v>
      </c>
      <c r="H11" s="20" t="s">
        <v>10</v>
      </c>
      <c r="I11" s="20" t="s">
        <v>12</v>
      </c>
      <c r="J11" s="20" t="s">
        <v>6</v>
      </c>
      <c r="K11" s="20" t="s">
        <v>15</v>
      </c>
      <c r="L11" s="20" t="s">
        <v>16</v>
      </c>
      <c r="M11" s="20" t="s">
        <v>13</v>
      </c>
      <c r="N11" s="20" t="s">
        <v>14</v>
      </c>
    </row>
    <row r="12" spans="1:14" x14ac:dyDescent="0.25">
      <c r="A12" s="20" t="s">
        <v>26</v>
      </c>
      <c r="D12" s="20" t="s">
        <v>30</v>
      </c>
      <c r="E12" s="20" t="s">
        <v>9</v>
      </c>
      <c r="F12" s="20" t="s">
        <v>3</v>
      </c>
      <c r="G12" s="20" t="s">
        <v>40</v>
      </c>
      <c r="H12" s="20" t="s">
        <v>41</v>
      </c>
      <c r="I12" s="20" t="s">
        <v>42</v>
      </c>
      <c r="J12" s="20" t="s">
        <v>43</v>
      </c>
      <c r="K12" s="20" t="s">
        <v>15</v>
      </c>
      <c r="L12" s="20" t="s">
        <v>17</v>
      </c>
      <c r="M12" s="20" t="s">
        <v>13</v>
      </c>
      <c r="N12" s="20" t="s">
        <v>14</v>
      </c>
    </row>
    <row r="13" spans="1:14" x14ac:dyDescent="0.25">
      <c r="D13" s="20" t="s">
        <v>54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35FA5-AA77-4EAD-948B-5B9C4459156A}">
  <dimension ref="A1:W148"/>
  <sheetViews>
    <sheetView workbookViewId="0"/>
  </sheetViews>
  <sheetFormatPr defaultRowHeight="15" x14ac:dyDescent="0.25"/>
  <sheetData>
    <row r="1" spans="1:23" x14ac:dyDescent="0.25">
      <c r="A1" s="20" t="s">
        <v>718</v>
      </c>
      <c r="C1" s="20" t="s">
        <v>23</v>
      </c>
      <c r="D1" s="20" t="s">
        <v>45</v>
      </c>
      <c r="E1" s="20" t="s">
        <v>46</v>
      </c>
      <c r="F1" s="20" t="s">
        <v>46</v>
      </c>
      <c r="G1" s="20" t="s">
        <v>46</v>
      </c>
      <c r="H1" s="20" t="s">
        <v>46</v>
      </c>
      <c r="I1" s="20" t="s">
        <v>46</v>
      </c>
      <c r="J1" s="20" t="s">
        <v>46</v>
      </c>
      <c r="K1" s="20" t="s">
        <v>46</v>
      </c>
      <c r="L1" s="20" t="s">
        <v>46</v>
      </c>
      <c r="M1" s="20" t="s">
        <v>46</v>
      </c>
      <c r="N1" s="20" t="s">
        <v>99</v>
      </c>
    </row>
    <row r="5" spans="1:23" x14ac:dyDescent="0.25">
      <c r="C5" s="20" t="s">
        <v>24</v>
      </c>
      <c r="D5" s="20" t="s">
        <v>25</v>
      </c>
    </row>
    <row r="6" spans="1:23" x14ac:dyDescent="0.25">
      <c r="C6" s="20" t="s">
        <v>5</v>
      </c>
    </row>
    <row r="7" spans="1:23" x14ac:dyDescent="0.25">
      <c r="A7" s="20" t="s">
        <v>26</v>
      </c>
      <c r="C7" s="20" t="s">
        <v>11</v>
      </c>
      <c r="D7" s="20" t="s">
        <v>18</v>
      </c>
    </row>
    <row r="8" spans="1:23" x14ac:dyDescent="0.25">
      <c r="A8" s="20" t="s">
        <v>1</v>
      </c>
      <c r="C8" s="20" t="s">
        <v>27</v>
      </c>
      <c r="D8" s="20" t="s">
        <v>375</v>
      </c>
      <c r="N8" s="20" t="s">
        <v>100</v>
      </c>
    </row>
    <row r="10" spans="1:23" x14ac:dyDescent="0.25">
      <c r="A10" s="20" t="s">
        <v>26</v>
      </c>
      <c r="D10" s="20" t="s">
        <v>28</v>
      </c>
      <c r="N10" s="20" t="s">
        <v>38</v>
      </c>
      <c r="O10" s="20" t="s">
        <v>39</v>
      </c>
    </row>
    <row r="11" spans="1:23" x14ac:dyDescent="0.25">
      <c r="A11" s="20" t="s">
        <v>26</v>
      </c>
      <c r="D11" s="20" t="s">
        <v>29</v>
      </c>
      <c r="N11" s="20" t="s">
        <v>7</v>
      </c>
      <c r="O11" s="20" t="s">
        <v>8</v>
      </c>
      <c r="P11" s="20" t="s">
        <v>11</v>
      </c>
      <c r="Q11" s="20" t="s">
        <v>10</v>
      </c>
      <c r="R11" s="20" t="s">
        <v>12</v>
      </c>
      <c r="S11" s="20" t="s">
        <v>6</v>
      </c>
      <c r="T11" s="20" t="s">
        <v>15</v>
      </c>
      <c r="U11" s="20" t="s">
        <v>16</v>
      </c>
      <c r="V11" s="20" t="s">
        <v>13</v>
      </c>
      <c r="W11" s="20" t="s">
        <v>14</v>
      </c>
    </row>
    <row r="12" spans="1:23" x14ac:dyDescent="0.25">
      <c r="A12" s="20" t="s">
        <v>26</v>
      </c>
      <c r="D12" s="20" t="s">
        <v>30</v>
      </c>
      <c r="N12" s="20" t="s">
        <v>9</v>
      </c>
      <c r="O12" s="20" t="s">
        <v>3</v>
      </c>
      <c r="P12" s="20" t="s">
        <v>40</v>
      </c>
      <c r="Q12" s="20" t="s">
        <v>41</v>
      </c>
      <c r="R12" s="20" t="s">
        <v>42</v>
      </c>
      <c r="S12" s="20" t="s">
        <v>43</v>
      </c>
      <c r="T12" s="20" t="s">
        <v>15</v>
      </c>
      <c r="U12" s="20" t="s">
        <v>17</v>
      </c>
      <c r="V12" s="20" t="s">
        <v>13</v>
      </c>
      <c r="W12" s="20" t="s">
        <v>14</v>
      </c>
    </row>
    <row r="13" spans="1:23" x14ac:dyDescent="0.25">
      <c r="D13" s="20" t="s">
        <v>7</v>
      </c>
      <c r="E13" s="20" t="s">
        <v>8</v>
      </c>
      <c r="F13" s="20" t="s">
        <v>11</v>
      </c>
      <c r="G13" s="20" t="s">
        <v>10</v>
      </c>
      <c r="H13" s="20" t="s">
        <v>12</v>
      </c>
      <c r="I13" s="20" t="s">
        <v>6</v>
      </c>
      <c r="J13" s="20" t="s">
        <v>15</v>
      </c>
      <c r="K13" s="20" t="s">
        <v>16</v>
      </c>
      <c r="L13" s="20" t="s">
        <v>13</v>
      </c>
      <c r="M13" s="20" t="s">
        <v>14</v>
      </c>
    </row>
    <row r="14" spans="1:23" x14ac:dyDescent="0.25">
      <c r="A14" s="20" t="s">
        <v>44</v>
      </c>
      <c r="D14" s="20" t="s">
        <v>101</v>
      </c>
      <c r="E14" s="20" t="s">
        <v>102</v>
      </c>
      <c r="F14" s="20" t="s">
        <v>450</v>
      </c>
      <c r="G14" s="20" t="s">
        <v>451</v>
      </c>
      <c r="H14" s="20" t="s">
        <v>49</v>
      </c>
      <c r="I14" s="20" t="s">
        <v>55</v>
      </c>
      <c r="J14" s="20" t="s">
        <v>56</v>
      </c>
      <c r="L14" s="20" t="s">
        <v>60</v>
      </c>
      <c r="M14" s="20" t="s">
        <v>61</v>
      </c>
    </row>
    <row r="15" spans="1:23" x14ac:dyDescent="0.25">
      <c r="A15" s="20" t="s">
        <v>44</v>
      </c>
      <c r="D15" s="20" t="s">
        <v>103</v>
      </c>
      <c r="E15" s="20" t="s">
        <v>104</v>
      </c>
      <c r="F15" s="20" t="s">
        <v>452</v>
      </c>
      <c r="G15" s="20" t="s">
        <v>453</v>
      </c>
      <c r="H15" s="20" t="s">
        <v>66</v>
      </c>
      <c r="I15" s="20" t="s">
        <v>105</v>
      </c>
      <c r="J15" s="20" t="s">
        <v>106</v>
      </c>
      <c r="K15" s="20" t="s">
        <v>107</v>
      </c>
      <c r="L15" s="20" t="s">
        <v>60</v>
      </c>
      <c r="M15" s="20" t="s">
        <v>67</v>
      </c>
    </row>
    <row r="16" spans="1:23" x14ac:dyDescent="0.25">
      <c r="A16" s="20" t="s">
        <v>44</v>
      </c>
      <c r="D16" s="20" t="s">
        <v>108</v>
      </c>
      <c r="E16" s="20" t="s">
        <v>109</v>
      </c>
      <c r="F16" s="20" t="s">
        <v>454</v>
      </c>
      <c r="G16" s="20" t="s">
        <v>455</v>
      </c>
      <c r="H16" s="20" t="s">
        <v>49</v>
      </c>
      <c r="I16" s="20" t="s">
        <v>71</v>
      </c>
      <c r="J16" s="20" t="s">
        <v>110</v>
      </c>
      <c r="L16" s="20" t="s">
        <v>60</v>
      </c>
      <c r="M16" s="20" t="s">
        <v>67</v>
      </c>
    </row>
    <row r="17" spans="1:13" x14ac:dyDescent="0.25">
      <c r="A17" s="20" t="s">
        <v>44</v>
      </c>
      <c r="D17" s="20" t="s">
        <v>111</v>
      </c>
      <c r="E17" s="20" t="s">
        <v>112</v>
      </c>
      <c r="F17" s="20" t="s">
        <v>456</v>
      </c>
      <c r="G17" s="20" t="s">
        <v>457</v>
      </c>
      <c r="H17" s="20" t="s">
        <v>49</v>
      </c>
      <c r="I17" s="20" t="s">
        <v>73</v>
      </c>
      <c r="J17" s="20" t="s">
        <v>113</v>
      </c>
      <c r="L17" s="20" t="s">
        <v>60</v>
      </c>
      <c r="M17" s="20" t="s">
        <v>114</v>
      </c>
    </row>
    <row r="18" spans="1:13" x14ac:dyDescent="0.25">
      <c r="A18" s="20" t="s">
        <v>44</v>
      </c>
      <c r="D18" s="20" t="s">
        <v>115</v>
      </c>
      <c r="E18" s="20" t="s">
        <v>116</v>
      </c>
      <c r="F18" s="20" t="s">
        <v>458</v>
      </c>
      <c r="G18" s="20" t="s">
        <v>459</v>
      </c>
      <c r="H18" s="20" t="s">
        <v>49</v>
      </c>
      <c r="I18" s="20" t="s">
        <v>71</v>
      </c>
      <c r="J18" s="20" t="s">
        <v>110</v>
      </c>
      <c r="L18" s="20" t="s">
        <v>63</v>
      </c>
      <c r="M18" s="20" t="s">
        <v>61</v>
      </c>
    </row>
    <row r="19" spans="1:13" x14ac:dyDescent="0.25">
      <c r="A19" s="20" t="s">
        <v>44</v>
      </c>
      <c r="D19" s="20" t="s">
        <v>117</v>
      </c>
      <c r="E19" s="20" t="s">
        <v>118</v>
      </c>
      <c r="F19" s="20" t="s">
        <v>460</v>
      </c>
      <c r="G19" s="20" t="s">
        <v>461</v>
      </c>
      <c r="H19" s="20" t="s">
        <v>62</v>
      </c>
      <c r="I19" s="20" t="s">
        <v>119</v>
      </c>
      <c r="J19" s="20" t="s">
        <v>120</v>
      </c>
      <c r="L19" s="20" t="s">
        <v>63</v>
      </c>
      <c r="M19" s="20" t="s">
        <v>114</v>
      </c>
    </row>
    <row r="20" spans="1:13" x14ac:dyDescent="0.25">
      <c r="A20" s="20" t="s">
        <v>44</v>
      </c>
      <c r="D20" s="20" t="s">
        <v>121</v>
      </c>
      <c r="E20" s="20" t="s">
        <v>122</v>
      </c>
      <c r="F20" s="20" t="s">
        <v>462</v>
      </c>
      <c r="G20" s="20" t="s">
        <v>463</v>
      </c>
      <c r="H20" s="20" t="s">
        <v>123</v>
      </c>
      <c r="I20" s="20" t="s">
        <v>58</v>
      </c>
      <c r="J20" s="20" t="s">
        <v>124</v>
      </c>
      <c r="K20" s="20" t="s">
        <v>125</v>
      </c>
      <c r="L20" s="20" t="s">
        <v>60</v>
      </c>
      <c r="M20" s="20" t="s">
        <v>61</v>
      </c>
    </row>
    <row r="21" spans="1:13" x14ac:dyDescent="0.25">
      <c r="A21" s="20" t="s">
        <v>44</v>
      </c>
      <c r="D21" s="20" t="s">
        <v>126</v>
      </c>
      <c r="E21" s="20" t="s">
        <v>127</v>
      </c>
      <c r="F21" s="20" t="s">
        <v>464</v>
      </c>
      <c r="G21" s="20" t="s">
        <v>465</v>
      </c>
      <c r="H21" s="20" t="s">
        <v>49</v>
      </c>
      <c r="I21" s="20" t="s">
        <v>128</v>
      </c>
      <c r="J21" s="20" t="s">
        <v>129</v>
      </c>
      <c r="L21" s="20" t="s">
        <v>60</v>
      </c>
      <c r="M21" s="20" t="s">
        <v>67</v>
      </c>
    </row>
    <row r="22" spans="1:13" x14ac:dyDescent="0.25">
      <c r="A22" s="20" t="s">
        <v>44</v>
      </c>
      <c r="D22" s="20" t="s">
        <v>130</v>
      </c>
      <c r="E22" s="20" t="s">
        <v>131</v>
      </c>
      <c r="F22" s="20" t="s">
        <v>466</v>
      </c>
      <c r="G22" s="20" t="s">
        <v>467</v>
      </c>
      <c r="H22" s="20" t="s">
        <v>62</v>
      </c>
      <c r="I22" s="20" t="s">
        <v>132</v>
      </c>
      <c r="J22" s="20" t="s">
        <v>133</v>
      </c>
      <c r="L22" s="20" t="s">
        <v>63</v>
      </c>
      <c r="M22" s="20" t="s">
        <v>67</v>
      </c>
    </row>
    <row r="23" spans="1:13" x14ac:dyDescent="0.25">
      <c r="A23" s="20" t="s">
        <v>44</v>
      </c>
      <c r="D23" s="20" t="s">
        <v>134</v>
      </c>
      <c r="E23" s="20" t="s">
        <v>135</v>
      </c>
      <c r="F23" s="20" t="s">
        <v>468</v>
      </c>
      <c r="G23" s="20" t="s">
        <v>469</v>
      </c>
      <c r="H23" s="20" t="s">
        <v>49</v>
      </c>
      <c r="I23" s="20" t="s">
        <v>71</v>
      </c>
      <c r="J23" s="20" t="s">
        <v>136</v>
      </c>
      <c r="L23" s="20" t="s">
        <v>60</v>
      </c>
      <c r="M23" s="20" t="s">
        <v>67</v>
      </c>
    </row>
    <row r="24" spans="1:13" x14ac:dyDescent="0.25">
      <c r="A24" s="20" t="s">
        <v>44</v>
      </c>
      <c r="D24" s="20" t="s">
        <v>137</v>
      </c>
      <c r="E24" s="20" t="s">
        <v>138</v>
      </c>
      <c r="F24" s="20" t="s">
        <v>470</v>
      </c>
      <c r="G24" s="20" t="s">
        <v>471</v>
      </c>
      <c r="H24" s="20" t="s">
        <v>57</v>
      </c>
      <c r="I24" s="20" t="s">
        <v>58</v>
      </c>
      <c r="J24" s="20" t="s">
        <v>64</v>
      </c>
      <c r="K24" s="20" t="s">
        <v>65</v>
      </c>
      <c r="L24" s="20" t="s">
        <v>63</v>
      </c>
      <c r="M24" s="20" t="s">
        <v>67</v>
      </c>
    </row>
    <row r="25" spans="1:13" x14ac:dyDescent="0.25">
      <c r="A25" s="20" t="s">
        <v>44</v>
      </c>
      <c r="D25" s="20" t="s">
        <v>139</v>
      </c>
      <c r="E25" s="20" t="s">
        <v>140</v>
      </c>
      <c r="F25" s="20" t="s">
        <v>472</v>
      </c>
      <c r="G25" s="20" t="s">
        <v>473</v>
      </c>
      <c r="H25" s="20" t="s">
        <v>123</v>
      </c>
      <c r="I25" s="20" t="s">
        <v>58</v>
      </c>
      <c r="J25" s="20" t="s">
        <v>64</v>
      </c>
      <c r="K25" s="20" t="s">
        <v>65</v>
      </c>
      <c r="L25" s="20" t="s">
        <v>60</v>
      </c>
      <c r="M25" s="20" t="s">
        <v>61</v>
      </c>
    </row>
    <row r="26" spans="1:13" x14ac:dyDescent="0.25">
      <c r="A26" s="20" t="s">
        <v>44</v>
      </c>
      <c r="D26" s="20" t="s">
        <v>141</v>
      </c>
      <c r="E26" s="20" t="s">
        <v>142</v>
      </c>
      <c r="F26" s="20" t="s">
        <v>474</v>
      </c>
      <c r="G26" s="20" t="s">
        <v>475</v>
      </c>
      <c r="H26" s="20" t="s">
        <v>49</v>
      </c>
      <c r="I26" s="20" t="s">
        <v>143</v>
      </c>
      <c r="J26" s="20" t="s">
        <v>144</v>
      </c>
      <c r="L26" s="20" t="s">
        <v>60</v>
      </c>
      <c r="M26" s="20" t="s">
        <v>61</v>
      </c>
    </row>
    <row r="27" spans="1:13" x14ac:dyDescent="0.25">
      <c r="A27" s="20" t="s">
        <v>44</v>
      </c>
      <c r="D27" s="20" t="s">
        <v>145</v>
      </c>
      <c r="E27" s="20" t="s">
        <v>146</v>
      </c>
      <c r="F27" s="20" t="s">
        <v>476</v>
      </c>
      <c r="G27" s="20" t="s">
        <v>477</v>
      </c>
      <c r="H27" s="20" t="s">
        <v>66</v>
      </c>
      <c r="I27" s="20" t="s">
        <v>105</v>
      </c>
      <c r="J27" s="20" t="s">
        <v>147</v>
      </c>
      <c r="K27" s="20" t="s">
        <v>148</v>
      </c>
      <c r="L27" s="20" t="s">
        <v>60</v>
      </c>
      <c r="M27" s="20" t="s">
        <v>67</v>
      </c>
    </row>
    <row r="28" spans="1:13" x14ac:dyDescent="0.25">
      <c r="A28" s="20" t="s">
        <v>44</v>
      </c>
      <c r="D28" s="20" t="s">
        <v>149</v>
      </c>
      <c r="E28" s="20" t="s">
        <v>150</v>
      </c>
      <c r="F28" s="20" t="s">
        <v>478</v>
      </c>
      <c r="G28" s="20" t="s">
        <v>479</v>
      </c>
      <c r="H28" s="20" t="s">
        <v>57</v>
      </c>
      <c r="I28" s="20" t="s">
        <v>105</v>
      </c>
      <c r="J28" s="20" t="s">
        <v>147</v>
      </c>
      <c r="K28" s="20" t="s">
        <v>148</v>
      </c>
      <c r="L28" s="20" t="s">
        <v>63</v>
      </c>
      <c r="M28" s="20" t="s">
        <v>114</v>
      </c>
    </row>
    <row r="29" spans="1:13" x14ac:dyDescent="0.25">
      <c r="A29" s="20" t="s">
        <v>44</v>
      </c>
      <c r="D29" s="20" t="s">
        <v>151</v>
      </c>
      <c r="E29" s="20" t="s">
        <v>152</v>
      </c>
      <c r="F29" s="20" t="s">
        <v>480</v>
      </c>
      <c r="G29" s="20" t="s">
        <v>481</v>
      </c>
      <c r="H29" s="20" t="s">
        <v>49</v>
      </c>
      <c r="I29" s="20" t="s">
        <v>81</v>
      </c>
      <c r="J29" s="20" t="s">
        <v>153</v>
      </c>
      <c r="L29" s="20" t="s">
        <v>63</v>
      </c>
      <c r="M29" s="20" t="s">
        <v>61</v>
      </c>
    </row>
    <row r="30" spans="1:13" x14ac:dyDescent="0.25">
      <c r="A30" s="20" t="s">
        <v>44</v>
      </c>
      <c r="D30" s="20" t="s">
        <v>154</v>
      </c>
      <c r="E30" s="20" t="s">
        <v>155</v>
      </c>
      <c r="F30" s="20" t="s">
        <v>482</v>
      </c>
      <c r="G30" s="20" t="s">
        <v>483</v>
      </c>
      <c r="H30" s="20" t="s">
        <v>62</v>
      </c>
      <c r="I30" s="20" t="s">
        <v>119</v>
      </c>
      <c r="J30" s="20" t="s">
        <v>156</v>
      </c>
      <c r="L30" s="20" t="s">
        <v>63</v>
      </c>
      <c r="M30" s="20" t="s">
        <v>114</v>
      </c>
    </row>
    <row r="31" spans="1:13" x14ac:dyDescent="0.25">
      <c r="A31" s="20" t="s">
        <v>44</v>
      </c>
      <c r="D31" s="20" t="s">
        <v>157</v>
      </c>
      <c r="E31" s="20" t="s">
        <v>158</v>
      </c>
      <c r="F31" s="20" t="s">
        <v>484</v>
      </c>
      <c r="G31" s="20" t="s">
        <v>485</v>
      </c>
      <c r="H31" s="20" t="s">
        <v>57</v>
      </c>
      <c r="I31" s="20" t="s">
        <v>58</v>
      </c>
      <c r="J31" s="20" t="s">
        <v>159</v>
      </c>
      <c r="K31" s="20" t="s">
        <v>160</v>
      </c>
      <c r="L31" s="20" t="s">
        <v>63</v>
      </c>
      <c r="M31" s="20" t="s">
        <v>67</v>
      </c>
    </row>
    <row r="32" spans="1:13" x14ac:dyDescent="0.25">
      <c r="A32" s="20" t="s">
        <v>44</v>
      </c>
      <c r="D32" s="20" t="s">
        <v>161</v>
      </c>
      <c r="E32" s="20" t="s">
        <v>162</v>
      </c>
      <c r="F32" s="20" t="s">
        <v>486</v>
      </c>
      <c r="G32" s="20" t="s">
        <v>487</v>
      </c>
      <c r="H32" s="20" t="s">
        <v>123</v>
      </c>
      <c r="I32" s="20" t="s">
        <v>58</v>
      </c>
      <c r="J32" s="20" t="s">
        <v>64</v>
      </c>
      <c r="K32" s="20" t="s">
        <v>65</v>
      </c>
      <c r="L32" s="20" t="s">
        <v>60</v>
      </c>
      <c r="M32" s="20" t="s">
        <v>61</v>
      </c>
    </row>
    <row r="33" spans="1:13" x14ac:dyDescent="0.25">
      <c r="A33" s="20" t="s">
        <v>44</v>
      </c>
      <c r="D33" s="20" t="s">
        <v>163</v>
      </c>
      <c r="E33" s="20" t="s">
        <v>164</v>
      </c>
      <c r="F33" s="20" t="s">
        <v>488</v>
      </c>
      <c r="G33" s="20" t="s">
        <v>489</v>
      </c>
      <c r="H33" s="20" t="s">
        <v>49</v>
      </c>
      <c r="I33" s="20" t="s">
        <v>165</v>
      </c>
      <c r="J33" s="20" t="s">
        <v>166</v>
      </c>
      <c r="L33" s="20" t="s">
        <v>60</v>
      </c>
      <c r="M33" s="20" t="s">
        <v>114</v>
      </c>
    </row>
    <row r="34" spans="1:13" x14ac:dyDescent="0.25">
      <c r="A34" s="20" t="s">
        <v>44</v>
      </c>
      <c r="D34" s="20" t="s">
        <v>82</v>
      </c>
      <c r="E34" s="20" t="s">
        <v>83</v>
      </c>
      <c r="F34" s="20" t="s">
        <v>490</v>
      </c>
      <c r="G34" s="20" t="s">
        <v>491</v>
      </c>
      <c r="H34" s="20" t="s">
        <v>57</v>
      </c>
      <c r="I34" s="20" t="s">
        <v>58</v>
      </c>
      <c r="J34" s="20" t="s">
        <v>84</v>
      </c>
      <c r="K34" s="20" t="s">
        <v>85</v>
      </c>
      <c r="L34" s="20" t="s">
        <v>63</v>
      </c>
      <c r="M34" s="20" t="s">
        <v>61</v>
      </c>
    </row>
    <row r="35" spans="1:13" x14ac:dyDescent="0.25">
      <c r="A35" s="20" t="s">
        <v>44</v>
      </c>
      <c r="D35" s="20" t="s">
        <v>167</v>
      </c>
      <c r="E35" s="20" t="s">
        <v>168</v>
      </c>
      <c r="F35" s="20" t="s">
        <v>492</v>
      </c>
      <c r="G35" s="20" t="s">
        <v>493</v>
      </c>
      <c r="H35" s="20" t="s">
        <v>49</v>
      </c>
      <c r="I35" s="20" t="s">
        <v>169</v>
      </c>
      <c r="J35" s="20" t="s">
        <v>170</v>
      </c>
      <c r="L35" s="20" t="s">
        <v>60</v>
      </c>
      <c r="M35" s="20" t="s">
        <v>67</v>
      </c>
    </row>
    <row r="36" spans="1:13" x14ac:dyDescent="0.25">
      <c r="A36" s="20" t="s">
        <v>44</v>
      </c>
      <c r="D36" s="20" t="s">
        <v>171</v>
      </c>
      <c r="E36" s="20" t="s">
        <v>172</v>
      </c>
      <c r="F36" s="20" t="s">
        <v>494</v>
      </c>
      <c r="G36" s="20" t="s">
        <v>495</v>
      </c>
      <c r="H36" s="20" t="s">
        <v>123</v>
      </c>
      <c r="I36" s="20" t="s">
        <v>58</v>
      </c>
      <c r="J36" s="20" t="s">
        <v>173</v>
      </c>
      <c r="K36" s="20" t="s">
        <v>174</v>
      </c>
      <c r="L36" s="20" t="s">
        <v>60</v>
      </c>
      <c r="M36" s="20" t="s">
        <v>61</v>
      </c>
    </row>
    <row r="37" spans="1:13" x14ac:dyDescent="0.25">
      <c r="A37" s="20" t="s">
        <v>44</v>
      </c>
      <c r="D37" s="20" t="s">
        <v>68</v>
      </c>
      <c r="E37" s="20" t="s">
        <v>69</v>
      </c>
      <c r="F37" s="20" t="s">
        <v>496</v>
      </c>
      <c r="G37" s="20" t="s">
        <v>497</v>
      </c>
      <c r="H37" s="20" t="s">
        <v>66</v>
      </c>
      <c r="I37" s="20" t="s">
        <v>58</v>
      </c>
      <c r="J37" s="20" t="s">
        <v>64</v>
      </c>
      <c r="K37" s="20" t="s">
        <v>65</v>
      </c>
      <c r="L37" s="20" t="s">
        <v>60</v>
      </c>
      <c r="M37" s="20" t="s">
        <v>67</v>
      </c>
    </row>
    <row r="38" spans="1:13" x14ac:dyDescent="0.25">
      <c r="A38" s="20" t="s">
        <v>44</v>
      </c>
      <c r="D38" s="20" t="s">
        <v>175</v>
      </c>
      <c r="E38" s="20" t="s">
        <v>176</v>
      </c>
      <c r="F38" s="20" t="s">
        <v>498</v>
      </c>
      <c r="G38" s="20" t="s">
        <v>499</v>
      </c>
      <c r="H38" s="20" t="s">
        <v>49</v>
      </c>
      <c r="I38" s="20" t="s">
        <v>169</v>
      </c>
      <c r="J38" s="20" t="s">
        <v>177</v>
      </c>
      <c r="L38" s="20" t="s">
        <v>63</v>
      </c>
      <c r="M38" s="20" t="s">
        <v>61</v>
      </c>
    </row>
    <row r="39" spans="1:13" x14ac:dyDescent="0.25">
      <c r="A39" s="20" t="s">
        <v>44</v>
      </c>
      <c r="D39" s="20" t="s">
        <v>178</v>
      </c>
      <c r="E39" s="20" t="s">
        <v>179</v>
      </c>
      <c r="F39" s="20" t="s">
        <v>500</v>
      </c>
      <c r="G39" s="20" t="s">
        <v>501</v>
      </c>
      <c r="H39" s="20" t="s">
        <v>62</v>
      </c>
      <c r="I39" s="20" t="s">
        <v>128</v>
      </c>
      <c r="J39" s="20" t="s">
        <v>180</v>
      </c>
      <c r="L39" s="20" t="s">
        <v>63</v>
      </c>
      <c r="M39" s="20" t="s">
        <v>67</v>
      </c>
    </row>
    <row r="40" spans="1:13" x14ac:dyDescent="0.25">
      <c r="A40" s="20" t="s">
        <v>44</v>
      </c>
      <c r="D40" s="20" t="s">
        <v>181</v>
      </c>
      <c r="E40" s="20" t="s">
        <v>182</v>
      </c>
      <c r="F40" s="20" t="s">
        <v>502</v>
      </c>
      <c r="G40" s="20" t="s">
        <v>503</v>
      </c>
      <c r="H40" s="20" t="s">
        <v>62</v>
      </c>
      <c r="I40" s="20" t="s">
        <v>132</v>
      </c>
      <c r="J40" s="20" t="s">
        <v>183</v>
      </c>
      <c r="L40" s="20" t="s">
        <v>63</v>
      </c>
      <c r="M40" s="20" t="s">
        <v>114</v>
      </c>
    </row>
    <row r="41" spans="1:13" x14ac:dyDescent="0.25">
      <c r="A41" s="20" t="s">
        <v>44</v>
      </c>
      <c r="D41" s="20" t="s">
        <v>184</v>
      </c>
      <c r="E41" s="20" t="s">
        <v>185</v>
      </c>
      <c r="F41" s="20" t="s">
        <v>504</v>
      </c>
      <c r="G41" s="20" t="s">
        <v>505</v>
      </c>
      <c r="H41" s="20" t="s">
        <v>50</v>
      </c>
      <c r="I41" s="20" t="s">
        <v>58</v>
      </c>
      <c r="J41" s="20" t="s">
        <v>186</v>
      </c>
      <c r="K41" s="20" t="s">
        <v>187</v>
      </c>
      <c r="L41" s="20" t="s">
        <v>70</v>
      </c>
      <c r="M41" s="20" t="s">
        <v>61</v>
      </c>
    </row>
    <row r="42" spans="1:13" x14ac:dyDescent="0.25">
      <c r="A42" s="20" t="s">
        <v>44</v>
      </c>
      <c r="D42" s="20" t="s">
        <v>188</v>
      </c>
      <c r="E42" s="20" t="s">
        <v>189</v>
      </c>
      <c r="F42" s="20" t="s">
        <v>506</v>
      </c>
      <c r="G42" s="20" t="s">
        <v>507</v>
      </c>
      <c r="H42" s="20" t="s">
        <v>62</v>
      </c>
      <c r="I42" s="20" t="s">
        <v>81</v>
      </c>
      <c r="J42" s="20" t="s">
        <v>190</v>
      </c>
      <c r="L42" s="20" t="s">
        <v>63</v>
      </c>
      <c r="M42" s="20" t="s">
        <v>67</v>
      </c>
    </row>
    <row r="43" spans="1:13" x14ac:dyDescent="0.25">
      <c r="A43" s="20" t="s">
        <v>44</v>
      </c>
      <c r="D43" s="20" t="s">
        <v>89</v>
      </c>
      <c r="E43" s="20" t="s">
        <v>90</v>
      </c>
      <c r="F43" s="20" t="s">
        <v>508</v>
      </c>
      <c r="G43" s="20" t="s">
        <v>509</v>
      </c>
      <c r="H43" s="20" t="s">
        <v>49</v>
      </c>
      <c r="I43" s="20" t="s">
        <v>71</v>
      </c>
      <c r="J43" s="20" t="s">
        <v>91</v>
      </c>
      <c r="L43" s="20" t="s">
        <v>60</v>
      </c>
      <c r="M43" s="20" t="s">
        <v>61</v>
      </c>
    </row>
    <row r="44" spans="1:13" x14ac:dyDescent="0.25">
      <c r="A44" s="20" t="s">
        <v>44</v>
      </c>
      <c r="D44" s="20" t="s">
        <v>191</v>
      </c>
      <c r="E44" s="20" t="s">
        <v>192</v>
      </c>
      <c r="F44" s="20" t="s">
        <v>510</v>
      </c>
      <c r="G44" s="20" t="s">
        <v>511</v>
      </c>
      <c r="H44" s="20" t="s">
        <v>62</v>
      </c>
      <c r="I44" s="20" t="s">
        <v>128</v>
      </c>
      <c r="J44" s="20" t="s">
        <v>193</v>
      </c>
      <c r="L44" s="20" t="s">
        <v>63</v>
      </c>
      <c r="M44" s="20" t="s">
        <v>67</v>
      </c>
    </row>
    <row r="45" spans="1:13" x14ac:dyDescent="0.25">
      <c r="A45" s="20" t="s">
        <v>44</v>
      </c>
      <c r="D45" s="20" t="s">
        <v>194</v>
      </c>
      <c r="E45" s="20" t="s">
        <v>195</v>
      </c>
      <c r="F45" s="20" t="s">
        <v>512</v>
      </c>
      <c r="G45" s="20" t="s">
        <v>513</v>
      </c>
      <c r="H45" s="20" t="s">
        <v>49</v>
      </c>
      <c r="I45" s="20" t="s">
        <v>165</v>
      </c>
      <c r="J45" s="20" t="s">
        <v>196</v>
      </c>
      <c r="L45" s="20" t="s">
        <v>60</v>
      </c>
      <c r="M45" s="20" t="s">
        <v>67</v>
      </c>
    </row>
    <row r="46" spans="1:13" x14ac:dyDescent="0.25">
      <c r="A46" s="20" t="s">
        <v>44</v>
      </c>
      <c r="D46" s="20" t="s">
        <v>197</v>
      </c>
      <c r="E46" s="20" t="s">
        <v>198</v>
      </c>
      <c r="F46" s="20" t="s">
        <v>514</v>
      </c>
      <c r="G46" s="20" t="s">
        <v>515</v>
      </c>
      <c r="H46" s="20" t="s">
        <v>57</v>
      </c>
      <c r="I46" s="20" t="s">
        <v>105</v>
      </c>
      <c r="J46" s="20" t="s">
        <v>56</v>
      </c>
      <c r="K46" s="20" t="s">
        <v>107</v>
      </c>
      <c r="L46" s="20" t="s">
        <v>63</v>
      </c>
      <c r="M46" s="20" t="s">
        <v>114</v>
      </c>
    </row>
    <row r="47" spans="1:13" x14ac:dyDescent="0.25">
      <c r="A47" s="20" t="s">
        <v>44</v>
      </c>
      <c r="D47" s="20" t="s">
        <v>197</v>
      </c>
      <c r="E47" s="20" t="s">
        <v>199</v>
      </c>
      <c r="F47" s="20" t="s">
        <v>516</v>
      </c>
      <c r="G47" s="20" t="s">
        <v>517</v>
      </c>
      <c r="H47" s="20" t="s">
        <v>57</v>
      </c>
      <c r="I47" s="20" t="s">
        <v>105</v>
      </c>
      <c r="J47" s="20" t="s">
        <v>56</v>
      </c>
      <c r="K47" s="20" t="s">
        <v>107</v>
      </c>
      <c r="L47" s="20" t="s">
        <v>63</v>
      </c>
      <c r="M47" s="20" t="s">
        <v>67</v>
      </c>
    </row>
    <row r="48" spans="1:13" x14ac:dyDescent="0.25">
      <c r="A48" s="20" t="s">
        <v>44</v>
      </c>
      <c r="D48" s="20" t="s">
        <v>200</v>
      </c>
      <c r="E48" s="20" t="s">
        <v>201</v>
      </c>
      <c r="F48" s="20" t="s">
        <v>518</v>
      </c>
      <c r="G48" s="20" t="s">
        <v>519</v>
      </c>
      <c r="H48" s="20" t="s">
        <v>49</v>
      </c>
      <c r="I48" s="20" t="s">
        <v>59</v>
      </c>
      <c r="J48" s="20" t="s">
        <v>72</v>
      </c>
      <c r="L48" s="20" t="s">
        <v>60</v>
      </c>
      <c r="M48" s="20" t="s">
        <v>114</v>
      </c>
    </row>
    <row r="49" spans="1:13" x14ac:dyDescent="0.25">
      <c r="A49" s="20" t="s">
        <v>44</v>
      </c>
      <c r="D49" s="20" t="s">
        <v>92</v>
      </c>
      <c r="E49" s="20" t="s">
        <v>93</v>
      </c>
      <c r="F49" s="20" t="s">
        <v>520</v>
      </c>
      <c r="G49" s="20" t="s">
        <v>521</v>
      </c>
      <c r="H49" s="20" t="s">
        <v>62</v>
      </c>
      <c r="I49" s="20" t="s">
        <v>81</v>
      </c>
      <c r="J49" s="20" t="s">
        <v>94</v>
      </c>
      <c r="L49" s="20" t="s">
        <v>70</v>
      </c>
      <c r="M49" s="20" t="s">
        <v>61</v>
      </c>
    </row>
    <row r="50" spans="1:13" x14ac:dyDescent="0.25">
      <c r="A50" s="20" t="s">
        <v>44</v>
      </c>
      <c r="D50" s="20" t="s">
        <v>202</v>
      </c>
      <c r="E50" s="20" t="s">
        <v>203</v>
      </c>
      <c r="F50" s="20" t="s">
        <v>522</v>
      </c>
      <c r="G50" s="20" t="s">
        <v>523</v>
      </c>
      <c r="H50" s="20" t="s">
        <v>49</v>
      </c>
      <c r="I50" s="20" t="s">
        <v>73</v>
      </c>
      <c r="J50" s="20" t="s">
        <v>204</v>
      </c>
      <c r="L50" s="20" t="s">
        <v>60</v>
      </c>
      <c r="M50" s="20" t="s">
        <v>61</v>
      </c>
    </row>
    <row r="51" spans="1:13" x14ac:dyDescent="0.25">
      <c r="A51" s="20" t="s">
        <v>44</v>
      </c>
      <c r="D51" s="20" t="s">
        <v>205</v>
      </c>
      <c r="E51" s="20" t="s">
        <v>206</v>
      </c>
      <c r="F51" s="20" t="s">
        <v>524</v>
      </c>
      <c r="G51" s="20" t="s">
        <v>525</v>
      </c>
      <c r="H51" s="20" t="s">
        <v>49</v>
      </c>
      <c r="I51" s="20" t="s">
        <v>119</v>
      </c>
      <c r="J51" s="20" t="s">
        <v>156</v>
      </c>
      <c r="L51" s="20" t="s">
        <v>63</v>
      </c>
      <c r="M51" s="20" t="s">
        <v>61</v>
      </c>
    </row>
    <row r="52" spans="1:13" x14ac:dyDescent="0.25">
      <c r="A52" s="20" t="s">
        <v>44</v>
      </c>
      <c r="D52" s="20" t="s">
        <v>207</v>
      </c>
      <c r="E52" s="20" t="s">
        <v>208</v>
      </c>
      <c r="F52" s="20" t="s">
        <v>526</v>
      </c>
      <c r="G52" s="20" t="s">
        <v>527</v>
      </c>
      <c r="H52" s="20" t="s">
        <v>62</v>
      </c>
      <c r="I52" s="20" t="s">
        <v>143</v>
      </c>
      <c r="J52" s="20" t="s">
        <v>209</v>
      </c>
      <c r="L52" s="20" t="s">
        <v>63</v>
      </c>
      <c r="M52" s="20" t="s">
        <v>114</v>
      </c>
    </row>
    <row r="53" spans="1:13" x14ac:dyDescent="0.25">
      <c r="A53" s="20" t="s">
        <v>44</v>
      </c>
      <c r="D53" s="20" t="s">
        <v>210</v>
      </c>
      <c r="E53" s="20" t="s">
        <v>211</v>
      </c>
      <c r="F53" s="20" t="s">
        <v>528</v>
      </c>
      <c r="G53" s="20" t="s">
        <v>529</v>
      </c>
      <c r="H53" s="20" t="s">
        <v>49</v>
      </c>
      <c r="I53" s="20" t="s">
        <v>212</v>
      </c>
      <c r="J53" s="20" t="s">
        <v>213</v>
      </c>
      <c r="L53" s="20" t="s">
        <v>60</v>
      </c>
      <c r="M53" s="20" t="s">
        <v>114</v>
      </c>
    </row>
    <row r="54" spans="1:13" x14ac:dyDescent="0.25">
      <c r="A54" s="20" t="s">
        <v>44</v>
      </c>
      <c r="D54" s="20" t="s">
        <v>214</v>
      </c>
      <c r="E54" s="20" t="s">
        <v>215</v>
      </c>
      <c r="F54" s="20" t="s">
        <v>530</v>
      </c>
      <c r="G54" s="20" t="s">
        <v>531</v>
      </c>
      <c r="H54" s="20" t="s">
        <v>49</v>
      </c>
      <c r="I54" s="20" t="s">
        <v>143</v>
      </c>
      <c r="J54" s="20" t="s">
        <v>216</v>
      </c>
      <c r="L54" s="20" t="s">
        <v>63</v>
      </c>
      <c r="M54" s="20" t="s">
        <v>61</v>
      </c>
    </row>
    <row r="55" spans="1:13" x14ac:dyDescent="0.25">
      <c r="A55" s="20" t="s">
        <v>44</v>
      </c>
      <c r="D55" s="20" t="s">
        <v>217</v>
      </c>
      <c r="E55" s="20" t="s">
        <v>218</v>
      </c>
      <c r="F55" s="20" t="s">
        <v>532</v>
      </c>
      <c r="G55" s="20" t="s">
        <v>533</v>
      </c>
      <c r="H55" s="20" t="s">
        <v>49</v>
      </c>
      <c r="I55" s="20" t="s">
        <v>59</v>
      </c>
      <c r="J55" s="20" t="s">
        <v>219</v>
      </c>
      <c r="L55" s="20" t="s">
        <v>60</v>
      </c>
      <c r="M55" s="20" t="s">
        <v>67</v>
      </c>
    </row>
    <row r="56" spans="1:13" x14ac:dyDescent="0.25">
      <c r="A56" s="20" t="s">
        <v>44</v>
      </c>
      <c r="D56" s="20" t="s">
        <v>74</v>
      </c>
      <c r="E56" s="20" t="s">
        <v>75</v>
      </c>
      <c r="F56" s="20" t="s">
        <v>534</v>
      </c>
      <c r="G56" s="20" t="s">
        <v>535</v>
      </c>
      <c r="H56" s="20" t="s">
        <v>57</v>
      </c>
      <c r="I56" s="20" t="s">
        <v>58</v>
      </c>
      <c r="J56" s="20" t="s">
        <v>76</v>
      </c>
      <c r="K56" s="20" t="s">
        <v>77</v>
      </c>
      <c r="L56" s="20" t="s">
        <v>63</v>
      </c>
      <c r="M56" s="20" t="s">
        <v>67</v>
      </c>
    </row>
    <row r="57" spans="1:13" x14ac:dyDescent="0.25">
      <c r="A57" s="20" t="s">
        <v>44</v>
      </c>
      <c r="D57" s="20" t="s">
        <v>220</v>
      </c>
      <c r="E57" s="20" t="s">
        <v>221</v>
      </c>
      <c r="F57" s="20" t="s">
        <v>536</v>
      </c>
      <c r="G57" s="20" t="s">
        <v>537</v>
      </c>
      <c r="H57" s="20" t="s">
        <v>62</v>
      </c>
      <c r="I57" s="20" t="s">
        <v>55</v>
      </c>
      <c r="J57" s="20" t="s">
        <v>56</v>
      </c>
      <c r="K57" s="20" t="s">
        <v>222</v>
      </c>
      <c r="L57" s="20" t="s">
        <v>70</v>
      </c>
      <c r="M57" s="20" t="s">
        <v>61</v>
      </c>
    </row>
    <row r="58" spans="1:13" x14ac:dyDescent="0.25">
      <c r="A58" s="20" t="s">
        <v>44</v>
      </c>
      <c r="D58" s="20" t="s">
        <v>223</v>
      </c>
      <c r="E58" s="20" t="s">
        <v>224</v>
      </c>
      <c r="F58" s="20" t="s">
        <v>538</v>
      </c>
      <c r="G58" s="20" t="s">
        <v>539</v>
      </c>
      <c r="H58" s="20" t="s">
        <v>62</v>
      </c>
      <c r="I58" s="20" t="s">
        <v>165</v>
      </c>
      <c r="J58" s="20" t="s">
        <v>225</v>
      </c>
      <c r="L58" s="20" t="s">
        <v>63</v>
      </c>
      <c r="M58" s="20" t="s">
        <v>114</v>
      </c>
    </row>
    <row r="59" spans="1:13" x14ac:dyDescent="0.25">
      <c r="A59" s="20" t="s">
        <v>44</v>
      </c>
      <c r="D59" s="20" t="s">
        <v>226</v>
      </c>
      <c r="E59" s="20" t="s">
        <v>227</v>
      </c>
      <c r="F59" s="20" t="s">
        <v>540</v>
      </c>
      <c r="G59" s="20" t="s">
        <v>541</v>
      </c>
      <c r="H59" s="20" t="s">
        <v>62</v>
      </c>
      <c r="I59" s="20" t="s">
        <v>212</v>
      </c>
      <c r="J59" s="20" t="s">
        <v>228</v>
      </c>
      <c r="L59" s="20" t="s">
        <v>63</v>
      </c>
      <c r="M59" s="20" t="s">
        <v>114</v>
      </c>
    </row>
    <row r="60" spans="1:13" x14ac:dyDescent="0.25">
      <c r="A60" s="20" t="s">
        <v>44</v>
      </c>
      <c r="D60" s="20" t="s">
        <v>229</v>
      </c>
      <c r="E60" s="20" t="s">
        <v>230</v>
      </c>
      <c r="F60" s="20" t="s">
        <v>542</v>
      </c>
      <c r="G60" s="20" t="s">
        <v>543</v>
      </c>
      <c r="H60" s="20" t="s">
        <v>66</v>
      </c>
      <c r="I60" s="20" t="s">
        <v>58</v>
      </c>
      <c r="J60" s="20" t="s">
        <v>231</v>
      </c>
      <c r="K60" s="20" t="s">
        <v>232</v>
      </c>
      <c r="L60" s="20" t="s">
        <v>60</v>
      </c>
      <c r="M60" s="20" t="s">
        <v>67</v>
      </c>
    </row>
    <row r="61" spans="1:13" x14ac:dyDescent="0.25">
      <c r="A61" s="20" t="s">
        <v>44</v>
      </c>
      <c r="D61" s="20" t="s">
        <v>233</v>
      </c>
      <c r="E61" s="20" t="s">
        <v>234</v>
      </c>
      <c r="F61" s="20" t="s">
        <v>544</v>
      </c>
      <c r="G61" s="20" t="s">
        <v>545</v>
      </c>
      <c r="H61" s="20" t="s">
        <v>49</v>
      </c>
      <c r="I61" s="20" t="s">
        <v>71</v>
      </c>
      <c r="J61" s="20" t="s">
        <v>235</v>
      </c>
      <c r="L61" s="20" t="s">
        <v>60</v>
      </c>
      <c r="M61" s="20" t="s">
        <v>114</v>
      </c>
    </row>
    <row r="62" spans="1:13" x14ac:dyDescent="0.25">
      <c r="A62" s="20" t="s">
        <v>44</v>
      </c>
      <c r="D62" s="20" t="s">
        <v>236</v>
      </c>
      <c r="E62" s="20" t="s">
        <v>237</v>
      </c>
      <c r="F62" s="20" t="s">
        <v>546</v>
      </c>
      <c r="G62" s="20" t="s">
        <v>547</v>
      </c>
      <c r="H62" s="20" t="s">
        <v>57</v>
      </c>
      <c r="I62" s="20" t="s">
        <v>58</v>
      </c>
      <c r="J62" s="20" t="s">
        <v>231</v>
      </c>
      <c r="K62" s="20" t="s">
        <v>232</v>
      </c>
      <c r="L62" s="20" t="s">
        <v>63</v>
      </c>
      <c r="M62" s="20" t="s">
        <v>61</v>
      </c>
    </row>
    <row r="63" spans="1:13" x14ac:dyDescent="0.25">
      <c r="A63" s="20" t="s">
        <v>44</v>
      </c>
      <c r="D63" s="20" t="s">
        <v>238</v>
      </c>
      <c r="E63" s="20" t="s">
        <v>239</v>
      </c>
      <c r="F63" s="20" t="s">
        <v>548</v>
      </c>
      <c r="G63" s="20" t="s">
        <v>549</v>
      </c>
      <c r="H63" s="20" t="s">
        <v>57</v>
      </c>
      <c r="I63" s="20" t="s">
        <v>58</v>
      </c>
      <c r="J63" s="20" t="s">
        <v>231</v>
      </c>
      <c r="K63" s="20" t="s">
        <v>232</v>
      </c>
      <c r="L63" s="20" t="s">
        <v>63</v>
      </c>
      <c r="M63" s="20" t="s">
        <v>114</v>
      </c>
    </row>
    <row r="64" spans="1:13" x14ac:dyDescent="0.25">
      <c r="A64" s="20" t="s">
        <v>44</v>
      </c>
      <c r="D64" s="20" t="s">
        <v>240</v>
      </c>
      <c r="E64" s="20" t="s">
        <v>241</v>
      </c>
      <c r="F64" s="20" t="s">
        <v>550</v>
      </c>
      <c r="G64" s="20" t="s">
        <v>551</v>
      </c>
      <c r="H64" s="20" t="s">
        <v>49</v>
      </c>
      <c r="I64" s="20" t="s">
        <v>212</v>
      </c>
      <c r="J64" s="20" t="s">
        <v>242</v>
      </c>
      <c r="L64" s="20" t="s">
        <v>60</v>
      </c>
      <c r="M64" s="20" t="s">
        <v>67</v>
      </c>
    </row>
    <row r="65" spans="1:13" x14ac:dyDescent="0.25">
      <c r="A65" s="20" t="s">
        <v>44</v>
      </c>
      <c r="D65" s="20" t="s">
        <v>243</v>
      </c>
      <c r="E65" s="20" t="s">
        <v>244</v>
      </c>
      <c r="F65" s="20" t="s">
        <v>552</v>
      </c>
      <c r="G65" s="20" t="s">
        <v>553</v>
      </c>
      <c r="H65" s="20" t="s">
        <v>66</v>
      </c>
      <c r="I65" s="20" t="s">
        <v>58</v>
      </c>
      <c r="J65" s="20" t="s">
        <v>245</v>
      </c>
      <c r="K65" s="20" t="s">
        <v>174</v>
      </c>
      <c r="L65" s="20" t="s">
        <v>60</v>
      </c>
      <c r="M65" s="20" t="s">
        <v>67</v>
      </c>
    </row>
    <row r="66" spans="1:13" x14ac:dyDescent="0.25">
      <c r="A66" s="20" t="s">
        <v>44</v>
      </c>
      <c r="D66" s="20" t="s">
        <v>246</v>
      </c>
      <c r="E66" s="20" t="s">
        <v>247</v>
      </c>
      <c r="F66" s="20" t="s">
        <v>554</v>
      </c>
      <c r="G66" s="20" t="s">
        <v>555</v>
      </c>
      <c r="H66" s="20" t="s">
        <v>57</v>
      </c>
      <c r="I66" s="20" t="s">
        <v>58</v>
      </c>
      <c r="J66" s="20" t="s">
        <v>248</v>
      </c>
      <c r="K66" s="20" t="s">
        <v>249</v>
      </c>
      <c r="L66" s="20" t="s">
        <v>63</v>
      </c>
      <c r="M66" s="20" t="s">
        <v>114</v>
      </c>
    </row>
    <row r="67" spans="1:13" x14ac:dyDescent="0.25">
      <c r="A67" s="20" t="s">
        <v>44</v>
      </c>
      <c r="D67" s="20" t="s">
        <v>250</v>
      </c>
      <c r="E67" s="20" t="s">
        <v>251</v>
      </c>
      <c r="F67" s="20" t="s">
        <v>556</v>
      </c>
      <c r="G67" s="20" t="s">
        <v>557</v>
      </c>
      <c r="H67" s="20" t="s">
        <v>252</v>
      </c>
      <c r="I67" s="20" t="s">
        <v>58</v>
      </c>
      <c r="J67" s="20" t="s">
        <v>64</v>
      </c>
      <c r="K67" s="20" t="s">
        <v>65</v>
      </c>
      <c r="L67" s="20" t="s">
        <v>70</v>
      </c>
      <c r="M67" s="20" t="s">
        <v>114</v>
      </c>
    </row>
    <row r="68" spans="1:13" x14ac:dyDescent="0.25">
      <c r="A68" s="20" t="s">
        <v>44</v>
      </c>
      <c r="D68" s="20" t="s">
        <v>253</v>
      </c>
      <c r="E68" s="20" t="s">
        <v>254</v>
      </c>
      <c r="F68" s="20" t="s">
        <v>558</v>
      </c>
      <c r="G68" s="20" t="s">
        <v>559</v>
      </c>
      <c r="H68" s="20" t="s">
        <v>62</v>
      </c>
      <c r="I68" s="20" t="s">
        <v>55</v>
      </c>
      <c r="J68" s="20" t="s">
        <v>56</v>
      </c>
      <c r="L68" s="20" t="s">
        <v>70</v>
      </c>
      <c r="M68" s="20" t="s">
        <v>61</v>
      </c>
    </row>
    <row r="69" spans="1:13" x14ac:dyDescent="0.25">
      <c r="A69" s="20" t="s">
        <v>44</v>
      </c>
      <c r="D69" s="20" t="s">
        <v>255</v>
      </c>
      <c r="E69" s="20" t="s">
        <v>256</v>
      </c>
      <c r="F69" s="20" t="s">
        <v>560</v>
      </c>
      <c r="G69" s="20" t="s">
        <v>561</v>
      </c>
      <c r="H69" s="20" t="s">
        <v>66</v>
      </c>
      <c r="I69" s="20" t="s">
        <v>58</v>
      </c>
      <c r="J69" s="20" t="s">
        <v>64</v>
      </c>
      <c r="K69" s="20" t="s">
        <v>65</v>
      </c>
      <c r="L69" s="20" t="s">
        <v>60</v>
      </c>
      <c r="M69" s="20" t="s">
        <v>67</v>
      </c>
    </row>
    <row r="70" spans="1:13" x14ac:dyDescent="0.25">
      <c r="A70" s="20" t="s">
        <v>44</v>
      </c>
      <c r="D70" s="20" t="s">
        <v>257</v>
      </c>
      <c r="E70" s="20" t="s">
        <v>258</v>
      </c>
      <c r="F70" s="20" t="s">
        <v>562</v>
      </c>
      <c r="G70" s="20" t="s">
        <v>563</v>
      </c>
      <c r="H70" s="20" t="s">
        <v>57</v>
      </c>
      <c r="I70" s="20" t="s">
        <v>58</v>
      </c>
      <c r="J70" s="20" t="s">
        <v>259</v>
      </c>
      <c r="K70" s="20" t="s">
        <v>174</v>
      </c>
      <c r="L70" s="20" t="s">
        <v>63</v>
      </c>
      <c r="M70" s="20" t="s">
        <v>61</v>
      </c>
    </row>
    <row r="71" spans="1:13" x14ac:dyDescent="0.25">
      <c r="A71" s="20" t="s">
        <v>44</v>
      </c>
      <c r="D71" s="20" t="s">
        <v>260</v>
      </c>
      <c r="E71" s="20" t="s">
        <v>261</v>
      </c>
      <c r="F71" s="20" t="s">
        <v>564</v>
      </c>
      <c r="G71" s="20" t="s">
        <v>565</v>
      </c>
      <c r="H71" s="20" t="s">
        <v>252</v>
      </c>
      <c r="I71" s="20" t="s">
        <v>58</v>
      </c>
      <c r="J71" s="20" t="s">
        <v>262</v>
      </c>
      <c r="K71" s="20" t="s">
        <v>263</v>
      </c>
      <c r="L71" s="20" t="s">
        <v>70</v>
      </c>
      <c r="M71" s="20" t="s">
        <v>114</v>
      </c>
    </row>
    <row r="72" spans="1:13" x14ac:dyDescent="0.25">
      <c r="A72" s="20" t="s">
        <v>44</v>
      </c>
      <c r="D72" s="20" t="s">
        <v>264</v>
      </c>
      <c r="E72" s="20" t="s">
        <v>265</v>
      </c>
      <c r="F72" s="20" t="s">
        <v>566</v>
      </c>
      <c r="G72" s="20" t="s">
        <v>567</v>
      </c>
      <c r="H72" s="20" t="s">
        <v>49</v>
      </c>
      <c r="I72" s="20" t="s">
        <v>55</v>
      </c>
      <c r="J72" s="20" t="s">
        <v>266</v>
      </c>
      <c r="L72" s="20" t="s">
        <v>60</v>
      </c>
      <c r="M72" s="20" t="s">
        <v>114</v>
      </c>
    </row>
    <row r="73" spans="1:13" x14ac:dyDescent="0.25">
      <c r="A73" s="20" t="s">
        <v>44</v>
      </c>
      <c r="D73" s="20" t="s">
        <v>86</v>
      </c>
      <c r="E73" s="20" t="s">
        <v>87</v>
      </c>
      <c r="F73" s="20" t="s">
        <v>568</v>
      </c>
      <c r="G73" s="20" t="s">
        <v>569</v>
      </c>
      <c r="H73" s="20" t="s">
        <v>62</v>
      </c>
      <c r="I73" s="20" t="s">
        <v>55</v>
      </c>
      <c r="J73" s="20" t="s">
        <v>56</v>
      </c>
      <c r="L73" s="20" t="s">
        <v>70</v>
      </c>
      <c r="M73" s="20" t="s">
        <v>61</v>
      </c>
    </row>
    <row r="74" spans="1:13" x14ac:dyDescent="0.25">
      <c r="A74" s="20" t="s">
        <v>44</v>
      </c>
      <c r="D74" s="20" t="s">
        <v>267</v>
      </c>
      <c r="E74" s="20" t="s">
        <v>268</v>
      </c>
      <c r="F74" s="20" t="s">
        <v>570</v>
      </c>
      <c r="G74" s="20" t="s">
        <v>571</v>
      </c>
      <c r="H74" s="20" t="s">
        <v>123</v>
      </c>
      <c r="I74" s="20" t="s">
        <v>58</v>
      </c>
      <c r="J74" s="20" t="s">
        <v>269</v>
      </c>
      <c r="K74" s="20" t="s">
        <v>270</v>
      </c>
      <c r="L74" s="20" t="s">
        <v>60</v>
      </c>
      <c r="M74" s="20" t="s">
        <v>114</v>
      </c>
    </row>
    <row r="75" spans="1:13" x14ac:dyDescent="0.25">
      <c r="A75" s="20" t="s">
        <v>44</v>
      </c>
      <c r="D75" s="20" t="s">
        <v>271</v>
      </c>
      <c r="E75" s="20" t="s">
        <v>272</v>
      </c>
      <c r="F75" s="20" t="s">
        <v>572</v>
      </c>
      <c r="G75" s="20" t="s">
        <v>573</v>
      </c>
      <c r="H75" s="20" t="s">
        <v>252</v>
      </c>
      <c r="I75" s="20" t="s">
        <v>58</v>
      </c>
      <c r="J75" s="20" t="s">
        <v>273</v>
      </c>
      <c r="K75" s="20" t="s">
        <v>274</v>
      </c>
      <c r="L75" s="20" t="s">
        <v>70</v>
      </c>
      <c r="M75" s="20" t="s">
        <v>114</v>
      </c>
    </row>
    <row r="76" spans="1:13" x14ac:dyDescent="0.25">
      <c r="A76" s="20" t="s">
        <v>44</v>
      </c>
      <c r="D76" s="20" t="s">
        <v>275</v>
      </c>
      <c r="E76" s="20" t="s">
        <v>276</v>
      </c>
      <c r="F76" s="20" t="s">
        <v>574</v>
      </c>
      <c r="G76" s="20" t="s">
        <v>575</v>
      </c>
      <c r="H76" s="20" t="s">
        <v>123</v>
      </c>
      <c r="I76" s="20" t="s">
        <v>58</v>
      </c>
      <c r="J76" s="20" t="s">
        <v>277</v>
      </c>
      <c r="K76" s="20" t="s">
        <v>270</v>
      </c>
      <c r="L76" s="20" t="s">
        <v>60</v>
      </c>
      <c r="M76" s="20" t="s">
        <v>61</v>
      </c>
    </row>
    <row r="77" spans="1:13" x14ac:dyDescent="0.25">
      <c r="A77" s="20" t="s">
        <v>44</v>
      </c>
      <c r="D77" s="20" t="s">
        <v>278</v>
      </c>
      <c r="E77" s="20" t="s">
        <v>279</v>
      </c>
      <c r="F77" s="20" t="s">
        <v>576</v>
      </c>
      <c r="G77" s="20" t="s">
        <v>577</v>
      </c>
      <c r="H77" s="20" t="s">
        <v>123</v>
      </c>
      <c r="I77" s="20" t="s">
        <v>58</v>
      </c>
      <c r="J77" s="20" t="s">
        <v>280</v>
      </c>
      <c r="K77" s="20" t="s">
        <v>77</v>
      </c>
      <c r="L77" s="20" t="s">
        <v>60</v>
      </c>
      <c r="M77" s="20" t="s">
        <v>114</v>
      </c>
    </row>
    <row r="78" spans="1:13" x14ac:dyDescent="0.25">
      <c r="A78" s="20" t="s">
        <v>44</v>
      </c>
      <c r="D78" s="20" t="s">
        <v>281</v>
      </c>
      <c r="E78" s="20" t="s">
        <v>282</v>
      </c>
      <c r="F78" s="20" t="s">
        <v>578</v>
      </c>
      <c r="G78" s="20" t="s">
        <v>579</v>
      </c>
      <c r="H78" s="20" t="s">
        <v>57</v>
      </c>
      <c r="I78" s="20" t="s">
        <v>58</v>
      </c>
      <c r="J78" s="20" t="s">
        <v>186</v>
      </c>
      <c r="K78" s="20" t="s">
        <v>187</v>
      </c>
      <c r="L78" s="20" t="s">
        <v>63</v>
      </c>
      <c r="M78" s="20" t="s">
        <v>61</v>
      </c>
    </row>
    <row r="79" spans="1:13" x14ac:dyDescent="0.25">
      <c r="A79" s="20" t="s">
        <v>44</v>
      </c>
      <c r="D79" s="20" t="s">
        <v>283</v>
      </c>
      <c r="E79" s="20" t="s">
        <v>284</v>
      </c>
      <c r="F79" s="20" t="s">
        <v>580</v>
      </c>
      <c r="G79" s="20" t="s">
        <v>581</v>
      </c>
      <c r="H79" s="20" t="s">
        <v>50</v>
      </c>
      <c r="I79" s="20" t="s">
        <v>58</v>
      </c>
      <c r="J79" s="20" t="s">
        <v>285</v>
      </c>
      <c r="K79" s="20" t="s">
        <v>77</v>
      </c>
      <c r="L79" s="20" t="s">
        <v>70</v>
      </c>
      <c r="M79" s="20" t="s">
        <v>61</v>
      </c>
    </row>
    <row r="80" spans="1:13" x14ac:dyDescent="0.25">
      <c r="A80" s="20" t="s">
        <v>44</v>
      </c>
      <c r="D80" s="20" t="s">
        <v>286</v>
      </c>
      <c r="E80" s="20" t="s">
        <v>287</v>
      </c>
      <c r="F80" s="20" t="s">
        <v>582</v>
      </c>
      <c r="G80" s="20" t="s">
        <v>583</v>
      </c>
      <c r="H80" s="20" t="s">
        <v>252</v>
      </c>
      <c r="I80" s="20" t="s">
        <v>58</v>
      </c>
      <c r="J80" s="20" t="s">
        <v>288</v>
      </c>
      <c r="K80" s="20" t="s">
        <v>125</v>
      </c>
      <c r="L80" s="20" t="s">
        <v>70</v>
      </c>
      <c r="M80" s="20" t="s">
        <v>114</v>
      </c>
    </row>
    <row r="81" spans="1:13" x14ac:dyDescent="0.25">
      <c r="A81" s="20" t="s">
        <v>44</v>
      </c>
      <c r="D81" s="20" t="s">
        <v>289</v>
      </c>
      <c r="E81" s="20" t="s">
        <v>290</v>
      </c>
      <c r="F81" s="20" t="s">
        <v>584</v>
      </c>
      <c r="G81" s="20" t="s">
        <v>585</v>
      </c>
      <c r="H81" s="20" t="s">
        <v>123</v>
      </c>
      <c r="I81" s="20" t="s">
        <v>58</v>
      </c>
      <c r="J81" s="20" t="s">
        <v>288</v>
      </c>
      <c r="K81" s="20" t="s">
        <v>125</v>
      </c>
      <c r="L81" s="20" t="s">
        <v>60</v>
      </c>
      <c r="M81" s="20" t="s">
        <v>114</v>
      </c>
    </row>
    <row r="82" spans="1:13" x14ac:dyDescent="0.25">
      <c r="A82" s="20" t="s">
        <v>44</v>
      </c>
      <c r="D82" s="20" t="s">
        <v>291</v>
      </c>
      <c r="E82" s="20" t="s">
        <v>292</v>
      </c>
      <c r="F82" s="20" t="s">
        <v>586</v>
      </c>
      <c r="G82" s="20" t="s">
        <v>587</v>
      </c>
      <c r="H82" s="20" t="s">
        <v>50</v>
      </c>
      <c r="I82" s="20" t="s">
        <v>58</v>
      </c>
      <c r="J82" s="20" t="s">
        <v>293</v>
      </c>
      <c r="K82" s="20" t="s">
        <v>125</v>
      </c>
      <c r="L82" s="20" t="s">
        <v>70</v>
      </c>
      <c r="M82" s="20" t="s">
        <v>61</v>
      </c>
    </row>
    <row r="83" spans="1:13" x14ac:dyDescent="0.25">
      <c r="A83" s="20" t="s">
        <v>44</v>
      </c>
      <c r="D83" s="20" t="s">
        <v>294</v>
      </c>
      <c r="E83" s="20" t="s">
        <v>295</v>
      </c>
      <c r="F83" s="20" t="s">
        <v>588</v>
      </c>
      <c r="G83" s="20" t="s">
        <v>589</v>
      </c>
      <c r="H83" s="20" t="s">
        <v>123</v>
      </c>
      <c r="I83" s="20" t="s">
        <v>58</v>
      </c>
      <c r="J83" s="20" t="s">
        <v>296</v>
      </c>
      <c r="K83" s="20" t="s">
        <v>263</v>
      </c>
      <c r="L83" s="20" t="s">
        <v>60</v>
      </c>
      <c r="M83" s="20" t="s">
        <v>61</v>
      </c>
    </row>
    <row r="84" spans="1:13" x14ac:dyDescent="0.25">
      <c r="A84" s="20" t="s">
        <v>44</v>
      </c>
      <c r="D84" s="20" t="s">
        <v>297</v>
      </c>
      <c r="E84" s="20" t="s">
        <v>298</v>
      </c>
      <c r="F84" s="20" t="s">
        <v>590</v>
      </c>
      <c r="G84" s="20" t="s">
        <v>591</v>
      </c>
      <c r="H84" s="20" t="s">
        <v>123</v>
      </c>
      <c r="I84" s="20" t="s">
        <v>58</v>
      </c>
      <c r="J84" s="20" t="s">
        <v>299</v>
      </c>
      <c r="K84" s="20" t="s">
        <v>263</v>
      </c>
      <c r="L84" s="20" t="s">
        <v>60</v>
      </c>
      <c r="M84" s="20" t="s">
        <v>114</v>
      </c>
    </row>
    <row r="85" spans="1:13" x14ac:dyDescent="0.25">
      <c r="A85" s="20" t="s">
        <v>44</v>
      </c>
      <c r="D85" s="20" t="s">
        <v>300</v>
      </c>
      <c r="E85" s="20" t="s">
        <v>301</v>
      </c>
      <c r="F85" s="20" t="s">
        <v>592</v>
      </c>
      <c r="G85" s="20" t="s">
        <v>593</v>
      </c>
      <c r="H85" s="20" t="s">
        <v>123</v>
      </c>
      <c r="I85" s="20" t="s">
        <v>58</v>
      </c>
      <c r="J85" s="20" t="s">
        <v>302</v>
      </c>
      <c r="K85" s="20" t="s">
        <v>263</v>
      </c>
      <c r="L85" s="20" t="s">
        <v>60</v>
      </c>
      <c r="M85" s="20" t="s">
        <v>114</v>
      </c>
    </row>
    <row r="86" spans="1:13" x14ac:dyDescent="0.25">
      <c r="A86" s="20" t="s">
        <v>44</v>
      </c>
      <c r="D86" s="20" t="s">
        <v>303</v>
      </c>
      <c r="E86" s="20" t="s">
        <v>304</v>
      </c>
      <c r="F86" s="20" t="s">
        <v>594</v>
      </c>
      <c r="G86" s="20" t="s">
        <v>595</v>
      </c>
      <c r="H86" s="20" t="s">
        <v>62</v>
      </c>
      <c r="I86" s="20" t="s">
        <v>73</v>
      </c>
      <c r="J86" s="20" t="s">
        <v>78</v>
      </c>
      <c r="L86" s="20" t="s">
        <v>70</v>
      </c>
      <c r="M86" s="20" t="s">
        <v>61</v>
      </c>
    </row>
    <row r="87" spans="1:13" x14ac:dyDescent="0.25">
      <c r="A87" s="20" t="s">
        <v>44</v>
      </c>
      <c r="D87" s="20" t="s">
        <v>305</v>
      </c>
      <c r="E87" s="20" t="s">
        <v>306</v>
      </c>
      <c r="F87" s="20" t="s">
        <v>596</v>
      </c>
      <c r="G87" s="20" t="s">
        <v>597</v>
      </c>
      <c r="H87" s="20" t="s">
        <v>252</v>
      </c>
      <c r="I87" s="20" t="s">
        <v>58</v>
      </c>
      <c r="J87" s="20" t="s">
        <v>302</v>
      </c>
      <c r="K87" s="20" t="s">
        <v>263</v>
      </c>
      <c r="L87" s="20" t="s">
        <v>70</v>
      </c>
      <c r="M87" s="20" t="s">
        <v>67</v>
      </c>
    </row>
    <row r="88" spans="1:13" x14ac:dyDescent="0.25">
      <c r="A88" s="20" t="s">
        <v>44</v>
      </c>
      <c r="D88" s="20" t="s">
        <v>307</v>
      </c>
      <c r="E88" s="20" t="s">
        <v>308</v>
      </c>
      <c r="F88" s="20" t="s">
        <v>598</v>
      </c>
      <c r="G88" s="20" t="s">
        <v>599</v>
      </c>
      <c r="H88" s="20" t="s">
        <v>62</v>
      </c>
      <c r="I88" s="20" t="s">
        <v>73</v>
      </c>
      <c r="J88" s="20" t="s">
        <v>78</v>
      </c>
      <c r="L88" s="20" t="s">
        <v>70</v>
      </c>
      <c r="M88" s="20" t="s">
        <v>67</v>
      </c>
    </row>
    <row r="89" spans="1:13" x14ac:dyDescent="0.25">
      <c r="A89" s="20" t="s">
        <v>44</v>
      </c>
      <c r="D89" s="20" t="s">
        <v>309</v>
      </c>
      <c r="E89" s="20" t="s">
        <v>310</v>
      </c>
      <c r="F89" s="20" t="s">
        <v>600</v>
      </c>
      <c r="G89" s="20" t="s">
        <v>601</v>
      </c>
      <c r="H89" s="20" t="s">
        <v>252</v>
      </c>
      <c r="I89" s="20" t="s">
        <v>58</v>
      </c>
      <c r="J89" s="20" t="s">
        <v>159</v>
      </c>
      <c r="K89" s="20" t="s">
        <v>160</v>
      </c>
      <c r="L89" s="20" t="s">
        <v>70</v>
      </c>
      <c r="M89" s="20" t="s">
        <v>67</v>
      </c>
    </row>
    <row r="90" spans="1:13" x14ac:dyDescent="0.25">
      <c r="A90" s="20" t="s">
        <v>44</v>
      </c>
      <c r="D90" s="20" t="s">
        <v>311</v>
      </c>
      <c r="E90" s="20" t="s">
        <v>312</v>
      </c>
      <c r="F90" s="20" t="s">
        <v>602</v>
      </c>
      <c r="G90" s="20" t="s">
        <v>603</v>
      </c>
      <c r="H90" s="20" t="s">
        <v>252</v>
      </c>
      <c r="I90" s="20" t="s">
        <v>58</v>
      </c>
      <c r="J90" s="20" t="s">
        <v>159</v>
      </c>
      <c r="K90" s="20" t="s">
        <v>160</v>
      </c>
      <c r="L90" s="20" t="s">
        <v>70</v>
      </c>
      <c r="M90" s="20" t="s">
        <v>114</v>
      </c>
    </row>
    <row r="91" spans="1:13" x14ac:dyDescent="0.25">
      <c r="A91" s="20" t="s">
        <v>44</v>
      </c>
      <c r="D91" s="20" t="s">
        <v>313</v>
      </c>
      <c r="E91" s="20" t="s">
        <v>314</v>
      </c>
      <c r="F91" s="20" t="s">
        <v>604</v>
      </c>
      <c r="G91" s="20" t="s">
        <v>605</v>
      </c>
      <c r="H91" s="20" t="s">
        <v>62</v>
      </c>
      <c r="I91" s="20" t="s">
        <v>132</v>
      </c>
      <c r="J91" s="20" t="s">
        <v>133</v>
      </c>
      <c r="L91" s="20" t="s">
        <v>70</v>
      </c>
      <c r="M91" s="20" t="s">
        <v>67</v>
      </c>
    </row>
    <row r="92" spans="1:13" x14ac:dyDescent="0.25">
      <c r="A92" s="20" t="s">
        <v>44</v>
      </c>
      <c r="D92" s="20" t="s">
        <v>315</v>
      </c>
      <c r="E92" s="20" t="s">
        <v>316</v>
      </c>
      <c r="F92" s="20" t="s">
        <v>606</v>
      </c>
      <c r="G92" s="20" t="s">
        <v>607</v>
      </c>
      <c r="H92" s="20" t="s">
        <v>50</v>
      </c>
      <c r="I92" s="20" t="s">
        <v>58</v>
      </c>
      <c r="J92" s="20" t="s">
        <v>159</v>
      </c>
      <c r="K92" s="20" t="s">
        <v>160</v>
      </c>
      <c r="L92" s="20" t="s">
        <v>70</v>
      </c>
      <c r="M92" s="20" t="s">
        <v>61</v>
      </c>
    </row>
    <row r="93" spans="1:13" x14ac:dyDescent="0.25">
      <c r="A93" s="20" t="s">
        <v>44</v>
      </c>
      <c r="D93" s="20" t="s">
        <v>317</v>
      </c>
      <c r="E93" s="20" t="s">
        <v>318</v>
      </c>
      <c r="F93" s="20" t="s">
        <v>608</v>
      </c>
      <c r="G93" s="20" t="s">
        <v>609</v>
      </c>
      <c r="H93" s="20" t="s">
        <v>49</v>
      </c>
      <c r="I93" s="20" t="s">
        <v>132</v>
      </c>
      <c r="J93" s="20" t="s">
        <v>183</v>
      </c>
      <c r="L93" s="20" t="s">
        <v>60</v>
      </c>
      <c r="M93" s="20" t="s">
        <v>114</v>
      </c>
    </row>
    <row r="94" spans="1:13" x14ac:dyDescent="0.25">
      <c r="A94" s="20" t="s">
        <v>44</v>
      </c>
      <c r="D94" s="20" t="s">
        <v>319</v>
      </c>
      <c r="E94" s="20" t="s">
        <v>320</v>
      </c>
      <c r="F94" s="20" t="s">
        <v>610</v>
      </c>
      <c r="G94" s="20" t="s">
        <v>611</v>
      </c>
      <c r="H94" s="20" t="s">
        <v>62</v>
      </c>
      <c r="I94" s="20" t="s">
        <v>73</v>
      </c>
      <c r="J94" s="20" t="s">
        <v>78</v>
      </c>
      <c r="L94" s="20" t="s">
        <v>70</v>
      </c>
      <c r="M94" s="20" t="s">
        <v>67</v>
      </c>
    </row>
    <row r="95" spans="1:13" x14ac:dyDescent="0.25">
      <c r="A95" s="20" t="s">
        <v>44</v>
      </c>
      <c r="D95" s="20" t="s">
        <v>95</v>
      </c>
      <c r="E95" s="20" t="s">
        <v>96</v>
      </c>
      <c r="F95" s="20" t="s">
        <v>612</v>
      </c>
      <c r="G95" s="20" t="s">
        <v>613</v>
      </c>
      <c r="H95" s="20" t="s">
        <v>49</v>
      </c>
      <c r="I95" s="20" t="s">
        <v>73</v>
      </c>
      <c r="J95" s="20" t="s">
        <v>78</v>
      </c>
      <c r="L95" s="20" t="s">
        <v>60</v>
      </c>
      <c r="M95" s="20" t="s">
        <v>67</v>
      </c>
    </row>
    <row r="96" spans="1:13" x14ac:dyDescent="0.25">
      <c r="A96" s="20" t="s">
        <v>44</v>
      </c>
      <c r="D96" s="20" t="s">
        <v>321</v>
      </c>
      <c r="E96" s="20" t="s">
        <v>322</v>
      </c>
      <c r="F96" s="20" t="s">
        <v>614</v>
      </c>
      <c r="G96" s="20" t="s">
        <v>615</v>
      </c>
      <c r="H96" s="20" t="s">
        <v>50</v>
      </c>
      <c r="I96" s="20" t="s">
        <v>58</v>
      </c>
      <c r="J96" s="20" t="s">
        <v>159</v>
      </c>
      <c r="K96" s="20" t="s">
        <v>160</v>
      </c>
      <c r="L96" s="20" t="s">
        <v>70</v>
      </c>
      <c r="M96" s="20" t="s">
        <v>61</v>
      </c>
    </row>
    <row r="97" spans="1:13" x14ac:dyDescent="0.25">
      <c r="A97" s="20" t="s">
        <v>44</v>
      </c>
      <c r="D97" s="20" t="s">
        <v>323</v>
      </c>
      <c r="E97" s="20" t="s">
        <v>324</v>
      </c>
      <c r="F97" s="20" t="s">
        <v>616</v>
      </c>
      <c r="G97" s="20" t="s">
        <v>617</v>
      </c>
      <c r="H97" s="20" t="s">
        <v>252</v>
      </c>
      <c r="I97" s="20" t="s">
        <v>58</v>
      </c>
      <c r="J97" s="20" t="s">
        <v>88</v>
      </c>
      <c r="K97" s="20" t="s">
        <v>85</v>
      </c>
      <c r="L97" s="20" t="s">
        <v>70</v>
      </c>
      <c r="M97" s="20" t="s">
        <v>67</v>
      </c>
    </row>
    <row r="98" spans="1:13" x14ac:dyDescent="0.25">
      <c r="A98" s="20" t="s">
        <v>44</v>
      </c>
      <c r="D98" s="20" t="s">
        <v>325</v>
      </c>
      <c r="E98" s="20" t="s">
        <v>326</v>
      </c>
      <c r="F98" s="20" t="s">
        <v>618</v>
      </c>
      <c r="G98" s="20" t="s">
        <v>619</v>
      </c>
      <c r="H98" s="20" t="s">
        <v>62</v>
      </c>
      <c r="I98" s="20" t="s">
        <v>59</v>
      </c>
      <c r="J98" s="20" t="s">
        <v>219</v>
      </c>
      <c r="L98" s="20" t="s">
        <v>70</v>
      </c>
      <c r="M98" s="20" t="s">
        <v>67</v>
      </c>
    </row>
    <row r="99" spans="1:13" x14ac:dyDescent="0.25">
      <c r="A99" s="20" t="s">
        <v>44</v>
      </c>
      <c r="D99" s="20" t="s">
        <v>327</v>
      </c>
      <c r="E99" s="20" t="s">
        <v>328</v>
      </c>
      <c r="F99" s="20" t="s">
        <v>620</v>
      </c>
      <c r="G99" s="20" t="s">
        <v>621</v>
      </c>
      <c r="H99" s="20" t="s">
        <v>62</v>
      </c>
      <c r="I99" s="20" t="s">
        <v>59</v>
      </c>
      <c r="J99" s="20" t="s">
        <v>72</v>
      </c>
      <c r="L99" s="20" t="s">
        <v>70</v>
      </c>
      <c r="M99" s="20" t="s">
        <v>67</v>
      </c>
    </row>
    <row r="100" spans="1:13" x14ac:dyDescent="0.25">
      <c r="A100" s="20" t="s">
        <v>44</v>
      </c>
      <c r="D100" s="20" t="s">
        <v>329</v>
      </c>
      <c r="E100" s="20" t="s">
        <v>330</v>
      </c>
      <c r="F100" s="20" t="s">
        <v>622</v>
      </c>
      <c r="G100" s="20" t="s">
        <v>623</v>
      </c>
      <c r="H100" s="20" t="s">
        <v>62</v>
      </c>
      <c r="I100" s="20" t="s">
        <v>132</v>
      </c>
      <c r="J100" s="20" t="s">
        <v>133</v>
      </c>
      <c r="L100" s="20" t="s">
        <v>70</v>
      </c>
      <c r="M100" s="20" t="s">
        <v>67</v>
      </c>
    </row>
    <row r="101" spans="1:13" x14ac:dyDescent="0.25">
      <c r="A101" s="20" t="s">
        <v>44</v>
      </c>
      <c r="D101" s="20" t="s">
        <v>331</v>
      </c>
      <c r="E101" s="20" t="s">
        <v>332</v>
      </c>
      <c r="F101" s="20" t="s">
        <v>624</v>
      </c>
      <c r="G101" s="20" t="s">
        <v>625</v>
      </c>
      <c r="H101" s="20" t="s">
        <v>62</v>
      </c>
      <c r="I101" s="20" t="s">
        <v>132</v>
      </c>
      <c r="J101" s="20" t="s">
        <v>133</v>
      </c>
      <c r="L101" s="20" t="s">
        <v>70</v>
      </c>
      <c r="M101" s="20" t="s">
        <v>67</v>
      </c>
    </row>
    <row r="102" spans="1:13" x14ac:dyDescent="0.25">
      <c r="A102" s="20" t="s">
        <v>44</v>
      </c>
      <c r="D102" s="20" t="s">
        <v>97</v>
      </c>
      <c r="E102" s="20" t="s">
        <v>98</v>
      </c>
      <c r="F102" s="20" t="s">
        <v>626</v>
      </c>
      <c r="G102" s="20" t="s">
        <v>627</v>
      </c>
      <c r="H102" s="20" t="s">
        <v>50</v>
      </c>
      <c r="I102" s="20" t="s">
        <v>58</v>
      </c>
      <c r="J102" s="20" t="s">
        <v>88</v>
      </c>
      <c r="K102" s="20" t="s">
        <v>85</v>
      </c>
      <c r="L102" s="20" t="s">
        <v>70</v>
      </c>
      <c r="M102" s="20" t="s">
        <v>61</v>
      </c>
    </row>
    <row r="103" spans="1:13" x14ac:dyDescent="0.25">
      <c r="A103" s="20" t="s">
        <v>44</v>
      </c>
      <c r="D103" s="20" t="s">
        <v>333</v>
      </c>
      <c r="E103" s="20" t="s">
        <v>334</v>
      </c>
      <c r="F103" s="20" t="s">
        <v>628</v>
      </c>
      <c r="G103" s="20" t="s">
        <v>629</v>
      </c>
      <c r="H103" s="20" t="s">
        <v>50</v>
      </c>
      <c r="I103" s="20" t="s">
        <v>58</v>
      </c>
      <c r="J103" s="20" t="s">
        <v>335</v>
      </c>
      <c r="K103" s="20" t="s">
        <v>336</v>
      </c>
      <c r="L103" s="20" t="s">
        <v>70</v>
      </c>
      <c r="M103" s="20" t="s">
        <v>61</v>
      </c>
    </row>
    <row r="104" spans="1:13" x14ac:dyDescent="0.25">
      <c r="A104" s="20" t="s">
        <v>44</v>
      </c>
      <c r="D104" s="20" t="s">
        <v>337</v>
      </c>
      <c r="E104" s="20" t="s">
        <v>338</v>
      </c>
      <c r="F104" s="20" t="s">
        <v>630</v>
      </c>
      <c r="G104" s="20" t="s">
        <v>631</v>
      </c>
      <c r="H104" s="20" t="s">
        <v>62</v>
      </c>
      <c r="I104" s="20" t="s">
        <v>59</v>
      </c>
      <c r="J104" s="20" t="s">
        <v>72</v>
      </c>
      <c r="L104" s="20" t="s">
        <v>70</v>
      </c>
      <c r="M104" s="20" t="s">
        <v>67</v>
      </c>
    </row>
    <row r="105" spans="1:13" x14ac:dyDescent="0.25">
      <c r="A105" s="20" t="s">
        <v>44</v>
      </c>
      <c r="D105" s="20" t="s">
        <v>339</v>
      </c>
      <c r="E105" s="20" t="s">
        <v>340</v>
      </c>
      <c r="F105" s="20" t="s">
        <v>632</v>
      </c>
      <c r="G105" s="20" t="s">
        <v>633</v>
      </c>
      <c r="H105" s="20" t="s">
        <v>50</v>
      </c>
      <c r="I105" s="20" t="s">
        <v>58</v>
      </c>
      <c r="J105" s="20" t="s">
        <v>341</v>
      </c>
      <c r="K105" s="20" t="s">
        <v>342</v>
      </c>
      <c r="L105" s="20" t="s">
        <v>70</v>
      </c>
      <c r="M105" s="20" t="s">
        <v>61</v>
      </c>
    </row>
    <row r="106" spans="1:13" x14ac:dyDescent="0.25">
      <c r="A106" s="20" t="s">
        <v>44</v>
      </c>
      <c r="D106" s="20" t="s">
        <v>343</v>
      </c>
      <c r="E106" s="20" t="s">
        <v>344</v>
      </c>
      <c r="F106" s="20" t="s">
        <v>634</v>
      </c>
      <c r="G106" s="20" t="s">
        <v>635</v>
      </c>
      <c r="H106" s="20" t="s">
        <v>123</v>
      </c>
      <c r="I106" s="20" t="s">
        <v>58</v>
      </c>
      <c r="J106" s="20" t="s">
        <v>341</v>
      </c>
      <c r="K106" s="20" t="s">
        <v>342</v>
      </c>
      <c r="L106" s="20" t="s">
        <v>60</v>
      </c>
      <c r="M106" s="20" t="s">
        <v>61</v>
      </c>
    </row>
    <row r="107" spans="1:13" x14ac:dyDescent="0.25">
      <c r="A107" s="20" t="s">
        <v>44</v>
      </c>
      <c r="D107" s="20" t="s">
        <v>79</v>
      </c>
      <c r="E107" s="20" t="s">
        <v>80</v>
      </c>
      <c r="F107" s="20" t="s">
        <v>636</v>
      </c>
      <c r="G107" s="20" t="s">
        <v>637</v>
      </c>
      <c r="H107" s="20" t="s">
        <v>62</v>
      </c>
      <c r="I107" s="20" t="s">
        <v>59</v>
      </c>
      <c r="J107" s="20" t="s">
        <v>72</v>
      </c>
      <c r="L107" s="20" t="s">
        <v>70</v>
      </c>
      <c r="M107" s="20" t="s">
        <v>67</v>
      </c>
    </row>
    <row r="108" spans="1:13" x14ac:dyDescent="0.25">
      <c r="A108" s="20" t="s">
        <v>44</v>
      </c>
      <c r="D108" s="20" t="s">
        <v>345</v>
      </c>
      <c r="E108" s="20" t="s">
        <v>346</v>
      </c>
      <c r="F108" s="20" t="s">
        <v>638</v>
      </c>
      <c r="G108" s="20" t="s">
        <v>639</v>
      </c>
      <c r="H108" s="20" t="s">
        <v>62</v>
      </c>
      <c r="I108" s="20" t="s">
        <v>73</v>
      </c>
      <c r="J108" s="20" t="s">
        <v>204</v>
      </c>
      <c r="L108" s="20" t="s">
        <v>63</v>
      </c>
      <c r="M108" s="20" t="s">
        <v>67</v>
      </c>
    </row>
    <row r="109" spans="1:13" x14ac:dyDescent="0.25">
      <c r="A109" s="20" t="s">
        <v>44</v>
      </c>
      <c r="D109" s="20" t="s">
        <v>347</v>
      </c>
      <c r="E109" s="20" t="s">
        <v>348</v>
      </c>
      <c r="F109" s="20" t="s">
        <v>640</v>
      </c>
      <c r="G109" s="20" t="s">
        <v>641</v>
      </c>
      <c r="H109" s="20" t="s">
        <v>252</v>
      </c>
      <c r="I109" s="20" t="s">
        <v>58</v>
      </c>
      <c r="J109" s="20" t="s">
        <v>349</v>
      </c>
      <c r="K109" s="20" t="s">
        <v>336</v>
      </c>
      <c r="L109" s="20" t="s">
        <v>70</v>
      </c>
      <c r="M109" s="20" t="s">
        <v>67</v>
      </c>
    </row>
    <row r="110" spans="1:13" x14ac:dyDescent="0.25">
      <c r="A110" s="20" t="s">
        <v>44</v>
      </c>
      <c r="D110" s="20" t="s">
        <v>350</v>
      </c>
      <c r="E110" s="20" t="s">
        <v>351</v>
      </c>
      <c r="F110" s="20" t="s">
        <v>642</v>
      </c>
      <c r="G110" s="20" t="s">
        <v>643</v>
      </c>
      <c r="H110" s="20" t="s">
        <v>252</v>
      </c>
      <c r="I110" s="20" t="s">
        <v>58</v>
      </c>
      <c r="J110" s="20" t="s">
        <v>349</v>
      </c>
      <c r="K110" s="20" t="s">
        <v>336</v>
      </c>
      <c r="L110" s="20" t="s">
        <v>70</v>
      </c>
      <c r="M110" s="20" t="s">
        <v>67</v>
      </c>
    </row>
    <row r="111" spans="1:13" x14ac:dyDescent="0.25">
      <c r="A111" s="20" t="s">
        <v>44</v>
      </c>
      <c r="D111" s="20" t="s">
        <v>352</v>
      </c>
      <c r="E111" s="20" t="s">
        <v>353</v>
      </c>
      <c r="F111" s="20" t="s">
        <v>644</v>
      </c>
      <c r="G111" s="20" t="s">
        <v>645</v>
      </c>
      <c r="H111" s="20" t="s">
        <v>123</v>
      </c>
      <c r="I111" s="20" t="s">
        <v>58</v>
      </c>
      <c r="J111" s="20" t="s">
        <v>354</v>
      </c>
      <c r="K111" s="20" t="s">
        <v>125</v>
      </c>
      <c r="L111" s="20" t="s">
        <v>60</v>
      </c>
      <c r="M111" s="20" t="s">
        <v>61</v>
      </c>
    </row>
    <row r="112" spans="1:13" x14ac:dyDescent="0.25">
      <c r="A112" s="20" t="s">
        <v>44</v>
      </c>
      <c r="D112" s="20" t="s">
        <v>355</v>
      </c>
      <c r="E112" s="20" t="s">
        <v>356</v>
      </c>
      <c r="F112" s="20" t="s">
        <v>646</v>
      </c>
      <c r="G112" s="20" t="s">
        <v>647</v>
      </c>
      <c r="H112" s="20" t="s">
        <v>123</v>
      </c>
      <c r="I112" s="20" t="s">
        <v>58</v>
      </c>
      <c r="J112" s="20" t="s">
        <v>354</v>
      </c>
      <c r="K112" s="20" t="s">
        <v>125</v>
      </c>
      <c r="L112" s="20" t="s">
        <v>60</v>
      </c>
      <c r="M112" s="20" t="s">
        <v>114</v>
      </c>
    </row>
    <row r="113" spans="1:13" x14ac:dyDescent="0.25">
      <c r="A113" s="20" t="s">
        <v>44</v>
      </c>
      <c r="D113" s="20" t="s">
        <v>357</v>
      </c>
      <c r="E113" s="20" t="s">
        <v>358</v>
      </c>
      <c r="F113" s="20" t="s">
        <v>648</v>
      </c>
      <c r="G113" s="20" t="s">
        <v>649</v>
      </c>
      <c r="H113" s="20" t="s">
        <v>50</v>
      </c>
      <c r="I113" s="20" t="s">
        <v>58</v>
      </c>
      <c r="J113" s="20" t="s">
        <v>293</v>
      </c>
      <c r="K113" s="20" t="s">
        <v>125</v>
      </c>
      <c r="L113" s="20" t="s">
        <v>70</v>
      </c>
      <c r="M113" s="20" t="s">
        <v>61</v>
      </c>
    </row>
    <row r="114" spans="1:13" x14ac:dyDescent="0.25">
      <c r="A114" s="20" t="s">
        <v>44</v>
      </c>
      <c r="D114" s="20" t="s">
        <v>359</v>
      </c>
      <c r="E114" s="20" t="s">
        <v>360</v>
      </c>
      <c r="F114" s="20" t="s">
        <v>650</v>
      </c>
      <c r="G114" s="20" t="s">
        <v>651</v>
      </c>
      <c r="H114" s="20" t="s">
        <v>252</v>
      </c>
      <c r="I114" s="20" t="s">
        <v>58</v>
      </c>
      <c r="J114" s="20" t="s">
        <v>361</v>
      </c>
      <c r="K114" s="20" t="s">
        <v>125</v>
      </c>
      <c r="L114" s="20" t="s">
        <v>70</v>
      </c>
      <c r="M114" s="20" t="s">
        <v>67</v>
      </c>
    </row>
    <row r="115" spans="1:13" x14ac:dyDescent="0.25">
      <c r="A115" s="20" t="s">
        <v>44</v>
      </c>
      <c r="D115" s="20" t="s">
        <v>362</v>
      </c>
      <c r="E115" s="20" t="s">
        <v>363</v>
      </c>
      <c r="F115" s="20" t="s">
        <v>652</v>
      </c>
      <c r="G115" s="20" t="s">
        <v>653</v>
      </c>
      <c r="H115" s="20" t="s">
        <v>50</v>
      </c>
      <c r="I115" s="20" t="s">
        <v>58</v>
      </c>
      <c r="J115" s="20" t="s">
        <v>361</v>
      </c>
      <c r="K115" s="20" t="s">
        <v>125</v>
      </c>
      <c r="L115" s="20" t="s">
        <v>70</v>
      </c>
      <c r="M115" s="20" t="s">
        <v>61</v>
      </c>
    </row>
    <row r="116" spans="1:13" x14ac:dyDescent="0.25">
      <c r="A116" s="20" t="s">
        <v>44</v>
      </c>
      <c r="D116" s="20" t="s">
        <v>364</v>
      </c>
      <c r="E116" s="20" t="s">
        <v>365</v>
      </c>
      <c r="F116" s="20" t="s">
        <v>654</v>
      </c>
      <c r="G116" s="20" t="s">
        <v>655</v>
      </c>
      <c r="H116" s="20" t="s">
        <v>252</v>
      </c>
      <c r="I116" s="20" t="s">
        <v>58</v>
      </c>
      <c r="J116" s="20" t="s">
        <v>361</v>
      </c>
      <c r="K116" s="20" t="s">
        <v>125</v>
      </c>
      <c r="L116" s="20" t="s">
        <v>70</v>
      </c>
      <c r="M116" s="20" t="s">
        <v>114</v>
      </c>
    </row>
    <row r="117" spans="1:13" x14ac:dyDescent="0.25">
      <c r="A117" s="20" t="s">
        <v>44</v>
      </c>
      <c r="D117" s="20" t="s">
        <v>366</v>
      </c>
      <c r="E117" s="20" t="s">
        <v>367</v>
      </c>
      <c r="F117" s="20" t="s">
        <v>656</v>
      </c>
      <c r="G117" s="20" t="s">
        <v>657</v>
      </c>
      <c r="H117" s="20" t="s">
        <v>252</v>
      </c>
      <c r="I117" s="20" t="s">
        <v>58</v>
      </c>
      <c r="J117" s="20" t="s">
        <v>361</v>
      </c>
      <c r="K117" s="20" t="s">
        <v>125</v>
      </c>
      <c r="L117" s="20" t="s">
        <v>70</v>
      </c>
      <c r="M117" s="20" t="s">
        <v>114</v>
      </c>
    </row>
    <row r="118" spans="1:13" x14ac:dyDescent="0.25">
      <c r="A118" s="20" t="s">
        <v>44</v>
      </c>
      <c r="D118" s="20" t="s">
        <v>368</v>
      </c>
      <c r="E118" s="20" t="s">
        <v>369</v>
      </c>
      <c r="F118" s="20" t="s">
        <v>658</v>
      </c>
      <c r="G118" s="20" t="s">
        <v>659</v>
      </c>
      <c r="H118" s="20" t="s">
        <v>252</v>
      </c>
      <c r="I118" s="20" t="s">
        <v>58</v>
      </c>
      <c r="J118" s="20" t="s">
        <v>361</v>
      </c>
      <c r="K118" s="20" t="s">
        <v>125</v>
      </c>
      <c r="L118" s="20" t="s">
        <v>70</v>
      </c>
      <c r="M118" s="20" t="s">
        <v>114</v>
      </c>
    </row>
    <row r="119" spans="1:13" x14ac:dyDescent="0.25">
      <c r="A119" s="20" t="s">
        <v>44</v>
      </c>
      <c r="D119" s="20" t="s">
        <v>370</v>
      </c>
      <c r="E119" s="20" t="s">
        <v>371</v>
      </c>
      <c r="F119" s="20" t="s">
        <v>660</v>
      </c>
      <c r="G119" s="20" t="s">
        <v>661</v>
      </c>
      <c r="H119" s="20" t="s">
        <v>123</v>
      </c>
      <c r="I119" s="20" t="s">
        <v>58</v>
      </c>
      <c r="J119" s="20" t="s">
        <v>361</v>
      </c>
      <c r="K119" s="20" t="s">
        <v>125</v>
      </c>
      <c r="L119" s="20" t="s">
        <v>60</v>
      </c>
      <c r="M119" s="20" t="s">
        <v>61</v>
      </c>
    </row>
    <row r="120" spans="1:13" x14ac:dyDescent="0.25">
      <c r="A120" s="20" t="s">
        <v>44</v>
      </c>
      <c r="D120" s="20" t="s">
        <v>372</v>
      </c>
      <c r="E120" s="20" t="s">
        <v>373</v>
      </c>
      <c r="F120" s="20" t="s">
        <v>662</v>
      </c>
      <c r="G120" s="20" t="s">
        <v>663</v>
      </c>
      <c r="H120" s="20" t="s">
        <v>62</v>
      </c>
      <c r="I120" s="20" t="s">
        <v>132</v>
      </c>
      <c r="J120" s="20" t="s">
        <v>183</v>
      </c>
      <c r="L120" s="20" t="s">
        <v>63</v>
      </c>
      <c r="M120" s="20" t="s">
        <v>67</v>
      </c>
    </row>
    <row r="121" spans="1:13" x14ac:dyDescent="0.25">
      <c r="A121" s="20" t="s">
        <v>44</v>
      </c>
      <c r="D121" s="20" t="s">
        <v>376</v>
      </c>
      <c r="E121" s="20" t="s">
        <v>377</v>
      </c>
      <c r="F121" s="20" t="s">
        <v>664</v>
      </c>
      <c r="G121" s="20" t="s">
        <v>665</v>
      </c>
      <c r="H121" s="20" t="s">
        <v>62</v>
      </c>
      <c r="I121" s="20" t="s">
        <v>58</v>
      </c>
      <c r="J121" s="20" t="s">
        <v>378</v>
      </c>
      <c r="K121" s="20" t="s">
        <v>274</v>
      </c>
    </row>
    <row r="122" spans="1:13" x14ac:dyDescent="0.25">
      <c r="A122" s="20" t="s">
        <v>44</v>
      </c>
      <c r="D122" s="20" t="s">
        <v>379</v>
      </c>
      <c r="E122" s="20" t="s">
        <v>380</v>
      </c>
      <c r="F122" s="20" t="s">
        <v>666</v>
      </c>
      <c r="G122" s="20" t="s">
        <v>667</v>
      </c>
      <c r="H122" s="20" t="s">
        <v>62</v>
      </c>
      <c r="I122" s="20" t="s">
        <v>58</v>
      </c>
      <c r="J122" s="20" t="s">
        <v>361</v>
      </c>
      <c r="K122" s="20" t="s">
        <v>125</v>
      </c>
    </row>
    <row r="123" spans="1:13" x14ac:dyDescent="0.25">
      <c r="A123" s="20" t="s">
        <v>44</v>
      </c>
      <c r="D123" s="20" t="s">
        <v>381</v>
      </c>
      <c r="E123" s="20" t="s">
        <v>382</v>
      </c>
      <c r="F123" s="20" t="s">
        <v>668</v>
      </c>
      <c r="G123" s="20" t="s">
        <v>669</v>
      </c>
      <c r="H123" s="20" t="s">
        <v>62</v>
      </c>
      <c r="I123" s="20" t="s">
        <v>58</v>
      </c>
      <c r="J123" s="20" t="s">
        <v>383</v>
      </c>
      <c r="K123" s="20" t="s">
        <v>65</v>
      </c>
    </row>
    <row r="124" spans="1:13" x14ac:dyDescent="0.25">
      <c r="A124" s="20" t="s">
        <v>44</v>
      </c>
      <c r="D124" s="20" t="s">
        <v>384</v>
      </c>
      <c r="E124" s="20" t="s">
        <v>385</v>
      </c>
      <c r="F124" s="20" t="s">
        <v>670</v>
      </c>
      <c r="G124" s="20" t="s">
        <v>671</v>
      </c>
      <c r="H124" s="20" t="s">
        <v>62</v>
      </c>
      <c r="I124" s="20" t="s">
        <v>58</v>
      </c>
      <c r="J124" s="20" t="s">
        <v>361</v>
      </c>
      <c r="K124" s="20" t="s">
        <v>125</v>
      </c>
    </row>
    <row r="125" spans="1:13" x14ac:dyDescent="0.25">
      <c r="A125" s="20" t="s">
        <v>44</v>
      </c>
      <c r="D125" s="20" t="s">
        <v>386</v>
      </c>
      <c r="E125" s="20" t="s">
        <v>387</v>
      </c>
      <c r="F125" s="20" t="s">
        <v>672</v>
      </c>
      <c r="G125" s="20" t="s">
        <v>673</v>
      </c>
      <c r="H125" s="20" t="s">
        <v>62</v>
      </c>
      <c r="I125" s="20" t="s">
        <v>58</v>
      </c>
      <c r="J125" s="20" t="s">
        <v>388</v>
      </c>
      <c r="K125" s="20" t="s">
        <v>187</v>
      </c>
    </row>
    <row r="126" spans="1:13" x14ac:dyDescent="0.25">
      <c r="A126" s="20" t="s">
        <v>44</v>
      </c>
      <c r="D126" s="20" t="s">
        <v>389</v>
      </c>
      <c r="E126" s="20" t="s">
        <v>390</v>
      </c>
      <c r="F126" s="20" t="s">
        <v>674</v>
      </c>
      <c r="G126" s="20" t="s">
        <v>675</v>
      </c>
      <c r="H126" s="20" t="s">
        <v>62</v>
      </c>
      <c r="I126" s="20" t="s">
        <v>58</v>
      </c>
      <c r="J126" s="20" t="s">
        <v>391</v>
      </c>
      <c r="K126" s="20" t="s">
        <v>392</v>
      </c>
    </row>
    <row r="127" spans="1:13" x14ac:dyDescent="0.25">
      <c r="A127" s="20" t="s">
        <v>44</v>
      </c>
      <c r="D127" s="20" t="s">
        <v>393</v>
      </c>
      <c r="E127" s="20" t="s">
        <v>394</v>
      </c>
      <c r="F127" s="20" t="s">
        <v>676</v>
      </c>
      <c r="G127" s="20" t="s">
        <v>677</v>
      </c>
      <c r="H127" s="20" t="s">
        <v>62</v>
      </c>
      <c r="I127" s="20" t="s">
        <v>58</v>
      </c>
      <c r="J127" s="20" t="s">
        <v>159</v>
      </c>
      <c r="K127" s="20" t="s">
        <v>160</v>
      </c>
    </row>
    <row r="128" spans="1:13" x14ac:dyDescent="0.25">
      <c r="A128" s="20" t="s">
        <v>44</v>
      </c>
      <c r="D128" s="20" t="s">
        <v>395</v>
      </c>
      <c r="E128" s="20" t="s">
        <v>396</v>
      </c>
      <c r="F128" s="20" t="s">
        <v>678</v>
      </c>
      <c r="G128" s="20" t="s">
        <v>679</v>
      </c>
      <c r="H128" s="20" t="s">
        <v>62</v>
      </c>
      <c r="I128" s="20" t="s">
        <v>58</v>
      </c>
      <c r="J128" s="20" t="s">
        <v>388</v>
      </c>
      <c r="K128" s="20" t="s">
        <v>187</v>
      </c>
    </row>
    <row r="129" spans="1:11" x14ac:dyDescent="0.25">
      <c r="A129" s="20" t="s">
        <v>44</v>
      </c>
      <c r="D129" s="20" t="s">
        <v>397</v>
      </c>
      <c r="E129" s="20" t="s">
        <v>398</v>
      </c>
      <c r="F129" s="20" t="s">
        <v>680</v>
      </c>
      <c r="G129" s="20" t="s">
        <v>681</v>
      </c>
      <c r="H129" s="20" t="s">
        <v>62</v>
      </c>
      <c r="I129" s="20" t="s">
        <v>58</v>
      </c>
      <c r="J129" s="20" t="s">
        <v>399</v>
      </c>
      <c r="K129" s="20" t="s">
        <v>400</v>
      </c>
    </row>
    <row r="130" spans="1:11" x14ac:dyDescent="0.25">
      <c r="A130" s="20" t="s">
        <v>44</v>
      </c>
      <c r="D130" s="20" t="s">
        <v>401</v>
      </c>
      <c r="E130" s="20" t="s">
        <v>402</v>
      </c>
      <c r="F130" s="20" t="s">
        <v>682</v>
      </c>
      <c r="G130" s="20" t="s">
        <v>683</v>
      </c>
      <c r="H130" s="20" t="s">
        <v>62</v>
      </c>
      <c r="I130" s="20" t="s">
        <v>58</v>
      </c>
      <c r="J130" s="20" t="s">
        <v>403</v>
      </c>
      <c r="K130" s="20" t="s">
        <v>392</v>
      </c>
    </row>
    <row r="131" spans="1:11" x14ac:dyDescent="0.25">
      <c r="A131" s="20" t="s">
        <v>44</v>
      </c>
      <c r="D131" s="20" t="s">
        <v>404</v>
      </c>
      <c r="E131" s="20" t="s">
        <v>405</v>
      </c>
      <c r="F131" s="20" t="s">
        <v>684</v>
      </c>
      <c r="G131" s="20" t="s">
        <v>685</v>
      </c>
      <c r="H131" s="20" t="s">
        <v>62</v>
      </c>
      <c r="I131" s="20" t="s">
        <v>58</v>
      </c>
      <c r="J131" s="20" t="s">
        <v>406</v>
      </c>
      <c r="K131" s="20" t="s">
        <v>407</v>
      </c>
    </row>
    <row r="132" spans="1:11" x14ac:dyDescent="0.25">
      <c r="A132" s="20" t="s">
        <v>44</v>
      </c>
      <c r="D132" s="20" t="s">
        <v>408</v>
      </c>
      <c r="E132" s="20" t="s">
        <v>409</v>
      </c>
      <c r="F132" s="20" t="s">
        <v>686</v>
      </c>
      <c r="G132" s="20" t="s">
        <v>687</v>
      </c>
      <c r="H132" s="20" t="s">
        <v>62</v>
      </c>
      <c r="I132" s="20" t="s">
        <v>58</v>
      </c>
      <c r="J132" s="20" t="s">
        <v>410</v>
      </c>
      <c r="K132" s="20" t="s">
        <v>411</v>
      </c>
    </row>
    <row r="133" spans="1:11" x14ac:dyDescent="0.25">
      <c r="A133" s="20" t="s">
        <v>44</v>
      </c>
      <c r="D133" s="20" t="s">
        <v>412</v>
      </c>
      <c r="E133" s="20" t="s">
        <v>413</v>
      </c>
      <c r="F133" s="20" t="s">
        <v>688</v>
      </c>
      <c r="G133" s="20" t="s">
        <v>689</v>
      </c>
      <c r="H133" s="20" t="s">
        <v>62</v>
      </c>
      <c r="I133" s="20" t="s">
        <v>58</v>
      </c>
      <c r="J133" s="20" t="s">
        <v>280</v>
      </c>
      <c r="K133" s="20" t="s">
        <v>77</v>
      </c>
    </row>
    <row r="134" spans="1:11" x14ac:dyDescent="0.25">
      <c r="A134" s="20" t="s">
        <v>44</v>
      </c>
      <c r="D134" s="20" t="s">
        <v>414</v>
      </c>
      <c r="E134" s="20" t="s">
        <v>415</v>
      </c>
      <c r="F134" s="20" t="s">
        <v>690</v>
      </c>
      <c r="G134" s="20" t="s">
        <v>691</v>
      </c>
      <c r="H134" s="20" t="s">
        <v>62</v>
      </c>
      <c r="I134" s="20" t="s">
        <v>58</v>
      </c>
      <c r="J134" s="20" t="s">
        <v>416</v>
      </c>
      <c r="K134" s="20" t="s">
        <v>77</v>
      </c>
    </row>
    <row r="135" spans="1:11" x14ac:dyDescent="0.25">
      <c r="A135" s="20" t="s">
        <v>44</v>
      </c>
      <c r="D135" s="20" t="s">
        <v>417</v>
      </c>
      <c r="E135" s="20" t="s">
        <v>418</v>
      </c>
      <c r="F135" s="20" t="s">
        <v>692</v>
      </c>
      <c r="G135" s="20" t="s">
        <v>693</v>
      </c>
      <c r="H135" s="20" t="s">
        <v>62</v>
      </c>
      <c r="I135" s="20" t="s">
        <v>58</v>
      </c>
      <c r="J135" s="20" t="s">
        <v>406</v>
      </c>
      <c r="K135" s="20" t="s">
        <v>407</v>
      </c>
    </row>
    <row r="136" spans="1:11" x14ac:dyDescent="0.25">
      <c r="A136" s="20" t="s">
        <v>44</v>
      </c>
      <c r="D136" s="20" t="s">
        <v>419</v>
      </c>
      <c r="E136" s="20" t="s">
        <v>420</v>
      </c>
      <c r="F136" s="20" t="s">
        <v>694</v>
      </c>
      <c r="G136" s="20" t="s">
        <v>695</v>
      </c>
      <c r="H136" s="20" t="s">
        <v>62</v>
      </c>
      <c r="I136" s="20" t="s">
        <v>58</v>
      </c>
      <c r="J136" s="20" t="s">
        <v>64</v>
      </c>
      <c r="K136" s="20" t="s">
        <v>65</v>
      </c>
    </row>
    <row r="137" spans="1:11" x14ac:dyDescent="0.25">
      <c r="A137" s="20" t="s">
        <v>44</v>
      </c>
      <c r="D137" s="20" t="s">
        <v>421</v>
      </c>
      <c r="E137" s="20" t="s">
        <v>422</v>
      </c>
      <c r="F137" s="20" t="s">
        <v>696</v>
      </c>
      <c r="G137" s="20" t="s">
        <v>697</v>
      </c>
      <c r="H137" s="20" t="s">
        <v>62</v>
      </c>
      <c r="I137" s="20" t="s">
        <v>58</v>
      </c>
      <c r="J137" s="20" t="s">
        <v>361</v>
      </c>
      <c r="K137" s="20" t="s">
        <v>125</v>
      </c>
    </row>
    <row r="138" spans="1:11" x14ac:dyDescent="0.25">
      <c r="A138" s="20" t="s">
        <v>44</v>
      </c>
      <c r="D138" s="20" t="s">
        <v>423</v>
      </c>
      <c r="E138" s="20" t="s">
        <v>424</v>
      </c>
      <c r="F138" s="20" t="s">
        <v>698</v>
      </c>
      <c r="G138" s="20" t="s">
        <v>699</v>
      </c>
      <c r="H138" s="20" t="s">
        <v>62</v>
      </c>
      <c r="I138" s="20" t="s">
        <v>58</v>
      </c>
      <c r="J138" s="20" t="s">
        <v>262</v>
      </c>
      <c r="K138" s="20" t="s">
        <v>263</v>
      </c>
    </row>
    <row r="139" spans="1:11" x14ac:dyDescent="0.25">
      <c r="A139" s="20" t="s">
        <v>44</v>
      </c>
      <c r="D139" s="20" t="s">
        <v>425</v>
      </c>
      <c r="E139" s="20" t="s">
        <v>426</v>
      </c>
      <c r="F139" s="20" t="s">
        <v>700</v>
      </c>
      <c r="G139" s="20" t="s">
        <v>701</v>
      </c>
      <c r="H139" s="20" t="s">
        <v>62</v>
      </c>
      <c r="I139" s="20" t="s">
        <v>58</v>
      </c>
      <c r="J139" s="20" t="s">
        <v>427</v>
      </c>
      <c r="K139" s="20" t="s">
        <v>263</v>
      </c>
    </row>
    <row r="140" spans="1:11" x14ac:dyDescent="0.25">
      <c r="A140" s="20" t="s">
        <v>44</v>
      </c>
      <c r="D140" s="20" t="s">
        <v>428</v>
      </c>
      <c r="E140" s="20" t="s">
        <v>429</v>
      </c>
      <c r="F140" s="20" t="s">
        <v>702</v>
      </c>
      <c r="G140" s="20" t="s">
        <v>703</v>
      </c>
      <c r="H140" s="20" t="s">
        <v>62</v>
      </c>
      <c r="I140" s="20" t="s">
        <v>58</v>
      </c>
      <c r="J140" s="20" t="s">
        <v>427</v>
      </c>
      <c r="K140" s="20" t="s">
        <v>263</v>
      </c>
    </row>
    <row r="141" spans="1:11" x14ac:dyDescent="0.25">
      <c r="A141" s="20" t="s">
        <v>44</v>
      </c>
      <c r="D141" s="20" t="s">
        <v>430</v>
      </c>
      <c r="E141" s="20" t="s">
        <v>431</v>
      </c>
      <c r="F141" s="20" t="s">
        <v>704</v>
      </c>
      <c r="G141" s="20" t="s">
        <v>705</v>
      </c>
      <c r="H141" s="20" t="s">
        <v>62</v>
      </c>
      <c r="I141" s="20" t="s">
        <v>58</v>
      </c>
      <c r="J141" s="20" t="s">
        <v>293</v>
      </c>
      <c r="K141" s="20" t="s">
        <v>125</v>
      </c>
    </row>
    <row r="142" spans="1:11" x14ac:dyDescent="0.25">
      <c r="A142" s="20" t="s">
        <v>44</v>
      </c>
      <c r="D142" s="20" t="s">
        <v>432</v>
      </c>
      <c r="E142" s="20" t="s">
        <v>433</v>
      </c>
      <c r="F142" s="20" t="s">
        <v>706</v>
      </c>
      <c r="G142" s="20" t="s">
        <v>707</v>
      </c>
      <c r="H142" s="20" t="s">
        <v>62</v>
      </c>
      <c r="I142" s="20" t="s">
        <v>58</v>
      </c>
      <c r="J142" s="20" t="s">
        <v>406</v>
      </c>
      <c r="K142" s="20" t="s">
        <v>407</v>
      </c>
    </row>
    <row r="143" spans="1:11" x14ac:dyDescent="0.25">
      <c r="A143" s="20" t="s">
        <v>44</v>
      </c>
      <c r="D143" s="20" t="s">
        <v>434</v>
      </c>
      <c r="E143" s="20" t="s">
        <v>435</v>
      </c>
      <c r="F143" s="20" t="s">
        <v>708</v>
      </c>
      <c r="G143" s="20" t="s">
        <v>709</v>
      </c>
      <c r="H143" s="20" t="s">
        <v>62</v>
      </c>
      <c r="I143" s="20" t="s">
        <v>58</v>
      </c>
      <c r="J143" s="20" t="s">
        <v>436</v>
      </c>
      <c r="K143" s="20" t="s">
        <v>437</v>
      </c>
    </row>
    <row r="144" spans="1:11" x14ac:dyDescent="0.25">
      <c r="A144" s="20" t="s">
        <v>44</v>
      </c>
      <c r="D144" s="20" t="s">
        <v>438</v>
      </c>
      <c r="E144" s="20" t="s">
        <v>439</v>
      </c>
      <c r="F144" s="20" t="s">
        <v>710</v>
      </c>
      <c r="G144" s="20" t="s">
        <v>711</v>
      </c>
      <c r="H144" s="20" t="s">
        <v>62</v>
      </c>
      <c r="I144" s="20" t="s">
        <v>58</v>
      </c>
      <c r="J144" s="20" t="s">
        <v>440</v>
      </c>
      <c r="K144" s="20" t="s">
        <v>441</v>
      </c>
    </row>
    <row r="145" spans="1:13" x14ac:dyDescent="0.25">
      <c r="A145" s="20" t="s">
        <v>44</v>
      </c>
      <c r="D145" s="20" t="s">
        <v>442</v>
      </c>
      <c r="E145" s="20" t="s">
        <v>443</v>
      </c>
      <c r="F145" s="20" t="s">
        <v>712</v>
      </c>
      <c r="G145" s="20" t="s">
        <v>713</v>
      </c>
      <c r="H145" s="20" t="s">
        <v>62</v>
      </c>
      <c r="I145" s="20" t="s">
        <v>58</v>
      </c>
      <c r="J145" s="20" t="s">
        <v>444</v>
      </c>
      <c r="K145" s="20" t="s">
        <v>274</v>
      </c>
    </row>
    <row r="146" spans="1:13" x14ac:dyDescent="0.25">
      <c r="A146" s="20" t="s">
        <v>44</v>
      </c>
      <c r="D146" s="20" t="s">
        <v>445</v>
      </c>
      <c r="E146" s="20" t="s">
        <v>446</v>
      </c>
      <c r="F146" s="20" t="s">
        <v>714</v>
      </c>
      <c r="G146" s="20" t="s">
        <v>715</v>
      </c>
      <c r="H146" s="20" t="s">
        <v>62</v>
      </c>
      <c r="I146" s="20" t="s">
        <v>58</v>
      </c>
      <c r="J146" s="20" t="s">
        <v>262</v>
      </c>
      <c r="K146" s="20" t="s">
        <v>263</v>
      </c>
    </row>
    <row r="147" spans="1:13" x14ac:dyDescent="0.25">
      <c r="A147" s="20" t="s">
        <v>44</v>
      </c>
      <c r="D147" s="20" t="s">
        <v>447</v>
      </c>
      <c r="E147" s="20" t="s">
        <v>448</v>
      </c>
      <c r="F147" s="20" t="s">
        <v>716</v>
      </c>
      <c r="G147" s="20" t="s">
        <v>717</v>
      </c>
      <c r="H147" s="20" t="s">
        <v>62</v>
      </c>
      <c r="I147" s="20" t="s">
        <v>58</v>
      </c>
      <c r="J147" s="20" t="s">
        <v>427</v>
      </c>
      <c r="K147" s="20" t="s">
        <v>263</v>
      </c>
    </row>
    <row r="148" spans="1:13" x14ac:dyDescent="0.25">
      <c r="A148" s="20" t="s">
        <v>44</v>
      </c>
      <c r="D148" s="20" t="s">
        <v>47</v>
      </c>
      <c r="F148" s="20" t="s">
        <v>52</v>
      </c>
      <c r="G148" s="20" t="s">
        <v>53</v>
      </c>
      <c r="M148" s="20" t="s">
        <v>48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L a s t U s e d G r o u p O b j e c t I d > < T i l e s L i s t > < T i l e s / > < / T i l e s L i s t > < / W o r k b o o k S t a t e > 
</file>

<file path=customXml/itemProps1.xml><?xml version="1.0" encoding="utf-8"?>
<ds:datastoreItem xmlns:ds="http://schemas.openxmlformats.org/officeDocument/2006/customXml" ds:itemID="{95713D4E-F419-4E4C-86F0-AC827A3EFB8F}">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By Sales</vt:lpstr>
      <vt:lpstr>By Profit</vt:lpstr>
      <vt:lpstr>By Profit %</vt:lpstr>
      <vt:lpstr>Report</vt:lpstr>
      <vt:lpstr>daterange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Top Customer Overview</dc:title>
  <dc:subject>Jet Basics</dc:subject>
  <dc:creator>Stephen J. Little</dc:creator>
  <dc:description>Sales and profit information on the top customers for a date range.  Slicers can be used to drilldown into specific customer segments.</dc:description>
  <cp:lastModifiedBy>Haseeb Tariq</cp:lastModifiedBy>
  <cp:lastPrinted>2011-06-29T00:49:03Z</cp:lastPrinted>
  <dcterms:created xsi:type="dcterms:W3CDTF">2011-04-22T22:33:39Z</dcterms:created>
  <dcterms:modified xsi:type="dcterms:W3CDTF">2023-10-12T07:34:48Z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	19465</vt:lpwstr>
  </property>
</Properties>
</file>