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pivotCache/pivotCacheDefinition1.xml" ContentType="application/vnd.openxmlformats-officedocument.spreadsheetml.pivotCacheDefinition+xml"/>
  <Override PartName="/xl/pivotCache/pivotCacheDefinition2.xml" ContentType="application/vnd.openxmlformats-officedocument.spreadsheetml.pivotCacheDefinition+xml"/>
  <Override PartName="/xl/slicerCaches/slicerCache1.xml" ContentType="application/vnd.ms-excel.slicerCache+xml"/>
  <Override PartName="/xl/slicerCaches/slicerCache2.xml" ContentType="application/vnd.ms-excel.slicerCache+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slicers/slicer1.xml" ContentType="application/vnd.ms-excel.slicer+xml"/>
  <Override PartName="/xl/comments1.xml" ContentType="application/vnd.openxmlformats-officedocument.spreadsheetml.comments+xml"/>
  <Override PartName="/xl/pivotTables/pivotTable1.xml" ContentType="application/vnd.openxmlformats-officedocument.spreadsheetml.pivotTable+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arbon\jet\CORP\Product Management\Reports - WIP\1st priority - Branding Update\Done\OnHold\"/>
    </mc:Choice>
  </mc:AlternateContent>
  <bookViews>
    <workbookView xWindow="0" yWindow="0" windowWidth="28800" windowHeight="12405"/>
  </bookViews>
  <sheets>
    <sheet name="Before Running This Report" sheetId="115" r:id="rId1"/>
    <sheet name="Read Me" sheetId="116" r:id="rId2"/>
    <sheet name="Options" sheetId="89" state="hidden" r:id="rId3"/>
    <sheet name="Dashboard" sheetId="2" r:id="rId4"/>
    <sheet name="Pivot Table" sheetId="1" r:id="rId5"/>
    <sheet name="Sheet1" sheetId="117" state="veryHidden" r:id="rId6"/>
    <sheet name="Sheet2" sheetId="118" state="veryHidden" r:id="rId7"/>
    <sheet name="Sheet3" sheetId="119" state="veryHidden" r:id="rId8"/>
  </sheets>
  <definedNames>
    <definedName name="Datasource">Options!$C$4</definedName>
    <definedName name="Slicer_Company">#N/A</definedName>
    <definedName name="Slicer_Date_YQMD">#N/A</definedName>
  </definedNames>
  <calcPr calcId="162913"/>
  <pivotCaches>
    <pivotCache cacheId="69" r:id="rId9"/>
  </pivotCaches>
  <extLst>
    <ext xmlns:x14="http://schemas.microsoft.com/office/spreadsheetml/2009/9/main" uri="{876F7934-8845-4945-9796-88D515C7AA90}">
      <x14:pivotCaches>
        <pivotCache cacheId="68" r:id="rId10"/>
      </x14:pivotCaches>
    </ext>
    <ext xmlns:x14="http://schemas.microsoft.com/office/spreadsheetml/2009/9/main" uri="{BBE1A952-AA13-448e-AADC-164F8A28A991}">
      <x14:slicerCaches>
        <x14:slicerCache r:id="rId11"/>
        <x14:slicerCache r:id="rId12"/>
      </x14:slicerCaches>
    </ext>
    <ext xmlns:x14="http://schemas.microsoft.com/office/spreadsheetml/2009/9/main" uri="{79F54976-1DA5-4618-B147-4CDE4B953A38}">
      <x14:workbookPr/>
    </ext>
  </extLst>
</workbook>
</file>

<file path=xl/calcChain.xml><?xml version="1.0" encoding="utf-8"?>
<calcChain xmlns="http://schemas.openxmlformats.org/spreadsheetml/2006/main">
  <c r="F8" i="2" l="1"/>
  <c r="G8" i="2"/>
  <c r="H8" i="2"/>
  <c r="I8" i="2"/>
  <c r="J8" i="2"/>
  <c r="K8" i="2"/>
  <c r="L8" i="2"/>
  <c r="M8" i="2"/>
  <c r="N8" i="2"/>
  <c r="O8" i="2"/>
  <c r="P8" i="2"/>
  <c r="Q8" i="2"/>
  <c r="D4" i="89"/>
  <c r="C4" i="89"/>
  <c r="C2" i="2"/>
  <c r="C3" i="2"/>
  <c r="S8" i="2" l="1"/>
  <c r="G10" i="2"/>
  <c r="O10" i="2"/>
  <c r="J11" i="2"/>
  <c r="F13" i="2"/>
  <c r="N13" i="2"/>
  <c r="L18" i="2"/>
  <c r="G19" i="2"/>
  <c r="O19" i="2"/>
  <c r="K20" i="2"/>
  <c r="F21" i="2"/>
  <c r="N21" i="2"/>
  <c r="I22" i="2"/>
  <c r="Q22" i="2"/>
  <c r="L23" i="2"/>
  <c r="G24" i="2"/>
  <c r="O24" i="2"/>
  <c r="K25" i="2"/>
  <c r="L30" i="2"/>
  <c r="G31" i="2"/>
  <c r="O31" i="2"/>
  <c r="J32" i="2"/>
  <c r="H13" i="2"/>
  <c r="I19" i="2"/>
  <c r="P21" i="2"/>
  <c r="I24" i="2"/>
  <c r="N30" i="2"/>
  <c r="I13" i="2"/>
  <c r="O18" i="2"/>
  <c r="I21" i="2"/>
  <c r="O23" i="2"/>
  <c r="G30" i="2"/>
  <c r="K10" i="2"/>
  <c r="H18" i="2"/>
  <c r="O20" i="2"/>
  <c r="P23" i="2"/>
  <c r="P30" i="2"/>
  <c r="L10" i="2"/>
  <c r="I18" i="2"/>
  <c r="K21" i="2"/>
  <c r="Q23" i="2"/>
  <c r="I30" i="2"/>
  <c r="H10" i="2"/>
  <c r="P10" i="2"/>
  <c r="K11" i="2"/>
  <c r="G13" i="2"/>
  <c r="O13" i="2"/>
  <c r="M18" i="2"/>
  <c r="H19" i="2"/>
  <c r="P19" i="2"/>
  <c r="L20" i="2"/>
  <c r="G21" i="2"/>
  <c r="O21" i="2"/>
  <c r="J22" i="2"/>
  <c r="M23" i="2"/>
  <c r="H24" i="2"/>
  <c r="P24" i="2"/>
  <c r="L25" i="2"/>
  <c r="M30" i="2"/>
  <c r="H31" i="2"/>
  <c r="P31" i="2"/>
  <c r="K32" i="2"/>
  <c r="I10" i="2"/>
  <c r="P13" i="2"/>
  <c r="Q19" i="2"/>
  <c r="K22" i="2"/>
  <c r="Q24" i="2"/>
  <c r="I31" i="2"/>
  <c r="J10" i="2"/>
  <c r="G18" i="2"/>
  <c r="N20" i="2"/>
  <c r="G23" i="2"/>
  <c r="N25" i="2"/>
  <c r="M32" i="2"/>
  <c r="J13" i="2"/>
  <c r="G20" i="2"/>
  <c r="H23" i="2"/>
  <c r="O25" i="2"/>
  <c r="F32" i="2"/>
  <c r="K13" i="2"/>
  <c r="L19" i="2"/>
  <c r="F22" i="2"/>
  <c r="L24" i="2"/>
  <c r="L31" i="2"/>
  <c r="Q30" i="2"/>
  <c r="M10" i="2"/>
  <c r="H11" i="2"/>
  <c r="P11" i="2"/>
  <c r="L13" i="2"/>
  <c r="J18" i="2"/>
  <c r="M19" i="2"/>
  <c r="I20" i="2"/>
  <c r="Q20" i="2"/>
  <c r="L21" i="2"/>
  <c r="G22" i="2"/>
  <c r="O22" i="2"/>
  <c r="J23" i="2"/>
  <c r="M24" i="2"/>
  <c r="I25" i="2"/>
  <c r="Q25" i="2"/>
  <c r="J30" i="2"/>
  <c r="M31" i="2"/>
  <c r="H32" i="2"/>
  <c r="P32" i="2"/>
  <c r="Q10" i="2"/>
  <c r="Q15" i="2" s="1"/>
  <c r="N18" i="2"/>
  <c r="H21" i="2"/>
  <c r="N23" i="2"/>
  <c r="F30" i="2"/>
  <c r="L32" i="2"/>
  <c r="Q13" i="2"/>
  <c r="F20" i="2"/>
  <c r="S20" i="2" s="1"/>
  <c r="Q21" i="2"/>
  <c r="J24" i="2"/>
  <c r="O30" i="2"/>
  <c r="N11" i="2"/>
  <c r="P18" i="2"/>
  <c r="M22" i="2"/>
  <c r="G25" i="2"/>
  <c r="K31" i="2"/>
  <c r="G11" i="2"/>
  <c r="Q18" i="2"/>
  <c r="P20" i="2"/>
  <c r="I23" i="2"/>
  <c r="P25" i="2"/>
  <c r="O32" i="2"/>
  <c r="F10" i="2"/>
  <c r="N10" i="2"/>
  <c r="N15" i="2" s="1"/>
  <c r="I11" i="2"/>
  <c r="Q11" i="2"/>
  <c r="M13" i="2"/>
  <c r="K18" i="2"/>
  <c r="F19" i="2"/>
  <c r="N19" i="2"/>
  <c r="J20" i="2"/>
  <c r="M21" i="2"/>
  <c r="H22" i="2"/>
  <c r="P22" i="2"/>
  <c r="K23" i="2"/>
  <c r="F24" i="2"/>
  <c r="N24" i="2"/>
  <c r="J25" i="2"/>
  <c r="K30" i="2"/>
  <c r="F31" i="2"/>
  <c r="N31" i="2"/>
  <c r="I32" i="2"/>
  <c r="Q32" i="2"/>
  <c r="L11" i="2"/>
  <c r="F18" i="2"/>
  <c r="M20" i="2"/>
  <c r="F23" i="2"/>
  <c r="M25" i="2"/>
  <c r="Q31" i="2"/>
  <c r="M11" i="2"/>
  <c r="J19" i="2"/>
  <c r="L22" i="2"/>
  <c r="F25" i="2"/>
  <c r="J31" i="2"/>
  <c r="F11" i="2"/>
  <c r="K19" i="2"/>
  <c r="J21" i="2"/>
  <c r="K24" i="2"/>
  <c r="H30" i="2"/>
  <c r="N32" i="2"/>
  <c r="O11" i="2"/>
  <c r="H20" i="2"/>
  <c r="N22" i="2"/>
  <c r="H25" i="2"/>
  <c r="G32" i="2"/>
  <c r="S23" i="2" l="1"/>
  <c r="S10" i="2"/>
  <c r="F15" i="2"/>
  <c r="S32" i="2"/>
  <c r="I15" i="2"/>
  <c r="I26" i="2"/>
  <c r="L26" i="2"/>
  <c r="S31" i="2"/>
  <c r="M15" i="2"/>
  <c r="G26" i="2"/>
  <c r="L15" i="2"/>
  <c r="S25" i="2"/>
  <c r="F26" i="2"/>
  <c r="S18" i="2"/>
  <c r="P26" i="2"/>
  <c r="S30" i="2"/>
  <c r="J15" i="2"/>
  <c r="O26" i="2"/>
  <c r="S13" i="2"/>
  <c r="K26" i="2"/>
  <c r="P15" i="2"/>
  <c r="H15" i="2"/>
  <c r="S21" i="2"/>
  <c r="O15" i="2"/>
  <c r="M26" i="2"/>
  <c r="Q26" i="2"/>
  <c r="Q28" i="2" s="1"/>
  <c r="Q34" i="2" s="1"/>
  <c r="N26" i="2"/>
  <c r="N28" i="2" s="1"/>
  <c r="N34" i="2" s="1"/>
  <c r="J26" i="2"/>
  <c r="S22" i="2"/>
  <c r="H26" i="2"/>
  <c r="G15" i="2"/>
  <c r="G28" i="2" s="1"/>
  <c r="G34" i="2" s="1"/>
  <c r="K15" i="2"/>
  <c r="H28" i="2" l="1"/>
  <c r="H34" i="2" s="1"/>
  <c r="S26" i="2"/>
  <c r="P28" i="2"/>
  <c r="P34" i="2" s="1"/>
  <c r="I28" i="2"/>
  <c r="I34" i="2" s="1"/>
  <c r="L28" i="2"/>
  <c r="L34" i="2" s="1"/>
  <c r="F28" i="2"/>
  <c r="F34" i="2" s="1"/>
  <c r="K28" i="2"/>
  <c r="K34" i="2" s="1"/>
  <c r="S15" i="2"/>
  <c r="S28" i="2" s="1"/>
  <c r="S34" i="2" s="1"/>
  <c r="O28" i="2"/>
  <c r="O34" i="2" s="1"/>
  <c r="J28" i="2"/>
  <c r="J34" i="2" s="1"/>
  <c r="M28" i="2"/>
  <c r="M34" i="2" s="1"/>
</calcChain>
</file>

<file path=xl/comments1.xml><?xml version="1.0" encoding="utf-8"?>
<comments xmlns="http://schemas.openxmlformats.org/spreadsheetml/2006/main">
  <authors>
    <author>Stephen J. Little</author>
  </authors>
  <commentList>
    <comment ref="A1" authorId="0" shapeId="0">
      <text>
        <r>
          <rPr>
            <b/>
            <sz val="9"/>
            <color indexed="81"/>
            <rFont val="Tahoma"/>
            <family val="2"/>
          </rPr>
          <t xml:space="preserve">To enable Dashboard mode change this cell to 
AUTO+HIDE+VALUES+DASHBOARD
and Refresh the report.
</t>
        </r>
      </text>
    </comment>
  </commentList>
</comments>
</file>

<file path=xl/connections.xml><?xml version="1.0" encoding="utf-8"?>
<connections xmlns="http://schemas.openxmlformats.org/spreadsheetml/2006/main">
  <connection id="1" keepAlive="1" name="AX 2012 Cube (1)" description="AX 2012 Cube" type="5" refreshedVersion="6" background="1" credentials="none">
    <dbPr connection="Provider=MSOLAP.7;Integrated Security=SSPI;Persist Security Info=True;Initial Catalog=JetAxOlap;Data Source=localhost;MDX Compatibility=1;Safety Options=2;MDX Missing Member Mode=Error;Update Isolation Level=2" command="Finance" commandType="1"/>
    <olapPr sendLocale="1" rowDrillCount="1000"/>
  </connection>
</connections>
</file>

<file path=xl/sharedStrings.xml><?xml version="1.0" encoding="utf-8"?>
<sst xmlns="http://schemas.openxmlformats.org/spreadsheetml/2006/main" count="114" uniqueCount="87">
  <si>
    <t>Income Statement</t>
  </si>
  <si>
    <t>Revenue</t>
  </si>
  <si>
    <t>Auto+Hide</t>
  </si>
  <si>
    <t>Cost of Sales</t>
  </si>
  <si>
    <t>Gross Profit</t>
  </si>
  <si>
    <t>Net Profit</t>
  </si>
  <si>
    <t>Hide</t>
  </si>
  <si>
    <t>Company</t>
  </si>
  <si>
    <t>Operating Expenses</t>
  </si>
  <si>
    <t>Total Operating Expenses</t>
  </si>
  <si>
    <t>Operating Income</t>
  </si>
  <si>
    <t>Year</t>
  </si>
  <si>
    <t>Select a single year only</t>
  </si>
  <si>
    <t>Prerequisites for running this report:</t>
  </si>
  <si>
    <t>1)</t>
  </si>
  <si>
    <t>3)</t>
  </si>
  <si>
    <t>Before running this report</t>
  </si>
  <si>
    <t>Modifying your report</t>
  </si>
  <si>
    <t>Services</t>
  </si>
  <si>
    <t>Training</t>
  </si>
  <si>
    <t>Sales</t>
  </si>
  <si>
    <t>Copyrights</t>
  </si>
  <si>
    <t>Cost of Goods Sold</t>
  </si>
  <si>
    <t>Administrative Expense</t>
  </si>
  <si>
    <t>Manufacturing Expense</t>
  </si>
  <si>
    <t>Travel and Entertainment Expenses</t>
  </si>
  <si>
    <t>Project Operation Expense</t>
  </si>
  <si>
    <t>Other Employee Expenses</t>
  </si>
  <si>
    <t>Depreciation Expense</t>
  </si>
  <si>
    <t>Other Expenses</t>
  </si>
  <si>
    <t>Other Income</t>
  </si>
  <si>
    <t>Please read the worksheet "Before Running This Report"</t>
  </si>
  <si>
    <t>Title</t>
  </si>
  <si>
    <t>Value</t>
  </si>
  <si>
    <t>Lookup</t>
  </si>
  <si>
    <t>Report Options</t>
  </si>
  <si>
    <t>Option</t>
  </si>
  <si>
    <t>Datasource:</t>
  </si>
  <si>
    <t>4)</t>
  </si>
  <si>
    <t>This Pivot Table was used to create the Slicers on the "Dashboard" worksheet and is required for them to operate correctly.  It is not intended to show data</t>
  </si>
  <si>
    <t xml:space="preserve">Reports are updated to the latest released version possible.  If you have an older version of Jet some report features may not work properly.  Please upgrade to the latest version of the Jet Excel Add-in. </t>
  </si>
  <si>
    <t>Version of Jet</t>
  </si>
  <si>
    <t xml:space="preserve">Report Readme </t>
  </si>
  <si>
    <r>
      <t xml:space="preserve">This Income Statement provides data on incomes and expenses by month.  The data is being pulled from the Finance cube form Jet Reports' AX standard project.  When run in </t>
    </r>
    <r>
      <rPr>
        <b/>
        <sz val="10"/>
        <rFont val="Arial"/>
        <family val="2"/>
      </rPr>
      <t>'dashboard' mode</t>
    </r>
    <r>
      <rPr>
        <sz val="10"/>
        <rFont val="Arial"/>
        <family val="2"/>
      </rPr>
      <t>, the slicers will provide filtering on the data.</t>
    </r>
  </si>
  <si>
    <t>Click here for downloads</t>
  </si>
  <si>
    <t>Questions About This Report</t>
  </si>
  <si>
    <t>Click here to contact sample reports</t>
  </si>
  <si>
    <t>Disclaimer</t>
  </si>
  <si>
    <t>Interest Expense</t>
  </si>
  <si>
    <t>Salaries Expense</t>
  </si>
  <si>
    <t>Sales Returns and Discounts</t>
  </si>
  <si>
    <t>Selling Expense</t>
  </si>
  <si>
    <t>This report was based on the chart of accounts for the Contoso demo database for Microsoft Dynamics AX 2012.  The chart of accounts for your organization will be different.  Please review the account categories and calculated values (e.g. Gross profit, Operating Income and Net Profit) to make sure they are correct for your chart of accounts. The categories are hard-coded on the "Dashboard" worksheet in column E.  These can be modified to meet your needs.</t>
  </si>
  <si>
    <t>Place the report in Design mode in order to make changes to this report.  From the Jet tab, click on the Design button.</t>
  </si>
  <si>
    <t>2)</t>
  </si>
  <si>
    <t>Update the Pivot Table data source using the "Update Data Sources" feature on the "Pivot Table"button.</t>
  </si>
  <si>
    <r>
      <t xml:space="preserve">This report was distributed in a format that allows users to see the final product, but in its released format the 'dashboard' mode is disabled.  To enable 'dashboard' mode replace the text in Cell A1 of the "Dashboard" worksheet with the words:   
</t>
    </r>
    <r>
      <rPr>
        <b/>
        <sz val="10"/>
        <color indexed="8"/>
        <rFont val="Segoe UI"/>
        <family val="2"/>
      </rPr>
      <t xml:space="preserve">AUTO+HIDE+VALUES+DASHBOARD
</t>
    </r>
    <r>
      <rPr>
        <sz val="10"/>
        <color theme="1"/>
        <rFont val="Segoe UI"/>
        <family val="2"/>
      </rPr>
      <t>This will enable the Slicers to operate after you refresh the report.</t>
    </r>
  </si>
  <si>
    <t>5)</t>
  </si>
  <si>
    <t>Run the report by clicking the Report button in the Jet tab and change the Datasource in the Report Options to match the name of your Cube datasource, as well as any other filter criteria values desired.</t>
  </si>
  <si>
    <t>Getting Help</t>
  </si>
  <si>
    <t>Auto+Hide+Values+Dashboard</t>
  </si>
  <si>
    <t>Jet Reports 2019 or later</t>
  </si>
  <si>
    <r>
      <t xml:space="preserve">Jet Analytics AX 2012 v2.0 Cubes </t>
    </r>
    <r>
      <rPr>
        <sz val="10"/>
        <color theme="1"/>
        <rFont val="Segoe UI"/>
        <family val="2"/>
      </rPr>
      <t>as originally defined in the Cube Store.  This report is unlikely to run on other cubes.</t>
    </r>
  </si>
  <si>
    <t>A Cube type data source defined in Jet Reports for your AX Cubes</t>
  </si>
  <si>
    <t>Before running this report on your Jet Analytics cube database you will want to:</t>
  </si>
  <si>
    <t>About the report</t>
  </si>
  <si>
    <t>Please read the worksheet "Before Running this Report" first.  You will not be able to access your cube data until this step has been completed.</t>
  </si>
  <si>
    <t xml:space="preserve">This report can be modified by entering into Design mode. </t>
  </si>
  <si>
    <r>
      <t xml:space="preserve">The Jet Help Center is the launch pad for all support destinations.  Search our </t>
    </r>
    <r>
      <rPr>
        <b/>
        <sz val="10"/>
        <color theme="1"/>
        <rFont val="Segoe UI"/>
        <family val="2"/>
      </rPr>
      <t>knowledgebase</t>
    </r>
    <r>
      <rPr>
        <sz val="10"/>
        <color theme="1"/>
        <rFont val="Segoe UI"/>
        <family val="2"/>
      </rPr>
      <t xml:space="preserve"> for product documentation and installation, troubleshooting, and how-to articles; post questions and join discussions with the Jet </t>
    </r>
    <r>
      <rPr>
        <b/>
        <sz val="10"/>
        <color theme="1"/>
        <rFont val="Segoe UI"/>
        <family val="2"/>
      </rPr>
      <t>community;</t>
    </r>
    <r>
      <rPr>
        <sz val="10"/>
        <color theme="1"/>
        <rFont val="Segoe UI"/>
        <family val="2"/>
      </rPr>
      <t xml:space="preserve"> or submit a request to our awesome </t>
    </r>
    <r>
      <rPr>
        <b/>
        <sz val="10"/>
        <color theme="1"/>
        <rFont val="Segoe UI"/>
        <family val="2"/>
      </rPr>
      <t>support</t>
    </r>
    <r>
      <rPr>
        <sz val="10"/>
        <color theme="1"/>
        <rFont val="Segoe UI"/>
        <family val="2"/>
      </rPr>
      <t xml:space="preserve"> team who will get back to you swiftly.</t>
    </r>
  </si>
  <si>
    <t>Click here for the Jet Help Center</t>
  </si>
  <si>
    <t>If you have questions about this or any other sample report, please email samplereports@jetglobal.com</t>
  </si>
  <si>
    <t>For additional reports or customizations for your reports please contact Jet services at services@jetglobal.com.</t>
  </si>
  <si>
    <t>Click here to email Jet Global Services</t>
  </si>
  <si>
    <t xml:space="preserve">For training see http://www.jetglobal.com for details. </t>
  </si>
  <si>
    <t>Click here to go to Jet Global contact page</t>
  </si>
  <si>
    <t>To contact a sales representative send an email to sales.us@jetglobal.com.</t>
  </si>
  <si>
    <t>Click here to email Jet Global sales</t>
  </si>
  <si>
    <t>All reports are built as examples only. Reports are working reports that will return data from your database if you have configured Jet Reports properly in Excel.  Reports may work differently on your database. Reports were tested on an AX 2012 Demo OLAP Database based on Jet AX standard project v2.0.  Reports will display different results depending on your database.</t>
  </si>
  <si>
    <t xml:space="preserve">2018 Jet Global Data Technologies, Inc. </t>
  </si>
  <si>
    <t>Jet Hub Compatibility</t>
  </si>
  <si>
    <r>
      <t xml:space="preserve">This report currently </t>
    </r>
    <r>
      <rPr>
        <u/>
        <sz val="10"/>
        <rFont val="Segoe UI"/>
        <family val="2"/>
      </rPr>
      <t>cannot</t>
    </r>
    <r>
      <rPr>
        <sz val="10"/>
        <rFont val="Segoe UI"/>
        <family val="2"/>
      </rPr>
      <t xml:space="preserve"> be uploaded to the Jet Hub.  It contains the NP(Slicer) function as well as the +Dashboard (mode), which are currently unsupported features in the portal.  Please check back often for product updates as these will be supported in future releases.</t>
    </r>
  </si>
  <si>
    <t>Auto+Hide+Values</t>
  </si>
  <si>
    <t>="AX 2012 Cube"</t>
  </si>
  <si>
    <t>=NL("Lookup",NP("Datasources"),"Select the datasource to report from:")</t>
  </si>
  <si>
    <t>Auto+Hide+HideSheet+Formulas=Sheet1,Sheet2+FormulasOnly</t>
  </si>
  <si>
    <t>Auto+Hide+HideSheet+Formulas=Sheet3,Sheet1,Sheet2</t>
  </si>
  <si>
    <t>Auto+Hide+HideSheet+Formulas=Sheet3,Sheet1,Sheet2+FormulasOnly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</si>
</sst>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41" formatCode="_(* #,##0_);_(* \(#,##0\);_(* &quot;-&quot;_);_(@_)"/>
  </numFmts>
  <fonts count="33" x14ac:knownFonts="1">
    <font>
      <sz val="11"/>
      <color theme="1"/>
      <name val="Calibri"/>
      <family val="2"/>
      <scheme val="minor"/>
    </font>
    <font>
      <b/>
      <sz val="15"/>
      <color theme="3"/>
      <name val="Calibri"/>
      <family val="2"/>
      <scheme val="minor"/>
    </font>
    <font>
      <b/>
      <sz val="13"/>
      <color theme="3"/>
      <name val="Calibri"/>
      <family val="2"/>
      <scheme val="minor"/>
    </font>
    <font>
      <b/>
      <sz val="11"/>
      <color theme="1"/>
      <name val="Calibri"/>
      <family val="2"/>
      <scheme val="minor"/>
    </font>
    <font>
      <b/>
      <u/>
      <sz val="18"/>
      <color theme="3"/>
      <name val="Calibri"/>
      <family val="2"/>
      <scheme val="minor"/>
    </font>
    <font>
      <sz val="11"/>
      <color theme="0" tint="-0.249977111117893"/>
      <name val="Calibri"/>
      <family val="2"/>
      <scheme val="minor"/>
    </font>
    <font>
      <b/>
      <sz val="11"/>
      <color theme="0" tint="-0.249977111117893"/>
      <name val="Calibri"/>
      <family val="2"/>
      <scheme val="minor"/>
    </font>
    <font>
      <sz val="11"/>
      <color theme="0" tint="-0.499984740745262"/>
      <name val="Calibri"/>
      <family val="2"/>
      <scheme val="minor"/>
    </font>
    <font>
      <sz val="11"/>
      <color indexed="8"/>
      <name val="Segoe UI"/>
      <family val="2"/>
    </font>
    <font>
      <b/>
      <sz val="11"/>
      <color indexed="62"/>
      <name val="Segoe UI"/>
      <family val="2"/>
    </font>
    <font>
      <sz val="10"/>
      <name val="Arial"/>
      <family val="2"/>
    </font>
    <font>
      <b/>
      <sz val="10"/>
      <name val="Arial"/>
      <family val="2"/>
    </font>
    <font>
      <i/>
      <sz val="11"/>
      <color indexed="8"/>
      <name val="Calibri"/>
      <family val="2"/>
    </font>
    <font>
      <u/>
      <sz val="10"/>
      <color indexed="12"/>
      <name val="Arial"/>
      <family val="2"/>
    </font>
    <font>
      <sz val="10"/>
      <color theme="1"/>
      <name val="Arial"/>
      <family val="2"/>
    </font>
    <font>
      <i/>
      <sz val="11"/>
      <color rgb="FFC00000"/>
      <name val="Calibri"/>
      <family val="2"/>
      <scheme val="minor"/>
    </font>
    <font>
      <sz val="11"/>
      <color rgb="FFA6A6A6"/>
      <name val="Calibri"/>
      <family val="2"/>
      <scheme val="minor"/>
    </font>
    <font>
      <sz val="11"/>
      <color rgb="FFFFFFFF"/>
      <name val="Calibri"/>
      <family val="2"/>
      <scheme val="minor"/>
    </font>
    <font>
      <b/>
      <sz val="11"/>
      <color rgb="FFFFFFFF"/>
      <name val="Calibri"/>
      <family val="2"/>
      <scheme val="minor"/>
    </font>
    <font>
      <sz val="11"/>
      <color rgb="FF000000"/>
      <name val="Calibri"/>
      <family val="2"/>
      <scheme val="minor"/>
    </font>
    <font>
      <b/>
      <sz val="9"/>
      <color indexed="81"/>
      <name val="Tahoma"/>
      <family val="2"/>
    </font>
    <font>
      <sz val="10"/>
      <color indexed="8"/>
      <name val="Segoe UI"/>
      <family val="2"/>
    </font>
    <font>
      <sz val="10"/>
      <name val="Segoe UI"/>
      <family val="2"/>
    </font>
    <font>
      <b/>
      <sz val="10"/>
      <name val="Segoe UI"/>
      <family val="2"/>
    </font>
    <font>
      <b/>
      <i/>
      <sz val="11"/>
      <color rgb="FFFF0000"/>
      <name val="Calibri"/>
      <family val="2"/>
      <scheme val="minor"/>
    </font>
    <font>
      <sz val="10"/>
      <color theme="1"/>
      <name val="Segoe UI"/>
      <family val="2"/>
    </font>
    <font>
      <b/>
      <sz val="10"/>
      <color indexed="62"/>
      <name val="Segoe UI"/>
      <family val="2"/>
    </font>
    <font>
      <b/>
      <sz val="10"/>
      <color indexed="8"/>
      <name val="Segoe UI"/>
      <family val="2"/>
    </font>
    <font>
      <u/>
      <sz val="10"/>
      <name val="Segoe UI"/>
      <family val="2"/>
    </font>
    <font>
      <b/>
      <sz val="20"/>
      <color rgb="FFDA4848"/>
      <name val="Segoe UI"/>
      <family val="2"/>
    </font>
    <font>
      <b/>
      <sz val="10"/>
      <color theme="1"/>
      <name val="Segoe UI"/>
      <family val="2"/>
    </font>
    <font>
      <b/>
      <i/>
      <sz val="10"/>
      <name val="Segoe UI"/>
      <family val="2"/>
    </font>
    <font>
      <b/>
      <sz val="10"/>
      <color rgb="FFDA4848"/>
      <name val="Segoe UI"/>
      <family val="2"/>
    </font>
  </fonts>
  <fills count="8">
    <fill>
      <patternFill patternType="none"/>
    </fill>
    <fill>
      <patternFill patternType="gray125"/>
    </fill>
    <fill>
      <patternFill patternType="solid">
        <fgColor theme="0" tint="-0.14999847407452621"/>
        <bgColor indexed="64"/>
      </patternFill>
    </fill>
    <fill>
      <patternFill patternType="solid">
        <fgColor theme="0" tint="-4.9989318521683403E-2"/>
        <bgColor indexed="64"/>
      </patternFill>
    </fill>
    <fill>
      <patternFill patternType="solid">
        <fgColor rgb="FFFFFFFF"/>
        <bgColor indexed="64"/>
      </patternFill>
    </fill>
    <fill>
      <patternFill patternType="solid">
        <fgColor indexed="9"/>
        <bgColor indexed="64"/>
      </patternFill>
    </fill>
    <fill>
      <patternFill patternType="solid">
        <fgColor rgb="FF76933C"/>
        <bgColor indexed="64"/>
      </patternFill>
    </fill>
    <fill>
      <patternFill patternType="solid">
        <fgColor theme="5" tint="0.59999389629810485"/>
        <bgColor indexed="64"/>
      </patternFill>
    </fill>
  </fills>
  <borders count="17">
    <border>
      <left/>
      <right/>
      <top/>
      <bottom/>
      <diagonal/>
    </border>
    <border>
      <left/>
      <right/>
      <top/>
      <bottom style="thick">
        <color theme="4"/>
      </bottom>
      <diagonal/>
    </border>
    <border>
      <left/>
      <right/>
      <top/>
      <bottom style="thick">
        <color theme="4" tint="0.499984740745262"/>
      </bottom>
      <diagonal/>
    </border>
    <border>
      <left style="thin">
        <color indexed="65"/>
      </left>
      <right/>
      <top style="thin">
        <color indexed="65"/>
      </top>
      <bottom/>
      <diagonal/>
    </border>
    <border>
      <left/>
      <right/>
      <top style="thin">
        <color indexed="64"/>
      </top>
      <bottom style="double">
        <color indexed="64"/>
      </bottom>
      <diagonal/>
    </border>
    <border>
      <left/>
      <right/>
      <top/>
      <bottom style="thin">
        <color indexed="64"/>
      </bottom>
      <diagonal/>
    </border>
    <border>
      <left/>
      <right/>
      <top/>
      <bottom style="medium">
        <color rgb="FF95B3D7"/>
      </bottom>
      <diagonal/>
    </border>
    <border>
      <left style="thin">
        <color indexed="64"/>
      </left>
      <right style="thin">
        <color indexed="64"/>
      </right>
      <top style="thin">
        <color indexed="64"/>
      </top>
      <bottom style="thin">
        <color indexed="64"/>
      </bottom>
      <diagonal/>
    </border>
    <border>
      <left style="thin">
        <color rgb="FF999999"/>
      </left>
      <right/>
      <top style="thin">
        <color rgb="FF999999"/>
      </top>
      <bottom/>
      <diagonal/>
    </border>
    <border>
      <left style="thin">
        <color indexed="65"/>
      </left>
      <right/>
      <top style="thin">
        <color rgb="FF999999"/>
      </top>
      <bottom/>
      <diagonal/>
    </border>
    <border>
      <left style="thin">
        <color indexed="65"/>
      </left>
      <right style="thin">
        <color rgb="FF999999"/>
      </right>
      <top style="thin">
        <color rgb="FF999999"/>
      </top>
      <bottom/>
      <diagonal/>
    </border>
    <border>
      <left style="thin">
        <color rgb="FF999999"/>
      </left>
      <right/>
      <top style="thin">
        <color indexed="65"/>
      </top>
      <bottom/>
      <diagonal/>
    </border>
    <border>
      <left style="thin">
        <color indexed="65"/>
      </left>
      <right style="thin">
        <color rgb="FF999999"/>
      </right>
      <top style="thin">
        <color indexed="65"/>
      </top>
      <bottom/>
      <diagonal/>
    </border>
    <border>
      <left style="thin">
        <color rgb="FF999999"/>
      </left>
      <right/>
      <top style="thin">
        <color indexed="65"/>
      </top>
      <bottom style="thin">
        <color rgb="FF999999"/>
      </bottom>
      <diagonal/>
    </border>
    <border>
      <left style="thin">
        <color indexed="65"/>
      </left>
      <right/>
      <top style="thin">
        <color indexed="65"/>
      </top>
      <bottom style="thin">
        <color rgb="FF999999"/>
      </bottom>
      <diagonal/>
    </border>
    <border>
      <left style="thin">
        <color indexed="65"/>
      </left>
      <right style="thin">
        <color rgb="FF999999"/>
      </right>
      <top style="thin">
        <color indexed="65"/>
      </top>
      <bottom style="thin">
        <color rgb="FF999999"/>
      </bottom>
      <diagonal/>
    </border>
    <border>
      <left/>
      <right/>
      <top/>
      <bottom style="medium">
        <color rgb="FFDA4848"/>
      </bottom>
      <diagonal/>
    </border>
  </borders>
  <cellStyleXfs count="8">
    <xf numFmtId="0" fontId="0" fillId="0" borderId="0"/>
    <xf numFmtId="0" fontId="1" fillId="0" borderId="1" applyNumberFormat="0" applyFill="0" applyAlignment="0" applyProtection="0"/>
    <xf numFmtId="0" fontId="2" fillId="0" borderId="2" applyNumberFormat="0" applyFill="0" applyAlignment="0" applyProtection="0"/>
    <xf numFmtId="0" fontId="8" fillId="0" borderId="0"/>
    <xf numFmtId="0" fontId="9" fillId="0" borderId="6" applyNumberFormat="0" applyFill="0" applyAlignment="0" applyProtection="0"/>
    <xf numFmtId="0" fontId="10" fillId="0" borderId="0"/>
    <xf numFmtId="0" fontId="14" fillId="0" borderId="0"/>
    <xf numFmtId="0" fontId="13" fillId="0" borderId="0" applyNumberFormat="0" applyFill="0" applyBorder="0" applyAlignment="0" applyProtection="0">
      <alignment vertical="top"/>
      <protection locked="0"/>
    </xf>
  </cellStyleXfs>
  <cellXfs count="61">
    <xf numFmtId="0" fontId="0" fillId="0" borderId="0" xfId="0"/>
    <xf numFmtId="0" fontId="0" fillId="0" borderId="3" xfId="0" applyBorder="1"/>
    <xf numFmtId="0" fontId="4" fillId="0" borderId="0" xfId="1" applyFont="1" applyBorder="1"/>
    <xf numFmtId="0" fontId="3" fillId="2" borderId="0" xfId="0" applyFont="1" applyFill="1"/>
    <xf numFmtId="0" fontId="5" fillId="0" borderId="0" xfId="0" applyFont="1"/>
    <xf numFmtId="0" fontId="3" fillId="2" borderId="4" xfId="0" applyFont="1" applyFill="1" applyBorder="1"/>
    <xf numFmtId="0" fontId="2" fillId="0" borderId="5" xfId="2" applyBorder="1"/>
    <xf numFmtId="0" fontId="0" fillId="0" borderId="5" xfId="0" applyBorder="1"/>
    <xf numFmtId="41" fontId="0" fillId="0" borderId="0" xfId="0" applyNumberFormat="1"/>
    <xf numFmtId="41" fontId="0" fillId="0" borderId="5" xfId="0" applyNumberFormat="1" applyBorder="1"/>
    <xf numFmtId="41" fontId="3" fillId="2" borderId="0" xfId="0" applyNumberFormat="1" applyFont="1" applyFill="1"/>
    <xf numFmtId="41" fontId="3" fillId="2" borderId="4" xfId="0" applyNumberFormat="1" applyFont="1" applyFill="1" applyBorder="1"/>
    <xf numFmtId="0" fontId="3" fillId="0" borderId="0" xfId="0" applyFont="1"/>
    <xf numFmtId="41" fontId="3" fillId="0" borderId="0" xfId="0" applyNumberFormat="1" applyFont="1"/>
    <xf numFmtId="0" fontId="6" fillId="0" borderId="0" xfId="0" applyFont="1"/>
    <xf numFmtId="0" fontId="3" fillId="0" borderId="5" xfId="0" applyFont="1" applyBorder="1"/>
    <xf numFmtId="41" fontId="3" fillId="0" borderId="5" xfId="0" applyNumberFormat="1" applyFont="1" applyBorder="1"/>
    <xf numFmtId="0" fontId="2" fillId="0" borderId="2" xfId="2" applyAlignment="1">
      <alignment horizontal="right"/>
    </xf>
    <xf numFmtId="0" fontId="2" fillId="0" borderId="2" xfId="2" applyFont="1" applyAlignment="1">
      <alignment horizontal="right"/>
    </xf>
    <xf numFmtId="0" fontId="0" fillId="3" borderId="0" xfId="0" applyFill="1"/>
    <xf numFmtId="0" fontId="5" fillId="3" borderId="0" xfId="0" applyFont="1" applyFill="1"/>
    <xf numFmtId="0" fontId="3" fillId="3" borderId="0" xfId="0" applyFont="1" applyFill="1"/>
    <xf numFmtId="0" fontId="7" fillId="3" borderId="0" xfId="0" applyFont="1" applyFill="1"/>
    <xf numFmtId="0" fontId="15" fillId="0" borderId="0" xfId="0" applyFont="1"/>
    <xf numFmtId="0" fontId="16" fillId="0" borderId="0" xfId="0" applyNumberFormat="1" applyFont="1" applyAlignment="1"/>
    <xf numFmtId="0" fontId="16" fillId="0" borderId="0" xfId="0" applyNumberFormat="1" applyFont="1" applyAlignment="1">
      <alignment horizontal="right"/>
    </xf>
    <xf numFmtId="0" fontId="17" fillId="6" borderId="0" xfId="0" applyNumberFormat="1" applyFont="1" applyFill="1" applyAlignment="1"/>
    <xf numFmtId="0" fontId="18" fillId="6" borderId="0" xfId="0" applyNumberFormat="1" applyFont="1" applyFill="1" applyAlignment="1">
      <alignment horizontal="right"/>
    </xf>
    <xf numFmtId="0" fontId="17" fillId="6" borderId="0" xfId="0" applyNumberFormat="1" applyFont="1" applyFill="1" applyAlignment="1">
      <alignment horizontal="right"/>
    </xf>
    <xf numFmtId="0" fontId="19" fillId="0" borderId="0" xfId="0" applyNumberFormat="1" applyFont="1" applyAlignment="1">
      <alignment horizontal="right"/>
    </xf>
    <xf numFmtId="0" fontId="19" fillId="0" borderId="0" xfId="0" applyNumberFormat="1" applyFont="1" applyAlignment="1">
      <alignment horizontal="left"/>
    </xf>
    <xf numFmtId="0" fontId="12" fillId="7" borderId="0" xfId="0" applyFont="1" applyFill="1"/>
    <xf numFmtId="0" fontId="0" fillId="7" borderId="0" xfId="0" applyFill="1"/>
    <xf numFmtId="0" fontId="21" fillId="0" borderId="0" xfId="3" applyFont="1"/>
    <xf numFmtId="0" fontId="0" fillId="0" borderId="8" xfId="0" applyBorder="1"/>
    <xf numFmtId="0" fontId="0" fillId="0" borderId="9" xfId="0" applyBorder="1"/>
    <xf numFmtId="0" fontId="0" fillId="0" borderId="10" xfId="0" applyBorder="1"/>
    <xf numFmtId="0" fontId="0" fillId="0" borderId="11" xfId="0" applyBorder="1"/>
    <xf numFmtId="0" fontId="0" fillId="0" borderId="12" xfId="0" applyBorder="1"/>
    <xf numFmtId="0" fontId="0" fillId="0" borderId="13" xfId="0" applyBorder="1"/>
    <xf numFmtId="0" fontId="0" fillId="0" borderId="14" xfId="0" applyBorder="1"/>
    <xf numFmtId="0" fontId="0" fillId="0" borderId="15" xfId="0" applyBorder="1"/>
    <xf numFmtId="0" fontId="22" fillId="5" borderId="0" xfId="5" applyFont="1" applyFill="1" applyAlignment="1">
      <alignment vertical="top" wrapText="1"/>
    </xf>
    <xf numFmtId="0" fontId="24" fillId="0" borderId="0" xfId="0" applyFont="1" applyAlignment="1">
      <alignment horizontal="center"/>
    </xf>
    <xf numFmtId="0" fontId="21" fillId="0" borderId="0" xfId="3" applyFont="1" applyAlignment="1">
      <alignment vertical="top"/>
    </xf>
    <xf numFmtId="0" fontId="27" fillId="0" borderId="0" xfId="3" applyFont="1" applyAlignment="1">
      <alignment vertical="top" wrapText="1"/>
    </xf>
    <xf numFmtId="0" fontId="27" fillId="0" borderId="0" xfId="3" applyFont="1" applyAlignment="1">
      <alignment horizontal="right" vertical="top"/>
    </xf>
    <xf numFmtId="0" fontId="27" fillId="0" borderId="0" xfId="3" applyFont="1" applyAlignment="1">
      <alignment vertical="top"/>
    </xf>
    <xf numFmtId="0" fontId="23" fillId="4" borderId="0" xfId="5" applyFont="1" applyFill="1" applyAlignment="1">
      <alignment vertical="top"/>
    </xf>
    <xf numFmtId="0" fontId="21" fillId="0" borderId="0" xfId="3" applyFont="1" applyAlignment="1">
      <alignment vertical="top" wrapText="1"/>
    </xf>
    <xf numFmtId="0" fontId="21" fillId="0" borderId="0" xfId="3" applyFont="1" applyAlignment="1">
      <alignment horizontal="right" vertical="top"/>
    </xf>
    <xf numFmtId="0" fontId="25" fillId="0" borderId="0" xfId="0" applyFont="1" applyAlignment="1">
      <alignment vertical="top" wrapText="1"/>
    </xf>
    <xf numFmtId="0" fontId="25" fillId="0" borderId="0" xfId="0" applyFont="1" applyAlignment="1">
      <alignment vertical="top"/>
    </xf>
    <xf numFmtId="0" fontId="25" fillId="0" borderId="0" xfId="0" applyFont="1"/>
    <xf numFmtId="0" fontId="29" fillId="0" borderId="0" xfId="0" applyFont="1" applyAlignment="1">
      <alignment vertical="top"/>
    </xf>
    <xf numFmtId="0" fontId="30" fillId="0" borderId="0" xfId="0" applyFont="1" applyAlignment="1">
      <alignment vertical="top" wrapText="1"/>
    </xf>
    <xf numFmtId="0" fontId="31" fillId="5" borderId="7" xfId="5" applyFont="1" applyFill="1" applyBorder="1" applyAlignment="1">
      <alignment vertical="top" wrapText="1"/>
    </xf>
    <xf numFmtId="0" fontId="13" fillId="0" borderId="0" xfId="7" applyAlignment="1" applyProtection="1">
      <alignment vertical="top"/>
    </xf>
    <xf numFmtId="0" fontId="32" fillId="0" borderId="0" xfId="0" applyFont="1" applyAlignment="1">
      <alignment vertical="top"/>
    </xf>
    <xf numFmtId="0" fontId="26" fillId="0" borderId="16" xfId="4" applyFont="1" applyFill="1" applyBorder="1" applyAlignment="1">
      <alignment vertical="top"/>
    </xf>
    <xf numFmtId="0" fontId="0" fillId="0" borderId="0" xfId="0" quotePrefix="1"/>
  </cellXfs>
  <cellStyles count="8">
    <cellStyle name="Heading 1" xfId="1" builtinId="16"/>
    <cellStyle name="Heading 2" xfId="2" builtinId="17"/>
    <cellStyle name="Heading 3 2" xfId="4"/>
    <cellStyle name="Hyperlink 3" xfId="7"/>
    <cellStyle name="Normal" xfId="0" builtinId="0"/>
    <cellStyle name="Normal 2" xfId="3"/>
    <cellStyle name="Normal 2 2" xfId="6"/>
    <cellStyle name="Normal 2 4" xf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1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microsoft.com/office/2007/relationships/slicerCache" Target="slicerCaches/slicerCache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microsoft.com/office/2007/relationships/slicerCache" Target="slicerCaches/slicerCache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pivotCacheDefinition" Target="pivotCache/pivotCacheDefinition2.xml"/><Relationship Id="rId4" Type="http://schemas.openxmlformats.org/officeDocument/2006/relationships/worksheet" Target="worksheets/sheet4.xml"/><Relationship Id="rId9" Type="http://schemas.openxmlformats.org/officeDocument/2006/relationships/pivotCacheDefinition" Target="pivotCache/pivotCacheDefinition1.xml"/><Relationship Id="rId14" Type="http://schemas.openxmlformats.org/officeDocument/2006/relationships/connections" Target="connection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4</xdr:col>
      <xdr:colOff>19050</xdr:colOff>
      <xdr:row>9</xdr:row>
      <xdr:rowOff>133350</xdr:rowOff>
    </xdr:from>
    <xdr:to>
      <xdr:col>11</xdr:col>
      <xdr:colOff>257175</xdr:colOff>
      <xdr:row>17</xdr:row>
      <xdr:rowOff>258487</xdr:rowOff>
    </xdr:to>
    <xdr:pic>
      <xdr:nvPicPr>
        <xdr:cNvPr id="2" name="Picture 1" descr="C:\Users\krd\AppData\Local\Temp\SNAGHTML32b635bd.PNG"/>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001125" y="1781175"/>
          <a:ext cx="5038725" cy="2658787"/>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4441825</xdr:colOff>
      <xdr:row>3</xdr:row>
      <xdr:rowOff>92075</xdr:rowOff>
    </xdr:from>
    <xdr:to>
      <xdr:col>5</xdr:col>
      <xdr:colOff>165100</xdr:colOff>
      <xdr:row>6</xdr:row>
      <xdr:rowOff>32361</xdr:rowOff>
    </xdr:to>
    <xdr:pic>
      <xdr:nvPicPr>
        <xdr:cNvPr id="2" name="Jet Logo"/>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480300" y="635000"/>
          <a:ext cx="2743200" cy="483211"/>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2</xdr:col>
      <xdr:colOff>39158</xdr:colOff>
      <xdr:row>8</xdr:row>
      <xdr:rowOff>11615</xdr:rowOff>
    </xdr:from>
    <xdr:to>
      <xdr:col>2</xdr:col>
      <xdr:colOff>1948391</xdr:colOff>
      <xdr:row>12</xdr:row>
      <xdr:rowOff>12507</xdr:rowOff>
    </xdr:to>
    <mc:AlternateContent xmlns:mc="http://schemas.openxmlformats.org/markup-compatibility/2006" xmlns:a14="http://schemas.microsoft.com/office/drawing/2010/main">
      <mc:Choice Requires="a14">
        <xdr:graphicFrame macro="">
          <xdr:nvGraphicFramePr>
            <xdr:cNvPr id="6" name="Company"/>
            <xdr:cNvGraphicFramePr/>
          </xdr:nvGraphicFramePr>
          <xdr:xfrm>
            <a:off x="0" y="0"/>
            <a:ext cx="0" cy="0"/>
          </xdr:xfrm>
          <a:graphic>
            <a:graphicData uri="http://schemas.microsoft.com/office/drawing/2010/slicer">
              <sle:slicer xmlns:sle="http://schemas.microsoft.com/office/drawing/2010/slicer" name="Company"/>
            </a:graphicData>
          </a:graphic>
        </xdr:graphicFrame>
      </mc:Choice>
      <mc:Fallback xmlns="">
        <xdr:sp macro="" textlink="">
          <xdr:nvSpPr>
            <xdr:cNvPr id="0" name=""/>
            <xdr:cNvSpPr>
              <a:spLocks noTextEdit="1"/>
            </xdr:cNvSpPr>
          </xdr:nvSpPr>
          <xdr:spPr>
            <a:xfrm>
              <a:off x="376018" y="906036"/>
              <a:ext cx="1909233" cy="930160"/>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editAs="oneCell">
    <xdr:from>
      <xdr:col>2</xdr:col>
      <xdr:colOff>39158</xdr:colOff>
      <xdr:row>14</xdr:row>
      <xdr:rowOff>23231</xdr:rowOff>
    </xdr:from>
    <xdr:to>
      <xdr:col>2</xdr:col>
      <xdr:colOff>1950254</xdr:colOff>
      <xdr:row>20</xdr:row>
      <xdr:rowOff>23231</xdr:rowOff>
    </xdr:to>
    <mc:AlternateContent xmlns:mc="http://schemas.openxmlformats.org/markup-compatibility/2006" xmlns:a14="http://schemas.microsoft.com/office/drawing/2010/main">
      <mc:Choice Requires="a14">
        <xdr:graphicFrame macro="">
          <xdr:nvGraphicFramePr>
            <xdr:cNvPr id="4" name="Year"/>
            <xdr:cNvGraphicFramePr/>
          </xdr:nvGraphicFramePr>
          <xdr:xfrm>
            <a:off x="0" y="0"/>
            <a:ext cx="0" cy="0"/>
          </xdr:xfrm>
          <a:graphic>
            <a:graphicData uri="http://schemas.microsoft.com/office/drawing/2010/slicer">
              <sle:slicer xmlns:sle="http://schemas.microsoft.com/office/drawing/2010/slicer" name="Year"/>
            </a:graphicData>
          </a:graphic>
        </xdr:graphicFrame>
      </mc:Choice>
      <mc:Fallback xmlns="">
        <xdr:sp macro="" textlink="">
          <xdr:nvSpPr>
            <xdr:cNvPr id="0" name=""/>
            <xdr:cNvSpPr>
              <a:spLocks noTextEdit="1"/>
            </xdr:cNvSpPr>
          </xdr:nvSpPr>
          <xdr:spPr>
            <a:xfrm>
              <a:off x="376018" y="2311554"/>
              <a:ext cx="1911096" cy="1393903"/>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wsDr>
</file>

<file path=xl/pivotCache/pivotCacheDefinition1.xml><?xml version="1.0" encoding="utf-8"?>
<pivotCacheDefinition xmlns="http://schemas.openxmlformats.org/spreadsheetml/2006/main" xmlns:r="http://schemas.openxmlformats.org/officeDocument/2006/relationships" saveData="0" refreshedBy="Kim R. Duey" refreshedDate="43374.573328587961" backgroundQuery="1" createdVersion="4" refreshedVersion="6" minRefreshableVersion="3" recordCount="0" supportSubquery="1" supportAdvancedDrill="1">
  <cacheSource type="external" connectionId="1"/>
  <cacheFields count="10">
    <cacheField name="[Date].[Date YQMD].[Year]" caption="Year" numFmtId="0" hierarchy="4" level="1">
      <sharedItems containsSemiMixedTypes="0" containsString="0"/>
    </cacheField>
    <cacheField name="[Date].[Date YQMD].[Quarter]" caption="Quarter" numFmtId="0" hierarchy="4" level="2">
      <sharedItems containsSemiMixedTypes="0" containsString="0"/>
    </cacheField>
    <cacheField name="[Date].[Date YQMD].[Month]" caption="Month" numFmtId="0" hierarchy="4" level="3">
      <sharedItems containsSemiMixedTypes="0" containsString="0"/>
    </cacheField>
    <cacheField name="[Date].[Date YQMD].[Day]" caption="Day" numFmtId="0" hierarchy="4" level="4">
      <sharedItems containsSemiMixedTypes="0" containsString="0"/>
    </cacheField>
    <cacheField name="[Date].[Date YQMD].[Quarter].[Year]" caption="Year" propertyName="Year" numFmtId="0" hierarchy="4" level="2" memberPropertyField="1">
      <sharedItems containsSemiMixedTypes="0" containsString="0"/>
    </cacheField>
    <cacheField name="[Date].[Date YQMD].[Month].[Year Quarter]" caption="Year Quarter" propertyName="Year Quarter" numFmtId="0" hierarchy="4" level="3" memberPropertyField="1">
      <sharedItems containsSemiMixedTypes="0" containsString="0"/>
    </cacheField>
    <cacheField name="[Date].[Date YQMD].[Day].[Month]" caption="Month" propertyName="Month" numFmtId="0" hierarchy="4" level="4" memberPropertyField="1">
      <sharedItems containsSemiMixedTypes="0" containsString="0"/>
    </cacheField>
    <cacheField name="[Date].[Date YQMD].[Day].[Quarter]" caption="Quarter" propertyName="Quarter" numFmtId="0" hierarchy="4" level="4" memberPropertyField="1">
      <sharedItems containsSemiMixedTypes="0" containsString="0"/>
    </cacheField>
    <cacheField name="[Date].[Date YQMD].[Day].[Year Month]" caption="Year Month" propertyName="Year Month" numFmtId="0" hierarchy="4" level="4" memberPropertyField="1">
      <sharedItems containsSemiMixedTypes="0" containsString="0"/>
    </cacheField>
    <cacheField name="[Company].[Company].[Company]" caption="Company" numFmtId="0" hierarchy="3" level="1">
      <sharedItems containsSemiMixedTypes="0" containsString="0"/>
    </cacheField>
  </cacheFields>
  <cacheHierarchies count="45">
    <cacheHierarchy uniqueName="[Budget Code].[Budget Code]" caption="Budget Code" attribute="1" defaultMemberUniqueName="[Budget Code].[Budget Code].[All Budget Code]" allUniqueName="[Budget Code].[Budget Code].[All Budget Code]" dimensionUniqueName="[Budget Code]" displayFolder="" count="0" unbalanced="0"/>
    <cacheHierarchy uniqueName="[Budget Code].[Budget Transaction Type]" caption="Budget Transaction Type" attribute="1" defaultMemberUniqueName="[Budget Code].[Budget Transaction Type].[All Budget Code]" allUniqueName="[Budget Code].[Budget Transaction Type].[All Budget Code]" dimensionUniqueName="[Budget Code]" displayFolder="" count="0" unbalanced="0"/>
    <cacheHierarchy uniqueName="[Budget Model].[Budget Model]" caption="Budget Model" attribute="1" keyAttribute="1" defaultMemberUniqueName="[Budget Model].[Budget Model].[All Budget Model]" allUniqueName="[Budget Model].[Budget Model].[All Budget Model]" dimensionUniqueName="[Budget Model]" displayFolder="" count="0" unbalanced="0"/>
    <cacheHierarchy uniqueName="[Company].[Company]" caption="Company" attribute="1" keyAttribute="1" defaultMemberUniqueName="[Company].[Company].[All Company]" allUniqueName="[Company].[Company].[All Company]" dimensionUniqueName="[Company]" displayFolder="" count="2" unbalanced="0">
      <fieldsUsage count="2">
        <fieldUsage x="-1"/>
        <fieldUsage x="9"/>
      </fieldsUsage>
    </cacheHierarchy>
    <cacheHierarchy uniqueName="[Date].[Date YQMD]" caption="Date YQMD" time="1" defaultMemberUniqueName="[Date].[Date YQMD].[All Date]" allUniqueName="[Date].[Date YQMD].[All Date]" dimensionUniqueName="[Date]" displayFolder="" count="5" unbalanced="0">
      <fieldsUsage count="5">
        <fieldUsage x="-1"/>
        <fieldUsage x="0"/>
        <fieldUsage x="1"/>
        <fieldUsage x="2"/>
        <fieldUsage x="3"/>
      </fieldsUsage>
    </cacheHierarchy>
    <cacheHierarchy uniqueName="[Date].[Month]" caption="Month" attribute="1" time="1" defaultMemberUniqueName="[Date].[Month].[All Date]" allUniqueName="[Date].[Month].[All Date]" dimensionUniqueName="[Date]" displayFolder="" count="0" unbalanced="0"/>
    <cacheHierarchy uniqueName="[Date].[Quarter]" caption="Quarter" attribute="1" time="1" defaultMemberUniqueName="[Date].[Quarter].[All Date]" allUniqueName="[Date].[Quarter].[All Date]" dimensionUniqueName="[Date]" displayFolder="" count="0" unbalanced="0"/>
    <cacheHierarchy uniqueName="[Date].[Year]" caption="Year" attribute="1" time="1" defaultMemberUniqueName="[Date].[Year].[All Date]" allUniqueName="[Date].[Year].[All Date]" dimensionUniqueName="[Date]" displayFolder="" count="0" unbalanced="0"/>
    <cacheHierarchy uniqueName="[Date Calculation].[Aggregation]" caption="Aggregation" attribute="1" defaultMemberUniqueName="[Date Calculation].[Aggregation].[All Date Calculation]" allUniqueName="[Date Calculation].[Aggregation].[All Date Calculation]" dimensionUniqueName="[Date Calculation]" displayFolder="" count="0" unbalanced="0"/>
    <cacheHierarchy uniqueName="[Date Calculation].[Comparison]" caption="Comparison" attribute="1" defaultMemberUniqueName="[Date Calculation].[Comparison].[All Date Calculation]" allUniqueName="[Date Calculation].[Comparison].[All Date Calculation]" dimensionUniqueName="[Date Calculation]" displayFolder="" count="0" unbalanced="0"/>
    <cacheHierarchy uniqueName="[GL Document].[Document No]" caption="Document No" attribute="1" defaultMemberUniqueName="[GL Document].[Document No].[All GL Document]" allUniqueName="[GL Document].[Document No].[All GL Document]" dimensionUniqueName="[GL Document]" displayFolder="" count="0" unbalanced="0"/>
    <cacheHierarchy uniqueName="[GL Document].[Journal No]" caption="Journal No" attribute="1" defaultMemberUniqueName="[GL Document].[Journal No].[All GL Document]" allUniqueName="[GL Document].[Journal No].[All GL Document]" dimensionUniqueName="[GL Document]" displayFolder="" count="0" unbalanced="0"/>
    <cacheHierarchy uniqueName="[GL Document].[Voucher]" caption="Voucher" attribute="1" defaultMemberUniqueName="[GL Document].[Voucher].[All GL Document]" allUniqueName="[GL Document].[Voucher].[All GL Document]" dimensionUniqueName="[GL Document]" displayFolder="" count="0" unbalanced="0"/>
    <cacheHierarchy uniqueName="[Main Account].[Category]" caption="Category" attribute="1" defaultMemberUniqueName="[Main Account].[Category].[All Main Account]" allUniqueName="[Main Account].[Category].[All Main Account]" dimensionUniqueName="[Main Account]" displayFolder="" count="0" unbalanced="0"/>
    <cacheHierarchy uniqueName="[Main Account].[Main Account]" caption="Main Account" attribute="1" defaultMemberUniqueName="[Main Account].[Main Account].[All Main Account]" allUniqueName="[Main Account].[Main Account].[All Main Account]" dimensionUniqueName="[Main Account]" displayFolder="" count="0" unbalanced="0"/>
    <cacheHierarchy uniqueName="[Main Account].[Type]" caption="Type" attribute="1" defaultMemberUniqueName="[Main Account].[Type].[All Main Account]" allUniqueName="[Main Account].[Type].[All Main Account]" dimensionUniqueName="[Main Account]" displayFolder="" count="0" unbalanced="0"/>
    <cacheHierarchy uniqueName="[Period Type].[Period Type]" caption="Period Type" attribute="1" keyAttribute="1" defaultMemberUniqueName="[Period Type].[Period Type].[All Period Type]" allUniqueName="[Period Type].[Period Type].[All Period Type]" dimensionUniqueName="[Period Type]" displayFolder="" count="0" unbalanced="0"/>
    <cacheHierarchy uniqueName="[Posting Layer].[Posting Layer]" caption="Posting Layer" attribute="1" keyAttribute="1" defaultMemberUniqueName="[Posting Layer].[Posting Layer].[All Posting Layer]" allUniqueName="[Posting Layer].[Posting Layer].[All Posting Layer]" dimensionUniqueName="[Posting Layer]" displayFolder="" count="0" unbalanced="0"/>
    <cacheHierarchy uniqueName="[Posting Type].[Posting Type]" caption="Posting Type" attribute="1" keyAttribute="1" defaultMemberUniqueName="[Posting Type].[Posting Type].[All Posting Type]" allUniqueName="[Posting Type].[Posting Type].[All Posting Type]" dimensionUniqueName="[Posting Type]" displayFolder="" count="0" unbalanced="0"/>
    <cacheHierarchy uniqueName="[Transaction Type].[Transaction Type]" caption="Transaction Type" attribute="1" keyAttribute="1" defaultMemberUniqueName="[Transaction Type].[Transaction Type].[All Transaction Type]" allUniqueName="[Transaction Type].[Transaction Type].[All Transaction Type]" dimensionUniqueName="[Transaction Type]" displayFolder="" count="0" unbalanced="0"/>
    <cacheHierarchy uniqueName="[Budget Code].[Budget Code Id]" caption="Budget Code Id" attribute="1" keyAttribute="1" defaultMemberUniqueName="[Budget Code].[Budget Code Id].[All Budget Code]" allUniqueName="[Budget Code].[Budget Code Id].[All Budget Code]" dimensionUniqueName="[Budget Code]" displayFolder="" count="0" unbalanced="0" hidden="1"/>
    <cacheHierarchy uniqueName="[Date].[Day]" caption="Day" attribute="1" time="1" keyAttribute="1" defaultMemberUniqueName="[Date].[Day].[All Date]" allUniqueName="[Date].[Day].[All Date]" dimensionUniqueName="[Date]" displayFolder="" count="0" memberValueDatatype="7" unbalanced="0" hidden="1"/>
    <cacheHierarchy uniqueName="[Date].[Year Month]" caption="Year Month" attribute="1" time="1" defaultMemberUniqueName="[Date].[Year Month].[All Date]" allUniqueName="[Date].[Year Month].[All Date]" dimensionUniqueName="[Date]" displayFolder="" count="0" unbalanced="0" hidden="1"/>
    <cacheHierarchy uniqueName="[Date].[Year Quarter]" caption="Year Quarter" attribute="1" time="1" defaultMemberUniqueName="[Date].[Year Quarter].[All Date]" allUniqueName="[Date].[Year Quarter].[All Date]" dimensionUniqueName="[Date]" displayFolder="" count="0" unbalanced="0" hidden="1"/>
    <cacheHierarchy uniqueName="[Date Calculation].[Date Calculation Id]" caption="Date Calculation Id" attribute="1" keyAttribute="1" defaultMemberUniqueName="[Date Calculation].[Date Calculation Id].[All Date Calculation]" allUniqueName="[Date Calculation].[Date Calculation Id].[All Date Calculation]" dimensionUniqueName="[Date Calculation]" displayFolder="" count="0" unbalanced="0" hidden="1"/>
    <cacheHierarchy uniqueName="[GL Document].[GL Document Id]" caption="GL Document Id" attribute="1" keyAttribute="1" defaultMemberUniqueName="[GL Document].[GL Document Id].[All GL Document]" allUniqueName="[GL Document].[GL Document Id].[All GL Document]" dimensionUniqueName="[GL Document]" displayFolder="" count="0" unbalanced="0" hidden="1"/>
    <cacheHierarchy uniqueName="[Main Account].[Main Account Id]" caption="Main Account Id" attribute="1" keyAttribute="1" defaultMemberUniqueName="[Main Account].[Main Account Id].[All Main Account]" allUniqueName="[Main Account].[Main Account Id].[All Main Account]" dimensionUniqueName="[Main Account]" displayFolder="" count="0" unbalanced="0" hidden="1"/>
    <cacheHierarchy uniqueName="[Measures].[Amount]" caption="Amount" measure="1" displayFolder="Amount" measureGroup="Finance Transactions" count="0"/>
    <cacheHierarchy uniqueName="[Measures].[Budget]" caption="Budget" measure="1" displayFolder="Budget" measureGroup="Finance Budget Transactions" count="0"/>
    <cacheHierarchy uniqueName="[Measures].[Budget Var]" caption="Budget Var" measure="1" displayFolder="Budget" measureGroup="Finance Budget Transactions" count="0"/>
    <cacheHierarchy uniqueName="[Measures].[Budget Var %]" caption="Budget Var %" measure="1" displayFolder="Budget" measureGroup="Finance Budget Transactions" count="0"/>
    <cacheHierarchy uniqueName="[Measures].[Amount YTD]" caption="Amount YTD" measure="1" displayFolder="Amount YTD" measureGroup="Finance Transactions" count="0"/>
    <cacheHierarchy uniqueName="[Measures].[Amount LY]" caption="Amount LY" measure="1" displayFolder="Amount" measureGroup="Finance Transactions" count="0"/>
    <cacheHierarchy uniqueName="[Measures].[Amount Var]" caption="Amount Var" measure="1" displayFolder="Amount" measureGroup="Finance Transactions" count="0"/>
    <cacheHierarchy uniqueName="[Measures].[Amount Var %]" caption="Amount Var %" measure="1" displayFolder="Amount" measureGroup="Finance Transactions" count="0"/>
    <cacheHierarchy uniqueName="[Measures].[Amount YTD LY]" caption="Amount YTD LY" measure="1" displayFolder="Amount YTD" measureGroup="Finance Transactions" count="0"/>
    <cacheHierarchy uniqueName="[Measures].[Amount YTD Var]" caption="Amount YTD Var" measure="1" displayFolder="Amount YTD" measureGroup="Finance Transactions" count="0"/>
    <cacheHierarchy uniqueName="[Measures].[Amount YTD Var %]" caption="Amount YTD Var %" measure="1" displayFolder="Amount YTD" measureGroup="Finance Transactions" count="0"/>
    <cacheHierarchy uniqueName="[Measures].[Balance]" caption="Balance" measure="1" displayFolder="Balance" measureGroup="Finance Transactions" count="0"/>
    <cacheHierarchy uniqueName="[Measures].[Balance LY]" caption="Balance LY" measure="1" displayFolder="Balance" measureGroup="Finance Transactions" count="0"/>
    <cacheHierarchy uniqueName="[Measures].[Balance Var]" caption="Balance Var" measure="1" displayFolder="Balance" measureGroup="Finance Transactions" count="0"/>
    <cacheHierarchy uniqueName="[Measures].[Balance Var %]" caption="Balance Var %" measure="1" displayFolder="Balance" measureGroup="Finance Transactions" count="0"/>
    <cacheHierarchy uniqueName="[Measures].[Budget YTD]" caption="Budget YTD" measure="1" displayFolder="Budget YTD" measureGroup="Finance Budget Transactions" count="0"/>
    <cacheHierarchy uniqueName="[Measures].[Budget YTD Var]" caption="Budget YTD Var" measure="1" displayFolder="Budget YTD" measureGroup="Finance Budget Transactions" count="0"/>
    <cacheHierarchy uniqueName="[Measures].[Budget YTD Var %]" caption="Budget YTD Var %" measure="1" displayFolder="Budget YTD" measureGroup="Finance Budget Transactions" count="0"/>
  </cacheHierarchies>
  <kpis count="0"/>
  <dimensions count="12">
    <dimension name="Budget Code" uniqueName="[Budget Code]" caption="Budget Code"/>
    <dimension name="Budget Model" uniqueName="[Budget Model]" caption="Budget Model"/>
    <dimension name="Company" uniqueName="[Company]" caption="Company"/>
    <dimension name="Date" uniqueName="[Date]" caption="Date"/>
    <dimension name="Date Calculation" uniqueName="[Date Calculation]" caption="Date Calculation"/>
    <dimension name="GL Document" uniqueName="[GL Document]" caption="GL Document"/>
    <dimension name="Main Account" uniqueName="[Main Account]" caption="Main Account"/>
    <dimension measure="1" name="Measures" uniqueName="[Measures]" caption="Measures"/>
    <dimension name="Period Type" uniqueName="[Period Type]" caption="Period Type"/>
    <dimension name="Posting Layer" uniqueName="[Posting Layer]" caption="Posting Layer"/>
    <dimension name="Posting Type" uniqueName="[Posting Type]" caption="Posting Type"/>
    <dimension name="Transaction Type" uniqueName="[Transaction Type]" caption="Transaction Type"/>
  </dimensions>
  <measureGroups count="2">
    <measureGroup name="Finance Budget Transactions" caption="Finance Budget Transactions"/>
    <measureGroup name="Finance Transactions" caption="Finance Transactions"/>
  </measureGroups>
  <maps count="13">
    <map measureGroup="0" dimension="0"/>
    <map measureGroup="0" dimension="1"/>
    <map measureGroup="0" dimension="2"/>
    <map measureGroup="0" dimension="3"/>
    <map measureGroup="0" dimension="6"/>
    <map measureGroup="1" dimension="2"/>
    <map measureGroup="1" dimension="3"/>
    <map measureGroup="1" dimension="5"/>
    <map measureGroup="1" dimension="6"/>
    <map measureGroup="1" dimension="8"/>
    <map measureGroup="1" dimension="9"/>
    <map measureGroup="1" dimension="10"/>
    <map measureGroup="1" dimension="11"/>
  </maps>
  <extLst>
    <ext xmlns:x14="http://schemas.microsoft.com/office/spreadsheetml/2009/9/main" uri="{725AE2AE-9491-48be-B2B4-4EB974FC3084}">
      <x14:pivotCacheDefinition supportSubqueryNonVisual="1" supportSubqueryCalcMem="1" supportAddCalcMems="1"/>
    </ext>
  </extLst>
</pivotCacheDefinition>
</file>

<file path=xl/pivotCache/pivotCacheDefinition2.xml><?xml version="1.0" encoding="utf-8"?>
<pivotCacheDefinition xmlns="http://schemas.openxmlformats.org/spreadsheetml/2006/main" xmlns:r="http://schemas.openxmlformats.org/officeDocument/2006/relationships" saveData="0" refreshedBy="Kim R. Duey" refreshedDate="43374.573326736114" backgroundQuery="1" createdVersion="3" refreshedVersion="6" minRefreshableVersion="3" recordCount="0" supportSubquery="1" supportAdvancedDrill="1">
  <cacheSource type="external" connectionId="1">
    <extLst>
      <ext xmlns:x14="http://schemas.microsoft.com/office/spreadsheetml/2009/9/main" uri="{F057638F-6D5F-4e77-A914-E7F072B9BCA8}">
        <x14:sourceConnection name="AX 2012 Cube (1)"/>
      </ext>
    </extLst>
  </cacheSource>
  <cacheFields count="0"/>
  <cacheHierarchies count="45">
    <cacheHierarchy uniqueName="[Budget Code].[Budget Code]" caption="Budget Code" attribute="1" defaultMemberUniqueName="[Budget Code].[Budget Code].[All Budget Code]" allUniqueName="[Budget Code].[Budget Code].[All Budget Code]" dimensionUniqueName="[Budget Code]" displayFolder="" count="0" unbalanced="0"/>
    <cacheHierarchy uniqueName="[Budget Code].[Budget Transaction Type]" caption="Budget Transaction Type" attribute="1" defaultMemberUniqueName="[Budget Code].[Budget Transaction Type].[All Budget Code]" allUniqueName="[Budget Code].[Budget Transaction Type].[All Budget Code]" dimensionUniqueName="[Budget Code]" displayFolder="" count="0" unbalanced="0"/>
    <cacheHierarchy uniqueName="[Budget Model].[Budget Model]" caption="Budget Model" attribute="1" keyAttribute="1" defaultMemberUniqueName="[Budget Model].[Budget Model].[All Budget Model]" allUniqueName="[Budget Model].[Budget Model].[All Budget Model]" dimensionUniqueName="[Budget Model]" displayFolder="" count="0" unbalanced="0"/>
    <cacheHierarchy uniqueName="[Company].[Company]" caption="Company" attribute="1" keyAttribute="1" defaultMemberUniqueName="[Company].[Company].[All Company]" allUniqueName="[Company].[Company].[All Company]" dimensionUniqueName="[Company]" displayFolder="" count="2" unbalanced="0"/>
    <cacheHierarchy uniqueName="[Date].[Date YQMD]" caption="Date YQMD" time="1" defaultMemberUniqueName="[Date].[Date YQMD].[All Date]" allUniqueName="[Date].[Date YQMD].[All Date]" dimensionUniqueName="[Date]" displayFolder="" count="5" unbalanced="0"/>
    <cacheHierarchy uniqueName="[Date].[Month]" caption="Month" attribute="1" time="1" defaultMemberUniqueName="[Date].[Month].[All Date]" allUniqueName="[Date].[Month].[All Date]" dimensionUniqueName="[Date]" displayFolder="" count="0" unbalanced="0"/>
    <cacheHierarchy uniqueName="[Date].[Quarter]" caption="Quarter" attribute="1" time="1" defaultMemberUniqueName="[Date].[Quarter].[All Date]" allUniqueName="[Date].[Quarter].[All Date]" dimensionUniqueName="[Date]" displayFolder="" count="0" unbalanced="0"/>
    <cacheHierarchy uniqueName="[Date].[Year]" caption="Year" attribute="1" time="1" defaultMemberUniqueName="[Date].[Year].[All Date]" allUniqueName="[Date].[Year].[All Date]" dimensionUniqueName="[Date]" displayFolder="" count="0" unbalanced="0"/>
    <cacheHierarchy uniqueName="[Date Calculation].[Aggregation]" caption="Aggregation" attribute="1" defaultMemberUniqueName="[Date Calculation].[Aggregation].[All Date Calculation]" allUniqueName="[Date Calculation].[Aggregation].[All Date Calculation]" dimensionUniqueName="[Date Calculation]" displayFolder="" count="0" unbalanced="0"/>
    <cacheHierarchy uniqueName="[Date Calculation].[Comparison]" caption="Comparison" attribute="1" defaultMemberUniqueName="[Date Calculation].[Comparison].[All Date Calculation]" allUniqueName="[Date Calculation].[Comparison].[All Date Calculation]" dimensionUniqueName="[Date Calculation]" displayFolder="" count="0" unbalanced="0"/>
    <cacheHierarchy uniqueName="[GL Document].[Document No]" caption="Document No" attribute="1" defaultMemberUniqueName="[GL Document].[Document No].[All GL Document]" allUniqueName="[GL Document].[Document No].[All GL Document]" dimensionUniqueName="[GL Document]" displayFolder="" count="0" unbalanced="0"/>
    <cacheHierarchy uniqueName="[GL Document].[Journal No]" caption="Journal No" attribute="1" defaultMemberUniqueName="[GL Document].[Journal No].[All GL Document]" allUniqueName="[GL Document].[Journal No].[All GL Document]" dimensionUniqueName="[GL Document]" displayFolder="" count="0" unbalanced="0"/>
    <cacheHierarchy uniqueName="[GL Document].[Voucher]" caption="Voucher" attribute="1" defaultMemberUniqueName="[GL Document].[Voucher].[All GL Document]" allUniqueName="[GL Document].[Voucher].[All GL Document]" dimensionUniqueName="[GL Document]" displayFolder="" count="0" unbalanced="0"/>
    <cacheHierarchy uniqueName="[Main Account].[Category]" caption="Category" attribute="1" defaultMemberUniqueName="[Main Account].[Category].[All Main Account]" allUniqueName="[Main Account].[Category].[All Main Account]" dimensionUniqueName="[Main Account]" displayFolder="" count="0" unbalanced="0"/>
    <cacheHierarchy uniqueName="[Main Account].[Main Account]" caption="Main Account" attribute="1" defaultMemberUniqueName="[Main Account].[Main Account].[All Main Account]" allUniqueName="[Main Account].[Main Account].[All Main Account]" dimensionUniqueName="[Main Account]" displayFolder="" count="0" unbalanced="0"/>
    <cacheHierarchy uniqueName="[Main Account].[Type]" caption="Type" attribute="1" defaultMemberUniqueName="[Main Account].[Type].[All Main Account]" allUniqueName="[Main Account].[Type].[All Main Account]" dimensionUniqueName="[Main Account]" displayFolder="" count="0" unbalanced="0"/>
    <cacheHierarchy uniqueName="[Period Type].[Period Type]" caption="Period Type" attribute="1" keyAttribute="1" defaultMemberUniqueName="[Period Type].[Period Type].[All Period Type]" allUniqueName="[Period Type].[Period Type].[All Period Type]" dimensionUniqueName="[Period Type]" displayFolder="" count="0" unbalanced="0"/>
    <cacheHierarchy uniqueName="[Posting Layer].[Posting Layer]" caption="Posting Layer" attribute="1" keyAttribute="1" defaultMemberUniqueName="[Posting Layer].[Posting Layer].[All Posting Layer]" allUniqueName="[Posting Layer].[Posting Layer].[All Posting Layer]" dimensionUniqueName="[Posting Layer]" displayFolder="" count="0" unbalanced="0"/>
    <cacheHierarchy uniqueName="[Posting Type].[Posting Type]" caption="Posting Type" attribute="1" keyAttribute="1" defaultMemberUniqueName="[Posting Type].[Posting Type].[All Posting Type]" allUniqueName="[Posting Type].[Posting Type].[All Posting Type]" dimensionUniqueName="[Posting Type]" displayFolder="" count="0" unbalanced="0"/>
    <cacheHierarchy uniqueName="[Transaction Type].[Transaction Type]" caption="Transaction Type" attribute="1" keyAttribute="1" defaultMemberUniqueName="[Transaction Type].[Transaction Type].[All Transaction Type]" allUniqueName="[Transaction Type].[Transaction Type].[All Transaction Type]" dimensionUniqueName="[Transaction Type]" displayFolder="" count="0" unbalanced="0"/>
    <cacheHierarchy uniqueName="[Budget Code].[Budget Code Id]" caption="Budget Code Id" attribute="1" keyAttribute="1" defaultMemberUniqueName="[Budget Code].[Budget Code Id].[All Budget Code]" allUniqueName="[Budget Code].[Budget Code Id].[All Budget Code]" dimensionUniqueName="[Budget Code]" displayFolder="" count="0" unbalanced="0" hidden="1"/>
    <cacheHierarchy uniqueName="[Date].[Day]" caption="Day" attribute="1" time="1" keyAttribute="1" defaultMemberUniqueName="[Date].[Day].[All Date]" allUniqueName="[Date].[Day].[All Date]" dimensionUniqueName="[Date]" displayFolder="" count="0" memberValueDatatype="7" unbalanced="0" hidden="1"/>
    <cacheHierarchy uniqueName="[Date].[Year Month]" caption="Year Month" attribute="1" time="1" defaultMemberUniqueName="[Date].[Year Month].[All Date]" allUniqueName="[Date].[Year Month].[All Date]" dimensionUniqueName="[Date]" displayFolder="" count="0" unbalanced="0" hidden="1"/>
    <cacheHierarchy uniqueName="[Date].[Year Quarter]" caption="Year Quarter" attribute="1" time="1" defaultMemberUniqueName="[Date].[Year Quarter].[All Date]" allUniqueName="[Date].[Year Quarter].[All Date]" dimensionUniqueName="[Date]" displayFolder="" count="0" unbalanced="0" hidden="1"/>
    <cacheHierarchy uniqueName="[Date Calculation].[Date Calculation Id]" caption="Date Calculation Id" attribute="1" keyAttribute="1" defaultMemberUniqueName="[Date Calculation].[Date Calculation Id].[All Date Calculation]" allUniqueName="[Date Calculation].[Date Calculation Id].[All Date Calculation]" dimensionUniqueName="[Date Calculation]" displayFolder="" count="0" unbalanced="0" hidden="1"/>
    <cacheHierarchy uniqueName="[GL Document].[GL Document Id]" caption="GL Document Id" attribute="1" keyAttribute="1" defaultMemberUniqueName="[GL Document].[GL Document Id].[All GL Document]" allUniqueName="[GL Document].[GL Document Id].[All GL Document]" dimensionUniqueName="[GL Document]" displayFolder="" count="0" unbalanced="0" hidden="1"/>
    <cacheHierarchy uniqueName="[Main Account].[Main Account Id]" caption="Main Account Id" attribute="1" keyAttribute="1" defaultMemberUniqueName="[Main Account].[Main Account Id].[All Main Account]" allUniqueName="[Main Account].[Main Account Id].[All Main Account]" dimensionUniqueName="[Main Account]" displayFolder="" count="0" unbalanced="0" hidden="1"/>
    <cacheHierarchy uniqueName="[Measures].[Amount]" caption="Amount" measure="1" displayFolder="Amount" measureGroup="Finance Transactions" count="0"/>
    <cacheHierarchy uniqueName="[Measures].[Budget]" caption="Budget" measure="1" displayFolder="Budget" measureGroup="Finance Budget Transactions" count="0"/>
    <cacheHierarchy uniqueName="[Measures].[Budget Var]" caption="Budget Var" measure="1" displayFolder="Budget" measureGroup="Finance Budget Transactions" count="0"/>
    <cacheHierarchy uniqueName="[Measures].[Budget Var %]" caption="Budget Var %" measure="1" displayFolder="Budget" measureGroup="Finance Budget Transactions" count="0"/>
    <cacheHierarchy uniqueName="[Measures].[Amount YTD]" caption="Amount YTD" measure="1" displayFolder="Amount YTD" measureGroup="Finance Transactions" count="0"/>
    <cacheHierarchy uniqueName="[Measures].[Amount LY]" caption="Amount LY" measure="1" displayFolder="Amount" measureGroup="Finance Transactions" count="0"/>
    <cacheHierarchy uniqueName="[Measures].[Amount Var]" caption="Amount Var" measure="1" displayFolder="Amount" measureGroup="Finance Transactions" count="0"/>
    <cacheHierarchy uniqueName="[Measures].[Amount Var %]" caption="Amount Var %" measure="1" displayFolder="Amount" measureGroup="Finance Transactions" count="0"/>
    <cacheHierarchy uniqueName="[Measures].[Amount YTD LY]" caption="Amount YTD LY" measure="1" displayFolder="Amount YTD" measureGroup="Finance Transactions" count="0"/>
    <cacheHierarchy uniqueName="[Measures].[Amount YTD Var]" caption="Amount YTD Var" measure="1" displayFolder="Amount YTD" measureGroup="Finance Transactions" count="0"/>
    <cacheHierarchy uniqueName="[Measures].[Amount YTD Var %]" caption="Amount YTD Var %" measure="1" displayFolder="Amount YTD" measureGroup="Finance Transactions" count="0"/>
    <cacheHierarchy uniqueName="[Measures].[Balance]" caption="Balance" measure="1" displayFolder="Balance" measureGroup="Finance Transactions" count="0"/>
    <cacheHierarchy uniqueName="[Measures].[Balance LY]" caption="Balance LY" measure="1" displayFolder="Balance" measureGroup="Finance Transactions" count="0"/>
    <cacheHierarchy uniqueName="[Measures].[Balance Var]" caption="Balance Var" measure="1" displayFolder="Balance" measureGroup="Finance Transactions" count="0"/>
    <cacheHierarchy uniqueName="[Measures].[Balance Var %]" caption="Balance Var %" measure="1" displayFolder="Balance" measureGroup="Finance Transactions" count="0"/>
    <cacheHierarchy uniqueName="[Measures].[Budget YTD]" caption="Budget YTD" measure="1" displayFolder="Budget YTD" measureGroup="Finance Budget Transactions" count="0"/>
    <cacheHierarchy uniqueName="[Measures].[Budget YTD Var]" caption="Budget YTD Var" measure="1" displayFolder="Budget YTD" measureGroup="Finance Budget Transactions" count="0"/>
    <cacheHierarchy uniqueName="[Measures].[Budget YTD Var %]" caption="Budget YTD Var %" measure="1" displayFolder="Budget YTD" measureGroup="Finance Budget Transactions" count="0"/>
  </cacheHierarchies>
  <kpis count="0"/>
  <extLst>
    <ext xmlns:x14="http://schemas.microsoft.com/office/spreadsheetml/2009/9/main" uri="{725AE2AE-9491-48be-B2B4-4EB974FC3084}">
      <x14:pivotCacheDefinition slicerData="1" pivotCacheId="108" supportSubqueryNonVisual="1" supportSubqueryCalcMem="1" supportAddCalcMems="1"/>
    </ext>
  </extLst>
</pivotCacheDefinition>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PivotTable5" cacheId="69" applyNumberFormats="0" applyBorderFormats="0" applyFontFormats="0" applyPatternFormats="0" applyAlignmentFormats="0" applyWidthHeightFormats="1" dataCaption="Values" updatedVersion="6" minRefreshableVersion="3" useAutoFormatting="1" subtotalHiddenItems="1" itemPrintTitles="1" createdVersion="4" indent="0" outline="1" outlineData="1" multipleFieldFilters="0" fieldListSortAscending="1">
  <location ref="B6:D23" firstHeaderRow="1" firstDataRow="1" firstDataCol="0"/>
  <pivotFields count="10">
    <pivotField allDrilled="1" showAll="0" dataSourceSort="1">
      <items count="1">
        <item t="default"/>
      </items>
    </pivotField>
    <pivotField showAll="0" dataSourceSort="1">
      <items count="1">
        <item t="default"/>
      </items>
    </pivotField>
    <pivotField showAll="0" dataSourceSort="1">
      <items count="1">
        <item t="default"/>
      </items>
    </pivotField>
    <pivotField showAll="0" dataSourceSort="1">
      <items count="1">
        <item t="default"/>
      </items>
    </pivotField>
    <pivotField showAll="0" dataSourceSort="1" defaultSubtotal="0" showPropTip="1"/>
    <pivotField showAll="0" dataSourceSort="1" defaultSubtotal="0" showPropTip="1"/>
    <pivotField showAll="0" dataSourceSort="1" defaultSubtotal="0" showPropTip="1"/>
    <pivotField showAll="0" dataSourceSort="1" defaultSubtotal="0" showPropTip="1"/>
    <pivotField showAll="0" dataSourceSort="1" defaultSubtotal="0" showPropTip="1"/>
    <pivotField allDrilled="1" showAll="0" dataSourceSort="1" defaultAttributeDrillState="1">
      <items count="1">
        <item t="default"/>
      </items>
    </pivotField>
  </pivotFields>
  <pivotHierarchies count="45">
    <pivotHierarchy/>
    <pivotHierarchy/>
    <pivotHierarchy/>
    <pivotHierarchy multipleItemSelectionAllowed="1"/>
    <pivotHierarchy multipleItemSelectionAllowed="1">
      <mps count="5">
        <mp field="4"/>
        <mp field="5"/>
        <mp field="6"/>
        <mp field="7"/>
        <mp field="8"/>
      </mps>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ie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calculatedMembersInFilters="1" hideValuesRow="1"/>
    </ext>
  </extLst>
</pivotTableDefinition>
</file>

<file path=xl/slicerCaches/slicerCache1.xml><?xml version="1.0" encoding="utf-8"?>
<slicerCacheDefinition xmlns="http://schemas.microsoft.com/office/spreadsheetml/2009/9/main" xmlns:mc="http://schemas.openxmlformats.org/markup-compatibility/2006" xmlns:x="http://schemas.openxmlformats.org/spreadsheetml/2006/main" mc:Ignorable="x" name="Slicer_Company" sourceName="[Company].[Company]">
  <pivotTables>
    <pivotTable tabId="1" name="PivotTable5"/>
  </pivotTables>
  <data>
    <olap pivotCacheId="108">
      <levels count="2">
        <level uniqueName="[Company].[Company].[(All)]" sourceCaption="(All)" count="0"/>
        <level uniqueName="[Company].[Company].[Company]" sourceCaption="Company" count="23">
          <ranges>
            <range startItem="0">
              <i n="[Company].[Company].&amp;[PSUS]" c="City of Maple (PSUS)"/>
              <i n="[Company].[Company].&amp;[FRSI]" c="Contoso Consulting FR (FRSI)"/>
              <i n="[Company].[Company].&amp;[GBSI]" c="Contoso Consulting GB (GBSI)"/>
              <i n="[Company].[Company].&amp;[USSI]" c="Contoso Consulting USA (USSI)"/>
              <i n="[Company].[Company].&amp;[CNMF]" c="Contoso Entertainment China (CNMF)"/>
              <i n="[Company].[Company].&amp;[JPMF]" c="Contoso Entertainment Japan (JPMF)"/>
              <i n="[Company].[Company].&amp;[GLMF]" c="Contoso Entertainment System (GLMF)"/>
              <i n="[Company].[Company].&amp;[BRMF]" c="Contoso Entertainment System Brazil (BRMF)"/>
              <i n="[Company].[Company].&amp;[DEMF]" c="Contoso Entertainment System Germany (DEMF)"/>
              <i n="[Company].[Company].&amp;[INMF]" c="Contoso Entertainment System India (INMF)"/>
              <i n="[Company].[Company].&amp;[RUMF]" c="Contoso Entertainment System Russia (RUMF)"/>
              <i n="[Company].[Company].&amp;[USMF]" c="Contoso Entertainment System USA (USMF)"/>
              <i n="[Company].[Company].&amp;[USP2]" c="Contoso Orange Juice (USP2)"/>
              <i n="[Company].[Company].&amp;[USPI]" c="Contoso Process Industry (USPI)"/>
              <i n="[Company].[Company].&amp;[FRRT]" c="Contoso Retail FR (FRRT)"/>
              <i n="[Company].[Company].&amp;[USRT]" c="Contoso Retail USA (USRT)"/>
              <i n="[Company].[Company].&amp;[PSGB]" c="Maple City Council (PSGB)"/>
              <i n="[Company].[Company].&amp;[DAT]" c="Company accounts data (DAT)" nd="1"/>
              <i n="[Company].[Company].&amp;[GLSI]" c="Contoso Consulting (GLSI)" nd="1"/>
              <i n="[Company].[Company].&amp;[GLCO]" c="Contoso Group (GLCO)" nd="1"/>
              <i n="[Company].[Company].&amp;[GLRT]" c="Contoso Retail (GLRT)" nd="1"/>
              <i n="[Company].[Company].&amp;[us01]" c="us01 (us01)" nd="1"/>
              <i n="[Company].[Company].[All Company].UNKNOWNMEMBER" c="Unknown" nd="1"/>
            </range>
          </ranges>
        </level>
      </levels>
      <selections count="1">
        <selection n="[Company].[Company].[All Company]"/>
      </selections>
    </olap>
  </data>
</slicerCacheDefinition>
</file>

<file path=xl/slicerCaches/slicerCache2.xml><?xml version="1.0" encoding="utf-8"?>
<slicerCacheDefinition xmlns="http://schemas.microsoft.com/office/spreadsheetml/2009/9/main" xmlns:mc="http://schemas.openxmlformats.org/markup-compatibility/2006" xmlns:x="http://schemas.openxmlformats.org/spreadsheetml/2006/main" mc:Ignorable="x" name="Slicer_Date_YQMD" sourceName="[Date].[Date YQMD]">
  <pivotTables>
    <pivotTable tabId="1" name="PivotTable5"/>
  </pivotTables>
  <data>
    <olap pivotCacheId="108">
      <levels count="5">
        <level uniqueName="[Date].[Date YQMD].[(All)]" sourceCaption="(All)" count="0"/>
        <level uniqueName="[Date].[Date YQMD].[Year]" sourceCaption="Year" count="16">
          <ranges>
            <range startItem="0">
              <i n="[Date].[Date YQMD].[Year].&amp;[2009]" c="2009"/>
              <i n="[Date].[Date YQMD].[Year].&amp;[2010]" c="2010"/>
              <i n="[Date].[Date YQMD].[Year].&amp;[2011]" c="2011"/>
              <i n="[Date].[Date YQMD].[Year].&amp;[2012]" c="2012"/>
              <i n="[Date].[Date YQMD].[Year].&amp;[2013]" c="2013"/>
              <i n="[Date].[Date YQMD].[Year].&amp;[2014]" c="2014"/>
              <i n="[Date].[Date YQMD].[Year].&amp;[2015]" c="2015"/>
              <i n="[Date].[Date YQMD].[Year].&amp;[2005]" c="2005" nd="1"/>
              <i n="[Date].[Date YQMD].[Year].&amp;[2006]" c="2006" nd="1"/>
              <i n="[Date].[Date YQMD].[Year].&amp;[2007]" c="2007" nd="1"/>
              <i n="[Date].[Date YQMD].[Year].&amp;[2008]" c="2008" nd="1"/>
              <i n="[Date].[Date YQMD].[Year].&amp;[2016]" c="2016" nd="1"/>
              <i n="[Date].[Date YQMD].[Year].&amp;[2017]" c="2017" nd="1"/>
              <i n="[Date].[Date YQMD].[Year].&amp;[2018]" c="2018" nd="1"/>
              <i n="[Date].[Date YQMD].[Year].&amp;[2019]" c="2019" nd="1"/>
              <i n="[Date].[Date YQMD].[All Date].UNKNOWNMEMBER" c="Unknown" nd="1"/>
            </range>
          </ranges>
        </level>
        <level uniqueName="[Date].[Date YQMD].[Quarter]" sourceCaption="Quarter" count="0"/>
        <level uniqueName="[Date].[Date YQMD].[Month]" sourceCaption="Month" count="0"/>
        <level uniqueName="[Date].[Date YQMD].[Day]" sourceCaption="Day" count="0"/>
      </levels>
      <selections count="1">
        <selection n="[Date].[Date YQMD].[All Date]"/>
      </selections>
    </olap>
  </data>
</slicerCacheDefinition>
</file>

<file path=xl/slicers/slicer1.xml><?xml version="1.0" encoding="utf-8"?>
<slicers xmlns="http://schemas.microsoft.com/office/spreadsheetml/2009/9/main" xmlns:mc="http://schemas.openxmlformats.org/markup-compatibility/2006" xmlns:x="http://schemas.openxmlformats.org/spreadsheetml/2006/main" mc:Ignorable="x">
  <slicer name="Company" cache="Slicer_Company" caption="Company" level="1" style="SlicerStyleOther2" rowHeight="241300"/>
  <slicer name="Year" cache="Slicer_Date_YQMD" caption="Year" columnCount="2" level="1" style="SlicerStyleOther2" rowHeight="241300"/>
</slicer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8" Type="http://schemas.openxmlformats.org/officeDocument/2006/relationships/drawing" Target="../drawings/drawing2.xml"/><Relationship Id="rId3" Type="http://schemas.openxmlformats.org/officeDocument/2006/relationships/hyperlink" Target="mailto:services@jetreports.com" TargetMode="External"/><Relationship Id="rId7" Type="http://schemas.openxmlformats.org/officeDocument/2006/relationships/printerSettings" Target="../printerSettings/printerSettings2.bin"/><Relationship Id="rId2" Type="http://schemas.openxmlformats.org/officeDocument/2006/relationships/hyperlink" Target="https://www.jetreports.com/contact-us/" TargetMode="External"/><Relationship Id="rId1" Type="http://schemas.openxmlformats.org/officeDocument/2006/relationships/hyperlink" Target="https://www.jetreports.com/downloads/" TargetMode="External"/><Relationship Id="rId6" Type="http://schemas.openxmlformats.org/officeDocument/2006/relationships/hyperlink" Target="https://jetsupport.jetreports.com/" TargetMode="External"/><Relationship Id="rId5" Type="http://schemas.openxmlformats.org/officeDocument/2006/relationships/hyperlink" Target="mailto:sales.us@jetreports.com" TargetMode="External"/><Relationship Id="rId4" Type="http://schemas.openxmlformats.org/officeDocument/2006/relationships/hyperlink" Target="mailto:samplereports@jetreports.com" TargetMode="Externa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3.xml"/><Relationship Id="rId1" Type="http://schemas.openxmlformats.org/officeDocument/2006/relationships/printerSettings" Target="../printerSettings/printerSettings3.bin"/><Relationship Id="rId5" Type="http://schemas.openxmlformats.org/officeDocument/2006/relationships/comments" Target="../comments1.xml"/><Relationship Id="rId4" Type="http://schemas.microsoft.com/office/2007/relationships/slicer" Target="../slicers/slicer1.xml"/></Relationships>
</file>

<file path=xl/worksheets/_rels/sheet5.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6"/>
  <sheetViews>
    <sheetView showGridLines="0" tabSelected="1" workbookViewId="0"/>
  </sheetViews>
  <sheetFormatPr defaultColWidth="10.28515625" defaultRowHeight="14.25" x14ac:dyDescent="0.25"/>
  <cols>
    <col min="1" max="1" width="10.28515625" style="33" hidden="1" customWidth="1"/>
    <col min="2" max="2" width="3.42578125" style="33" customWidth="1"/>
    <col min="3" max="3" width="5.28515625" style="33" customWidth="1"/>
    <col min="4" max="4" width="115.7109375" style="33" customWidth="1"/>
    <col min="5" max="16384" width="10.28515625" style="33"/>
  </cols>
  <sheetData>
    <row r="1" spans="1:4" hidden="1" x14ac:dyDescent="0.25">
      <c r="A1" s="33" t="s">
        <v>2</v>
      </c>
    </row>
    <row r="3" spans="1:4" ht="15" thickBot="1" x14ac:dyDescent="0.3">
      <c r="C3" s="58" t="s">
        <v>13</v>
      </c>
      <c r="D3" s="59"/>
    </row>
    <row r="4" spans="1:4" x14ac:dyDescent="0.25">
      <c r="C4" s="44"/>
      <c r="D4" s="44" t="s">
        <v>61</v>
      </c>
    </row>
    <row r="5" spans="1:4" x14ac:dyDescent="0.25">
      <c r="C5" s="44"/>
      <c r="D5" s="45" t="s">
        <v>62</v>
      </c>
    </row>
    <row r="6" spans="1:4" x14ac:dyDescent="0.25">
      <c r="C6" s="44"/>
      <c r="D6" s="44" t="s">
        <v>63</v>
      </c>
    </row>
    <row r="7" spans="1:4" x14ac:dyDescent="0.25">
      <c r="C7" s="44"/>
      <c r="D7" s="44"/>
    </row>
    <row r="8" spans="1:4" x14ac:dyDescent="0.25">
      <c r="C8" s="44"/>
      <c r="D8" s="44"/>
    </row>
    <row r="9" spans="1:4" ht="15" thickBot="1" x14ac:dyDescent="0.3">
      <c r="C9" s="58" t="s">
        <v>64</v>
      </c>
      <c r="D9" s="59"/>
    </row>
    <row r="10" spans="1:4" x14ac:dyDescent="0.25">
      <c r="C10" s="46" t="s">
        <v>14</v>
      </c>
      <c r="D10" s="33" t="s">
        <v>53</v>
      </c>
    </row>
    <row r="11" spans="1:4" x14ac:dyDescent="0.25">
      <c r="C11" s="46"/>
      <c r="D11" s="44"/>
    </row>
    <row r="12" spans="1:4" x14ac:dyDescent="0.25">
      <c r="C12" s="46" t="s">
        <v>54</v>
      </c>
      <c r="D12" s="44" t="s">
        <v>55</v>
      </c>
    </row>
    <row r="13" spans="1:4" x14ac:dyDescent="0.25">
      <c r="C13" s="47"/>
      <c r="D13" s="48"/>
    </row>
    <row r="14" spans="1:4" ht="57" x14ac:dyDescent="0.25">
      <c r="C14" s="46" t="s">
        <v>15</v>
      </c>
      <c r="D14" s="49" t="s">
        <v>52</v>
      </c>
    </row>
    <row r="15" spans="1:4" x14ac:dyDescent="0.25">
      <c r="C15" s="46"/>
      <c r="D15" s="44"/>
    </row>
    <row r="16" spans="1:4" ht="57" x14ac:dyDescent="0.25">
      <c r="C16" s="46" t="s">
        <v>38</v>
      </c>
      <c r="D16" s="49" t="s">
        <v>56</v>
      </c>
    </row>
    <row r="17" spans="3:4" x14ac:dyDescent="0.25">
      <c r="C17" s="46"/>
      <c r="D17" s="49"/>
    </row>
    <row r="18" spans="3:4" ht="28.5" x14ac:dyDescent="0.25">
      <c r="C18" s="46" t="s">
        <v>57</v>
      </c>
      <c r="D18" s="49" t="s">
        <v>58</v>
      </c>
    </row>
    <row r="19" spans="3:4" x14ac:dyDescent="0.25">
      <c r="C19" s="46"/>
      <c r="D19" s="44"/>
    </row>
    <row r="20" spans="3:4" x14ac:dyDescent="0.25">
      <c r="C20" s="50"/>
      <c r="D20" s="44"/>
    </row>
    <row r="21" spans="3:4" x14ac:dyDescent="0.25">
      <c r="C21" s="50"/>
      <c r="D21" s="44"/>
    </row>
    <row r="22" spans="3:4" x14ac:dyDescent="0.25">
      <c r="C22" s="50"/>
      <c r="D22" s="44"/>
    </row>
    <row r="23" spans="3:4" x14ac:dyDescent="0.25">
      <c r="C23" s="50"/>
      <c r="D23" s="44"/>
    </row>
    <row r="24" spans="3:4" x14ac:dyDescent="0.25">
      <c r="C24" s="50"/>
      <c r="D24" s="44"/>
    </row>
    <row r="25" spans="3:4" x14ac:dyDescent="0.25">
      <c r="C25" s="50"/>
      <c r="D25" s="44"/>
    </row>
    <row r="26" spans="3:4" x14ac:dyDescent="0.25">
      <c r="C26" s="50"/>
      <c r="D26" s="44"/>
    </row>
  </sheetData>
  <pageMargins left="0.7" right="0.7" top="0.75" bottom="0.75" header="0.3" footer="0.3"/>
  <pageSetup orientation="portrait" horizontalDpi="300" verticalDpi="3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32"/>
  <sheetViews>
    <sheetView showGridLines="0" workbookViewId="0"/>
  </sheetViews>
  <sheetFormatPr defaultColWidth="9.140625" defaultRowHeight="14.25" x14ac:dyDescent="0.25"/>
  <cols>
    <col min="1" max="1" width="4.42578125" style="53" hidden="1" customWidth="1"/>
    <col min="2" max="2" width="9.140625" style="53"/>
    <col min="3" max="3" width="32" style="51" bestFit="1" customWidth="1"/>
    <col min="4" max="4" width="68.85546875" style="51" customWidth="1"/>
    <col min="5" max="5" width="36.42578125" style="52" customWidth="1"/>
    <col min="6" max="7" width="9.140625" style="53"/>
    <col min="8" max="8" width="36.28515625" style="53" customWidth="1"/>
    <col min="9" max="9" width="8.7109375" style="53" customWidth="1"/>
    <col min="10" max="16384" width="9.140625" style="53"/>
  </cols>
  <sheetData>
    <row r="1" spans="1:8" ht="14.25" hidden="1" customHeight="1" x14ac:dyDescent="0.25">
      <c r="A1" s="53" t="s">
        <v>81</v>
      </c>
    </row>
    <row r="7" spans="1:8" ht="30.75" x14ac:dyDescent="0.25">
      <c r="C7" s="54" t="s">
        <v>42</v>
      </c>
    </row>
    <row r="9" spans="1:8" ht="55.5" x14ac:dyDescent="0.25">
      <c r="C9" s="55" t="s">
        <v>65</v>
      </c>
      <c r="D9" s="42" t="s">
        <v>43</v>
      </c>
    </row>
    <row r="10" spans="1:8" x14ac:dyDescent="0.25">
      <c r="C10" s="55"/>
    </row>
    <row r="11" spans="1:8" ht="28.5" x14ac:dyDescent="0.25">
      <c r="C11" s="55" t="s">
        <v>16</v>
      </c>
      <c r="D11" s="56" t="s">
        <v>66</v>
      </c>
    </row>
    <row r="12" spans="1:8" x14ac:dyDescent="0.25">
      <c r="C12" s="55"/>
    </row>
    <row r="13" spans="1:8" ht="42.75" x14ac:dyDescent="0.25">
      <c r="C13" s="55" t="s">
        <v>41</v>
      </c>
      <c r="D13" s="51" t="s">
        <v>40</v>
      </c>
      <c r="E13" s="57" t="s">
        <v>44</v>
      </c>
    </row>
    <row r="14" spans="1:8" x14ac:dyDescent="0.25">
      <c r="C14" s="55"/>
    </row>
    <row r="15" spans="1:8" ht="57" x14ac:dyDescent="0.25">
      <c r="C15" s="55" t="s">
        <v>79</v>
      </c>
      <c r="D15" s="42" t="s">
        <v>80</v>
      </c>
      <c r="H15" s="51"/>
    </row>
    <row r="16" spans="1:8" x14ac:dyDescent="0.25">
      <c r="C16" s="55"/>
      <c r="E16" s="51"/>
    </row>
    <row r="17" spans="3:8" x14ac:dyDescent="0.25">
      <c r="C17" s="55" t="s">
        <v>17</v>
      </c>
      <c r="D17" s="51" t="s">
        <v>67</v>
      </c>
      <c r="H17" s="51"/>
    </row>
    <row r="18" spans="3:8" ht="16.5" customHeight="1" x14ac:dyDescent="0.25">
      <c r="C18" s="55"/>
    </row>
    <row r="19" spans="3:8" ht="71.25" x14ac:dyDescent="0.25">
      <c r="C19" s="55" t="s">
        <v>59</v>
      </c>
      <c r="D19" s="51" t="s">
        <v>68</v>
      </c>
      <c r="E19" s="57" t="s">
        <v>69</v>
      </c>
    </row>
    <row r="20" spans="3:8" ht="16.5" customHeight="1" x14ac:dyDescent="0.25">
      <c r="C20" s="55"/>
    </row>
    <row r="21" spans="3:8" ht="28.5" x14ac:dyDescent="0.25">
      <c r="C21" s="55" t="s">
        <v>45</v>
      </c>
      <c r="D21" s="51" t="s">
        <v>70</v>
      </c>
      <c r="E21" s="57" t="s">
        <v>46</v>
      </c>
    </row>
    <row r="22" spans="3:8" x14ac:dyDescent="0.25">
      <c r="C22" s="55"/>
    </row>
    <row r="23" spans="3:8" ht="28.5" x14ac:dyDescent="0.25">
      <c r="C23" s="55" t="s">
        <v>18</v>
      </c>
      <c r="D23" s="51" t="s">
        <v>71</v>
      </c>
      <c r="E23" s="57" t="s">
        <v>72</v>
      </c>
    </row>
    <row r="24" spans="3:8" x14ac:dyDescent="0.25">
      <c r="C24" s="55"/>
    </row>
    <row r="25" spans="3:8" x14ac:dyDescent="0.25">
      <c r="C25" s="55" t="s">
        <v>19</v>
      </c>
      <c r="D25" s="51" t="s">
        <v>73</v>
      </c>
      <c r="E25" s="57" t="s">
        <v>74</v>
      </c>
    </row>
    <row r="26" spans="3:8" x14ac:dyDescent="0.25">
      <c r="C26" s="55"/>
    </row>
    <row r="27" spans="3:8" x14ac:dyDescent="0.25">
      <c r="C27" s="55" t="s">
        <v>20</v>
      </c>
      <c r="D27" s="51" t="s">
        <v>75</v>
      </c>
      <c r="E27" s="57" t="s">
        <v>76</v>
      </c>
    </row>
    <row r="28" spans="3:8" x14ac:dyDescent="0.25">
      <c r="C28" s="55"/>
    </row>
    <row r="29" spans="3:8" ht="78" customHeight="1" x14ac:dyDescent="0.25">
      <c r="C29" s="55" t="s">
        <v>47</v>
      </c>
      <c r="D29" s="51" t="s">
        <v>77</v>
      </c>
    </row>
    <row r="30" spans="3:8" x14ac:dyDescent="0.25">
      <c r="C30" s="55"/>
    </row>
    <row r="31" spans="3:8" x14ac:dyDescent="0.25">
      <c r="C31" s="55" t="s">
        <v>21</v>
      </c>
      <c r="D31" s="51" t="s">
        <v>78</v>
      </c>
    </row>
    <row r="32" spans="3:8" x14ac:dyDescent="0.25">
      <c r="C32" s="55"/>
    </row>
  </sheetData>
  <hyperlinks>
    <hyperlink ref="E13" r:id="rId1"/>
    <hyperlink ref="E25" r:id="rId2"/>
    <hyperlink ref="E23" r:id="rId3"/>
    <hyperlink ref="E21" r:id="rId4"/>
    <hyperlink ref="E27" r:id="rId5"/>
    <hyperlink ref="E19" r:id="rId6"/>
  </hyperlinks>
  <pageMargins left="0.25" right="0.25" top="0.75" bottom="0.75" header="0.3" footer="0.3"/>
  <pageSetup scale="63" orientation="portrait" r:id="rId7"/>
  <headerFooter alignWithMargins="0"/>
  <drawing r:id="rId8"/>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workbookViewId="0">
      <selection activeCell="C4" sqref="C4"/>
    </sheetView>
  </sheetViews>
  <sheetFormatPr defaultRowHeight="15" x14ac:dyDescent="0.25"/>
  <cols>
    <col min="1" max="1" width="21" hidden="1" customWidth="1"/>
    <col min="2" max="2" width="11.42578125" bestFit="1" customWidth="1"/>
    <col min="3" max="3" width="14.5703125" bestFit="1" customWidth="1"/>
    <col min="4" max="4" width="7.42578125" bestFit="1" customWidth="1"/>
  </cols>
  <sheetData>
    <row r="1" spans="1:4" hidden="1" x14ac:dyDescent="0.25">
      <c r="A1" s="24" t="s">
        <v>85</v>
      </c>
      <c r="B1" s="24" t="s">
        <v>32</v>
      </c>
      <c r="C1" s="25" t="s">
        <v>33</v>
      </c>
      <c r="D1" s="25" t="s">
        <v>34</v>
      </c>
    </row>
    <row r="2" spans="1:4" x14ac:dyDescent="0.25">
      <c r="A2" s="24"/>
      <c r="B2" s="24"/>
      <c r="C2" s="25"/>
      <c r="D2" s="25"/>
    </row>
    <row r="3" spans="1:4" x14ac:dyDescent="0.25">
      <c r="A3" s="24"/>
      <c r="B3" s="26"/>
      <c r="C3" s="27" t="s">
        <v>35</v>
      </c>
      <c r="D3" s="28"/>
    </row>
    <row r="4" spans="1:4" x14ac:dyDescent="0.25">
      <c r="A4" s="24" t="s">
        <v>36</v>
      </c>
      <c r="B4" s="30" t="s">
        <v>37</v>
      </c>
      <c r="C4" s="29" t="str">
        <f>"AX 2012 Cube"</f>
        <v>AX 2012 Cube</v>
      </c>
      <c r="D4" s="29" t="str">
        <f>"Lookup"</f>
        <v>Lookup</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U56"/>
  <sheetViews>
    <sheetView showGridLines="0" topLeftCell="B4" zoomScale="82" zoomScaleNormal="82" workbookViewId="0"/>
  </sheetViews>
  <sheetFormatPr defaultRowHeight="15" x14ac:dyDescent="0.25"/>
  <cols>
    <col min="1" max="1" width="9.140625" hidden="1" customWidth="1"/>
    <col min="2" max="2" width="5" customWidth="1"/>
    <col min="3" max="3" width="29.28515625" customWidth="1"/>
    <col min="4" max="4" width="2.5703125" customWidth="1"/>
    <col min="5" max="5" width="32.85546875" bestFit="1" customWidth="1"/>
    <col min="6" max="17" width="14.5703125" customWidth="1"/>
    <col min="18" max="18" width="17.140625" customWidth="1"/>
    <col min="19" max="19" width="16.5703125" style="12" customWidth="1"/>
  </cols>
  <sheetData>
    <row r="1" spans="1:21" hidden="1" x14ac:dyDescent="0.25">
      <c r="A1" s="22" t="s">
        <v>60</v>
      </c>
      <c r="B1" s="19"/>
      <c r="C1" s="19"/>
      <c r="D1" s="19"/>
      <c r="E1" s="19"/>
      <c r="F1" s="19"/>
      <c r="G1" s="19"/>
      <c r="H1" s="19"/>
      <c r="I1" s="19"/>
      <c r="J1" s="19"/>
      <c r="K1" s="19"/>
      <c r="L1" s="19"/>
      <c r="M1" s="19"/>
      <c r="N1" s="19"/>
      <c r="O1" s="19"/>
      <c r="P1" s="19"/>
      <c r="Q1" s="19"/>
      <c r="R1" s="19"/>
      <c r="S1" s="21"/>
      <c r="T1" s="19"/>
      <c r="U1" s="19"/>
    </row>
    <row r="2" spans="1:21" hidden="1" x14ac:dyDescent="0.25">
      <c r="A2" s="20" t="s">
        <v>6</v>
      </c>
      <c r="B2" s="4" t="s">
        <v>7</v>
      </c>
      <c r="C2" s="4" t="str">
        <f>_xll.NP("Slicer","Company")</f>
        <v>'City of Maple (PSUS)'|'Contoso Consulting FR (FRSI)'|'Contoso Consulting GB (GBSI)'|'Contoso Consulting USA (USSI)'|'Contoso Entertainment China (CNMF)'|'Contoso Entertainment Japan (JPMF)'|'Contoso Entertainment System (GLMF)'|'Contoso Entertainment System Brazil (BRMF)'|'Contoso Entertainment System Germany (DEMF)'|'Contoso Entertainment System India (INMF)'|'Contoso Entertainment System Russia (RUMF)'|'Contoso Entertainment System USA (USMF)'|'Contoso Orange Juice (USP2)'|'Contoso Process Industry (USPI)'|'Contoso Retail FR (FRRT)'|'Contoso Retail USA (USRT)'|'Maple City Council (PSGB)'|'Company accounts data (DAT)'|'Contoso Consulting (GLSI)'|'Contoso Group (GLCO)'|'Contoso Retail (GLRT)'|'us01 (us01)'|'Unknown'</v>
      </c>
    </row>
    <row r="3" spans="1:21" hidden="1" x14ac:dyDescent="0.25">
      <c r="A3" s="20" t="s">
        <v>6</v>
      </c>
      <c r="B3" s="4" t="s">
        <v>11</v>
      </c>
      <c r="C3" s="4" t="str">
        <f>_xll.NP("Slicer","Year")</f>
        <v>'2009'|'2010'|'2011'|'2012'|'2013'|'2014'|'2015'|'2005'|'2006'|'2007'|'2008'|'2016'|'2017'|'2018'|'2019'|'Unknown'</v>
      </c>
    </row>
    <row r="4" spans="1:21" x14ac:dyDescent="0.25">
      <c r="A4" s="19"/>
    </row>
    <row r="5" spans="1:21" ht="23.25" x14ac:dyDescent="0.35">
      <c r="A5" s="19"/>
      <c r="E5" s="2" t="s">
        <v>0</v>
      </c>
    </row>
    <row r="6" spans="1:21" x14ac:dyDescent="0.25">
      <c r="A6" s="19"/>
    </row>
    <row r="7" spans="1:21" hidden="1" x14ac:dyDescent="0.25">
      <c r="A7" s="20" t="s">
        <v>6</v>
      </c>
      <c r="F7" s="4">
        <v>1</v>
      </c>
      <c r="G7" s="4">
        <v>2</v>
      </c>
      <c r="H7" s="4">
        <v>3</v>
      </c>
      <c r="I7" s="4">
        <v>4</v>
      </c>
      <c r="J7" s="4">
        <v>5</v>
      </c>
      <c r="K7" s="4">
        <v>6</v>
      </c>
      <c r="L7" s="4">
        <v>7</v>
      </c>
      <c r="M7" s="4">
        <v>8</v>
      </c>
      <c r="N7" s="4">
        <v>9</v>
      </c>
      <c r="O7" s="4">
        <v>10</v>
      </c>
      <c r="P7" s="4">
        <v>11</v>
      </c>
      <c r="Q7" s="4">
        <v>12</v>
      </c>
      <c r="R7" s="4"/>
      <c r="S7" s="14"/>
    </row>
    <row r="8" spans="1:21" ht="18" thickBot="1" x14ac:dyDescent="0.35">
      <c r="A8" s="19"/>
      <c r="F8" s="17" t="str">
        <f>_xll.NL("First","Finance","[Date].[Month]","[Date].[Month]",F7,"DataSource=",Datasource)</f>
        <v>January</v>
      </c>
      <c r="G8" s="17" t="str">
        <f>_xll.NL("First","Finance","[Date].[Month]","[Date].[Month]",G7,"DataSource=",Datasource)</f>
        <v>February</v>
      </c>
      <c r="H8" s="17" t="str">
        <f>_xll.NL("First","Finance","[Date].[Month]","[Date].[Month]",H7,"DataSource=",Datasource)</f>
        <v>March</v>
      </c>
      <c r="I8" s="17" t="str">
        <f>_xll.NL("First","Finance","[Date].[Month]","[Date].[Month]",I7,"DataSource=",Datasource)</f>
        <v>April</v>
      </c>
      <c r="J8" s="17" t="str">
        <f>_xll.NL("First","Finance","[Date].[Month]","[Date].[Month]",J7,"DataSource=",Datasource)</f>
        <v>May</v>
      </c>
      <c r="K8" s="17" t="str">
        <f>_xll.NL("First","Finance","[Date].[Month]","[Date].[Month]",K7,"DataSource=",Datasource)</f>
        <v>June</v>
      </c>
      <c r="L8" s="17" t="str">
        <f>_xll.NL("First","Finance","[Date].[Month]","[Date].[Month]",L7,"DataSource=",Datasource)</f>
        <v>July</v>
      </c>
      <c r="M8" s="17" t="str">
        <f>_xll.NL("First","Finance","[Date].[Month]","[Date].[Month]",M7,"DataSource=",Datasource)</f>
        <v>August</v>
      </c>
      <c r="N8" s="17" t="str">
        <f>_xll.NL("First","Finance","[Date].[Month]","[Date].[Month]",N7,"DataSource=",Datasource)</f>
        <v>September</v>
      </c>
      <c r="O8" s="17" t="str">
        <f>_xll.NL("First","Finance","[Date].[Month]","[Date].[Month]",O7,"DataSource=",Datasource)</f>
        <v>October</v>
      </c>
      <c r="P8" s="17" t="str">
        <f>_xll.NL("First","Finance","[Date].[Month]","[Date].[Month]",P7,"DataSource=",Datasource)</f>
        <v>November</v>
      </c>
      <c r="Q8" s="17" t="str">
        <f>_xll.NL("First","Finance","[Date].[Month]","[Date].[Month]",Q7,"DataSource=",Datasource)</f>
        <v>December</v>
      </c>
      <c r="R8" s="17"/>
      <c r="S8" s="18" t="str">
        <f>IF(LEN(C3)&gt;6,"Multiple",MID(C3,2,4))</f>
        <v>Multiple</v>
      </c>
    </row>
    <row r="9" spans="1:21" ht="18" thickTop="1" x14ac:dyDescent="0.3">
      <c r="A9" s="19"/>
      <c r="E9" s="6" t="s">
        <v>1</v>
      </c>
      <c r="F9" s="7"/>
      <c r="G9" s="7"/>
      <c r="H9" s="7"/>
      <c r="I9" s="7"/>
      <c r="J9" s="7"/>
      <c r="K9" s="7"/>
      <c r="L9" s="7"/>
      <c r="M9" s="7"/>
      <c r="N9" s="7"/>
      <c r="O9" s="7"/>
      <c r="P9" s="7"/>
      <c r="Q9" s="7"/>
      <c r="R9" s="7"/>
      <c r="S9" s="15"/>
    </row>
    <row r="10" spans="1:21" ht="18" customHeight="1" x14ac:dyDescent="0.25">
      <c r="A10" s="19"/>
      <c r="E10" t="s">
        <v>20</v>
      </c>
      <c r="F10" s="8">
        <f>_xll.NL("CubeValue","Finance","[Measures].[Amount]","Filters=",$B$2:$C$3,"[Date].[Month]",F$7,"[Main Account].[Category]",$E10,"DataSource=",Datasource)</f>
        <v>-44702611.110000052</v>
      </c>
      <c r="G10" s="8">
        <f>_xll.NL("CubeValue","Finance","[Measures].[Amount]","Filters=",$B$2:$C$3,"[Date].[Month]",G$7,"[Main Account].[Category]",$E10,"DataSource=",Datasource)</f>
        <v>-45654753.700000003</v>
      </c>
      <c r="H10" s="8">
        <f>_xll.NL("CubeValue","Finance","[Measures].[Amount]","Filters=",$B$2:$C$3,"[Date].[Month]",H$7,"[Main Account].[Category]",$E10,"DataSource=",Datasource)</f>
        <v>-59949939.990000047</v>
      </c>
      <c r="I10" s="8">
        <f>_xll.NL("CubeValue","Finance","[Measures].[Amount]","Filters=",$B$2:$C$3,"[Date].[Month]",I$7,"[Main Account].[Category]",$E10,"DataSource=",Datasource)</f>
        <v>-43390343.410000019</v>
      </c>
      <c r="J10" s="8">
        <f>_xll.NL("CubeValue","Finance","[Measures].[Amount]","Filters=",$B$2:$C$3,"[Date].[Month]",J$7,"[Main Account].[Category]",$E10,"DataSource=",Datasource)</f>
        <v>-44556131.639999978</v>
      </c>
      <c r="K10" s="8">
        <f>_xll.NL("CubeValue","Finance","[Measures].[Amount]","Filters=",$B$2:$C$3,"[Date].[Month]",K$7,"[Main Account].[Category]",$E10,"DataSource=",Datasource)</f>
        <v>0</v>
      </c>
      <c r="L10" s="8">
        <f>_xll.NL("CubeValue","Finance","[Measures].[Amount]","Filters=",$B$2:$C$3,"[Date].[Month]",L$7,"[Main Account].[Category]",$E10,"DataSource=",Datasource)</f>
        <v>0</v>
      </c>
      <c r="M10" s="8">
        <f>_xll.NL("CubeValue","Finance","[Measures].[Amount]","Filters=",$B$2:$C$3,"[Date].[Month]",M$7,"[Main Account].[Category]",$E10,"DataSource=",Datasource)</f>
        <v>-44328868.68000003</v>
      </c>
      <c r="N10" s="8">
        <f>_xll.NL("CubeValue","Finance","[Measures].[Amount]","Filters=",$B$2:$C$3,"[Date].[Month]",N$7,"[Main Account].[Category]",$E10,"DataSource=",Datasource)</f>
        <v>-60863799.020000011</v>
      </c>
      <c r="O10" s="8">
        <f>_xll.NL("CubeValue","Finance","[Measures].[Amount]","Filters=",$B$2:$C$3,"[Date].[Month]",O$7,"[Main Account].[Category]",$E10,"DataSource=",Datasource)</f>
        <v>-46618618.020000003</v>
      </c>
      <c r="P10" s="8">
        <f>_xll.NL("CubeValue","Finance","[Measures].[Amount]","Filters=",$B$2:$C$3,"[Date].[Month]",P$7,"[Main Account].[Category]",$E10,"DataSource=",Datasource)</f>
        <v>-51235765.470000029</v>
      </c>
      <c r="Q10" s="8">
        <f>_xll.NL("CubeValue","Finance","[Measures].[Amount]","Filters=",$B$2:$C$3,"[Date].[Month]",Q$7,"[Main Account].[Category]",$E10,"DataSource=",Datasource)</f>
        <v>-46977426.019999996</v>
      </c>
      <c r="R10" s="8"/>
      <c r="S10" s="13">
        <f>SUM(F10:Q10)</f>
        <v>-488278257.06000018</v>
      </c>
    </row>
    <row r="11" spans="1:21" ht="18" customHeight="1" x14ac:dyDescent="0.25">
      <c r="A11" s="19"/>
      <c r="E11" t="s">
        <v>50</v>
      </c>
      <c r="F11" s="8">
        <f>_xll.NL("CubeValue","Finance","[Measures].[Amount]","Filters=",$B$2:$C$3,"[Date].[Month]",F$7,"[Main Account].[Category]",$E11,"DataSource=",Datasource)</f>
        <v>0</v>
      </c>
      <c r="G11" s="8">
        <f>_xll.NL("CubeValue","Finance","[Measures].[Amount]","Filters=",$B$2:$C$3,"[Date].[Month]",G$7,"[Main Account].[Category]",$E11,"DataSource=",Datasource)</f>
        <v>0</v>
      </c>
      <c r="H11" s="8">
        <f>_xll.NL("CubeValue","Finance","[Measures].[Amount]","Filters=",$B$2:$C$3,"[Date].[Month]",H$7,"[Main Account].[Category]",$E11,"DataSource=",Datasource)</f>
        <v>0</v>
      </c>
      <c r="I11" s="8">
        <f>_xll.NL("CubeValue","Finance","[Measures].[Amount]","Filters=",$B$2:$C$3,"[Date].[Month]",I$7,"[Main Account].[Category]",$E11,"DataSource=",Datasource)</f>
        <v>0</v>
      </c>
      <c r="J11" s="8">
        <f>_xll.NL("CubeValue","Finance","[Measures].[Amount]","Filters=",$B$2:$C$3,"[Date].[Month]",J$7,"[Main Account].[Category]",$E11,"DataSource=",Datasource)</f>
        <v>0</v>
      </c>
      <c r="K11" s="8">
        <f>_xll.NL("CubeValue","Finance","[Measures].[Amount]","Filters=",$B$2:$C$3,"[Date].[Month]",K$7,"[Main Account].[Category]",$E11,"DataSource=",Datasource)</f>
        <v>0</v>
      </c>
      <c r="L11" s="8">
        <f>_xll.NL("CubeValue","Finance","[Measures].[Amount]","Filters=",$B$2:$C$3,"[Date].[Month]",L$7,"[Main Account].[Category]",$E11,"DataSource=",Datasource)</f>
        <v>0</v>
      </c>
      <c r="M11" s="8">
        <f>_xll.NL("CubeValue","Finance","[Measures].[Amount]","Filters=",$B$2:$C$3,"[Date].[Month]",M$7,"[Main Account].[Category]",$E11,"DataSource=",Datasource)</f>
        <v>0</v>
      </c>
      <c r="N11" s="8">
        <f>_xll.NL("CubeValue","Finance","[Measures].[Amount]","Filters=",$B$2:$C$3,"[Date].[Month]",N$7,"[Main Account].[Category]",$E11,"DataSource=",Datasource)</f>
        <v>0</v>
      </c>
      <c r="O11" s="8">
        <f>_xll.NL("CubeValue","Finance","[Measures].[Amount]","Filters=",$B$2:$C$3,"[Date].[Month]",O$7,"[Main Account].[Category]",$E11,"DataSource=",Datasource)</f>
        <v>0</v>
      </c>
      <c r="P11" s="8">
        <f>_xll.NL("CubeValue","Finance","[Measures].[Amount]","Filters=",$B$2:$C$3,"[Date].[Month]",P$7,"[Main Account].[Category]",$E11,"DataSource=",Datasource)</f>
        <v>0</v>
      </c>
      <c r="Q11" s="8">
        <f>_xll.NL("CubeValue","Finance","[Measures].[Amount]","Filters=",$B$2:$C$3,"[Date].[Month]",Q$7,"[Main Account].[Category]",$E11,"DataSource=",Datasource)</f>
        <v>0</v>
      </c>
      <c r="R11" s="8"/>
      <c r="S11" s="13"/>
    </row>
    <row r="12" spans="1:21" ht="18" customHeight="1" x14ac:dyDescent="0.3">
      <c r="A12" s="19"/>
      <c r="E12" s="6" t="s">
        <v>3</v>
      </c>
      <c r="F12" s="9"/>
      <c r="G12" s="9"/>
      <c r="H12" s="9"/>
      <c r="I12" s="9"/>
      <c r="J12" s="9"/>
      <c r="K12" s="9"/>
      <c r="L12" s="9"/>
      <c r="M12" s="9"/>
      <c r="N12" s="9"/>
      <c r="O12" s="9"/>
      <c r="P12" s="9"/>
      <c r="Q12" s="9"/>
      <c r="R12" s="9"/>
      <c r="S12" s="16"/>
    </row>
    <row r="13" spans="1:21" ht="18" customHeight="1" x14ac:dyDescent="0.25">
      <c r="A13" s="19"/>
      <c r="E13" t="s">
        <v>22</v>
      </c>
      <c r="F13" s="8">
        <f>_xll.NL("CubeValue","Finance","[Measures].[Amount]","Filters=",$B$2:$C$3,"[Date].[Month]",F$7,"[Main Account].[Category]",$E13,"DataSource=",Datasource)</f>
        <v>2114886.3999999966</v>
      </c>
      <c r="G13" s="8">
        <f>_xll.NL("CubeValue","Finance","[Measures].[Amount]","Filters=",$B$2:$C$3,"[Date].[Month]",G$7,"[Main Account].[Category]",$E13,"DataSource=",Datasource)</f>
        <v>590517.32000000018</v>
      </c>
      <c r="H13" s="8">
        <f>_xll.NL("CubeValue","Finance","[Measures].[Amount]","Filters=",$B$2:$C$3,"[Date].[Month]",H$7,"[Main Account].[Category]",$E13,"DataSource=",Datasource)</f>
        <v>612468.6100000001</v>
      </c>
      <c r="I13" s="8">
        <f>_xll.NL("CubeValue","Finance","[Measures].[Amount]","Filters=",$B$2:$C$3,"[Date].[Month]",I$7,"[Main Account].[Category]",$E13,"DataSource=",Datasource)</f>
        <v>597779.8900000006</v>
      </c>
      <c r="J13" s="8">
        <f>_xll.NL("CubeValue","Finance","[Measures].[Amount]","Filters=",$B$2:$C$3,"[Date].[Month]",J$7,"[Main Account].[Category]",$E13,"DataSource=",Datasource)</f>
        <v>0</v>
      </c>
      <c r="K13" s="8">
        <f>_xll.NL("CubeValue","Finance","[Measures].[Amount]","Filters=",$B$2:$C$3,"[Date].[Month]",K$7,"[Main Account].[Category]",$E13,"DataSource=",Datasource)</f>
        <v>0</v>
      </c>
      <c r="L13" s="8">
        <f>_xll.NL("CubeValue","Finance","[Measures].[Amount]","Filters=",$B$2:$C$3,"[Date].[Month]",L$7,"[Main Account].[Category]",$E13,"DataSource=",Datasource)</f>
        <v>623000.88000000082</v>
      </c>
      <c r="M13" s="8">
        <f>_xll.NL("CubeValue","Finance","[Measures].[Amount]","Filters=",$B$2:$C$3,"[Date].[Month]",M$7,"[Main Account].[Category]",$E13,"DataSource=",Datasource)</f>
        <v>617422.68000000075</v>
      </c>
      <c r="N13" s="8">
        <f>_xll.NL("CubeValue","Finance","[Measures].[Amount]","Filters=",$B$2:$C$3,"[Date].[Month]",N$7,"[Main Account].[Category]",$E13,"DataSource=",Datasource)</f>
        <v>608651.9500000003</v>
      </c>
      <c r="O13" s="8">
        <f>_xll.NL("CubeValue","Finance","[Measures].[Amount]","Filters=",$B$2:$C$3,"[Date].[Month]",O$7,"[Main Account].[Category]",$E13,"DataSource=",Datasource)</f>
        <v>630998.96000000008</v>
      </c>
      <c r="P13" s="8">
        <f>_xll.NL("CubeValue","Finance","[Measures].[Amount]","Filters=",$B$2:$C$3,"[Date].[Month]",P$7,"[Main Account].[Category]",$E13,"DataSource=",Datasource)</f>
        <v>14196385.100000001</v>
      </c>
      <c r="Q13" s="8">
        <f>_xll.NL("CubeValue","Finance","[Measures].[Amount]","Filters=",$B$2:$C$3,"[Date].[Month]",Q$7,"[Main Account].[Category]",$E13,"DataSource=",Datasource)</f>
        <v>2679232.9699999974</v>
      </c>
      <c r="R13" s="8"/>
      <c r="S13" s="13">
        <f>SUM(F13:Q13)</f>
        <v>23271344.759999998</v>
      </c>
    </row>
    <row r="14" spans="1:21" ht="18" customHeight="1" x14ac:dyDescent="0.25">
      <c r="A14" s="19"/>
      <c r="C14" s="43" t="s">
        <v>12</v>
      </c>
      <c r="F14" s="8"/>
      <c r="G14" s="8"/>
      <c r="H14" s="8"/>
      <c r="I14" s="8"/>
      <c r="J14" s="8"/>
      <c r="K14" s="8"/>
      <c r="L14" s="8"/>
      <c r="M14" s="8"/>
      <c r="N14" s="8"/>
      <c r="O14" s="8"/>
      <c r="P14" s="8"/>
      <c r="Q14" s="8"/>
      <c r="R14" s="8"/>
      <c r="S14" s="13"/>
    </row>
    <row r="15" spans="1:21" ht="18" customHeight="1" x14ac:dyDescent="0.25">
      <c r="A15" s="19"/>
      <c r="E15" s="3" t="s">
        <v>4</v>
      </c>
      <c r="F15" s="10">
        <f>SUM(F10:F13)</f>
        <v>-42587724.710000053</v>
      </c>
      <c r="G15" s="10">
        <f>SUM(G10:G13)</f>
        <v>-45064236.380000003</v>
      </c>
      <c r="H15" s="10">
        <f>SUM(H10:H13)</f>
        <v>-59337471.380000047</v>
      </c>
      <c r="I15" s="10">
        <f>SUM(I10:I13)</f>
        <v>-42792563.520000018</v>
      </c>
      <c r="J15" s="10">
        <f>SUM(J10:J13)</f>
        <v>-44556131.639999978</v>
      </c>
      <c r="K15" s="10">
        <f>SUM(K10:K13)</f>
        <v>0</v>
      </c>
      <c r="L15" s="10">
        <f>SUM(L10:L13)</f>
        <v>623000.88000000082</v>
      </c>
      <c r="M15" s="10">
        <f>SUM(M10:M13)</f>
        <v>-43711446.00000003</v>
      </c>
      <c r="N15" s="10">
        <f>SUM(N10:N13)</f>
        <v>-60255147.070000008</v>
      </c>
      <c r="O15" s="10">
        <f>SUM(O10:O13)</f>
        <v>-45987619.060000002</v>
      </c>
      <c r="P15" s="10">
        <f>SUM(P10:P13)</f>
        <v>-37039380.370000027</v>
      </c>
      <c r="Q15" s="10">
        <f>SUM(Q10:Q13)</f>
        <v>-44298193.049999997</v>
      </c>
      <c r="R15" s="10"/>
      <c r="S15" s="10">
        <f>SUM(S10:S13)</f>
        <v>-465006912.30000019</v>
      </c>
    </row>
    <row r="16" spans="1:21" ht="18" customHeight="1" x14ac:dyDescent="0.25">
      <c r="A16" s="19"/>
      <c r="F16" s="8"/>
      <c r="G16" s="8"/>
      <c r="H16" s="8"/>
      <c r="I16" s="8"/>
      <c r="J16" s="8"/>
      <c r="K16" s="8"/>
      <c r="L16" s="8"/>
      <c r="M16" s="8"/>
      <c r="N16" s="8"/>
      <c r="O16" s="8"/>
      <c r="P16" s="8"/>
      <c r="Q16" s="8"/>
      <c r="R16" s="8"/>
      <c r="S16" s="13"/>
    </row>
    <row r="17" spans="1:19" ht="18" customHeight="1" x14ac:dyDescent="0.3">
      <c r="A17" s="19"/>
      <c r="E17" s="6" t="s">
        <v>8</v>
      </c>
      <c r="F17" s="9"/>
      <c r="G17" s="9"/>
      <c r="H17" s="9"/>
      <c r="I17" s="9"/>
      <c r="J17" s="9"/>
      <c r="K17" s="9"/>
      <c r="L17" s="9"/>
      <c r="M17" s="9"/>
      <c r="N17" s="9"/>
      <c r="O17" s="9"/>
      <c r="P17" s="9"/>
      <c r="Q17" s="9"/>
      <c r="R17" s="9"/>
      <c r="S17" s="16"/>
    </row>
    <row r="18" spans="1:19" ht="18" customHeight="1" x14ac:dyDescent="0.25">
      <c r="A18" s="19"/>
      <c r="E18" t="s">
        <v>23</v>
      </c>
      <c r="F18" s="8">
        <f>_xll.NL("CubeValue","Finance","[Measures].[Amount]","Filters=",$B$2:$C$3,"[Date].[Month]",F$7,"[Main Account].[Category]",$E18,"DataSource=",Datasource)</f>
        <v>944228.96000000008</v>
      </c>
      <c r="G18" s="8">
        <f>_xll.NL("CubeValue","Finance","[Measures].[Amount]","Filters=",$B$2:$C$3,"[Date].[Month]",G$7,"[Main Account].[Category]",$E18,"DataSource=",Datasource)</f>
        <v>1017030.4000000005</v>
      </c>
      <c r="H18" s="8">
        <f>_xll.NL("CubeValue","Finance","[Measures].[Amount]","Filters=",$B$2:$C$3,"[Date].[Month]",H$7,"[Main Account].[Category]",$E18,"DataSource=",Datasource)</f>
        <v>0</v>
      </c>
      <c r="I18" s="8">
        <f>_xll.NL("CubeValue","Finance","[Measures].[Amount]","Filters=",$B$2:$C$3,"[Date].[Month]",I$7,"[Main Account].[Category]",$E18,"DataSource=",Datasource)</f>
        <v>0</v>
      </c>
      <c r="J18" s="8">
        <f>_xll.NL("CubeValue","Finance","[Measures].[Amount]","Filters=",$B$2:$C$3,"[Date].[Month]",J$7,"[Main Account].[Category]",$E18,"DataSource=",Datasource)</f>
        <v>1043676.8800000009</v>
      </c>
      <c r="K18" s="8">
        <f>_xll.NL("CubeValue","Finance","[Measures].[Amount]","Filters=",$B$2:$C$3,"[Date].[Month]",K$7,"[Main Account].[Category]",$E18,"DataSource=",Datasource)</f>
        <v>1039420.3400000008</v>
      </c>
      <c r="L18" s="8">
        <f>_xll.NL("CubeValue","Finance","[Measures].[Amount]","Filters=",$B$2:$C$3,"[Date].[Month]",L$7,"[Main Account].[Category]",$E18,"DataSource=",Datasource)</f>
        <v>1042263.6000000008</v>
      </c>
      <c r="M18" s="8">
        <f>_xll.NL("CubeValue","Finance","[Measures].[Amount]","Filters=",$B$2:$C$3,"[Date].[Month]",M$7,"[Main Account].[Category]",$E18,"DataSource=",Datasource)</f>
        <v>1042287.0200000007</v>
      </c>
      <c r="N18" s="8">
        <f>_xll.NL("CubeValue","Finance","[Measures].[Amount]","Filters=",$B$2:$C$3,"[Date].[Month]",N$7,"[Main Account].[Category]",$E18,"DataSource=",Datasource)</f>
        <v>1039660.5200000007</v>
      </c>
      <c r="O18" s="8">
        <f>_xll.NL("CubeValue","Finance","[Measures].[Amount]","Filters=",$B$2:$C$3,"[Date].[Month]",O$7,"[Main Account].[Category]",$E18,"DataSource=",Datasource)</f>
        <v>1124670.2600000007</v>
      </c>
      <c r="P18" s="8">
        <f>_xll.NL("CubeValue","Finance","[Measures].[Amount]","Filters=",$B$2:$C$3,"[Date].[Month]",P$7,"[Main Account].[Category]",$E18,"DataSource=",Datasource)</f>
        <v>0</v>
      </c>
      <c r="Q18" s="8">
        <f>_xll.NL("CubeValue","Finance","[Measures].[Amount]","Filters=",$B$2:$C$3,"[Date].[Month]",Q$7,"[Main Account].[Category]",$E18,"DataSource=",Datasource)</f>
        <v>0</v>
      </c>
      <c r="R18" s="8"/>
      <c r="S18" s="13">
        <f>SUM(F18:Q18)</f>
        <v>8293237.9800000051</v>
      </c>
    </row>
    <row r="19" spans="1:19" ht="18" customHeight="1" x14ac:dyDescent="0.25">
      <c r="A19" s="19"/>
      <c r="E19" t="s">
        <v>49</v>
      </c>
      <c r="F19" s="8">
        <f>_xll.NL("CubeValue","Finance","[Measures].[Amount]","Filters=",$B$2:$C$3,"[Date].[Month]",F$7,"[Main Account].[Category]",$E19,"DataSource=",Datasource)</f>
        <v>5501568.5300000012</v>
      </c>
      <c r="G19" s="8">
        <f>_xll.NL("CubeValue","Finance","[Measures].[Amount]","Filters=",$B$2:$C$3,"[Date].[Month]",G$7,"[Main Account].[Category]",$E19,"DataSource=",Datasource)</f>
        <v>5679799.1000000006</v>
      </c>
      <c r="H19" s="8">
        <f>_xll.NL("CubeValue","Finance","[Measures].[Amount]","Filters=",$B$2:$C$3,"[Date].[Month]",H$7,"[Main Account].[Category]",$E19,"DataSource=",Datasource)</f>
        <v>1406668.3399999994</v>
      </c>
      <c r="I19" s="8">
        <f>_xll.NL("CubeValue","Finance","[Measures].[Amount]","Filters=",$B$2:$C$3,"[Date].[Month]",I$7,"[Main Account].[Category]",$E19,"DataSource=",Datasource)</f>
        <v>6002580.75</v>
      </c>
      <c r="J19" s="8">
        <f>_xll.NL("CubeValue","Finance","[Measures].[Amount]","Filters=",$B$2:$C$3,"[Date].[Month]",J$7,"[Main Account].[Category]",$E19,"DataSource=",Datasource)</f>
        <v>0</v>
      </c>
      <c r="K19" s="8">
        <f>_xll.NL("CubeValue","Finance","[Measures].[Amount]","Filters=",$B$2:$C$3,"[Date].[Month]",K$7,"[Main Account].[Category]",$E19,"DataSource=",Datasource)</f>
        <v>0</v>
      </c>
      <c r="L19" s="8">
        <f>_xll.NL("CubeValue","Finance","[Measures].[Amount]","Filters=",$B$2:$C$3,"[Date].[Month]",L$7,"[Main Account].[Category]",$E19,"DataSource=",Datasource)</f>
        <v>0</v>
      </c>
      <c r="M19" s="8">
        <f>_xll.NL("CubeValue","Finance","[Measures].[Amount]","Filters=",$B$2:$C$3,"[Date].[Month]",M$7,"[Main Account].[Category]",$E19,"DataSource=",Datasource)</f>
        <v>6546081.8200000031</v>
      </c>
      <c r="N19" s="8">
        <f>_xll.NL("CubeValue","Finance","[Measures].[Amount]","Filters=",$B$2:$C$3,"[Date].[Month]",N$7,"[Main Account].[Category]",$E19,"DataSource=",Datasource)</f>
        <v>6762681.3799999999</v>
      </c>
      <c r="O19" s="8">
        <f>_xll.NL("CubeValue","Finance","[Measures].[Amount]","Filters=",$B$2:$C$3,"[Date].[Month]",O$7,"[Main Account].[Category]",$E19,"DataSource=",Datasource)</f>
        <v>6985204.6399999987</v>
      </c>
      <c r="P19" s="8">
        <f>_xll.NL("CubeValue","Finance","[Measures].[Amount]","Filters=",$B$2:$C$3,"[Date].[Month]",P$7,"[Main Account].[Category]",$E19,"DataSource=",Datasource)</f>
        <v>7075487.1800000006</v>
      </c>
      <c r="Q19" s="8">
        <f>_xll.NL("CubeValue","Finance","[Measures].[Amount]","Filters=",$B$2:$C$3,"[Date].[Month]",Q$7,"[Main Account].[Category]",$E19,"DataSource=",Datasource)</f>
        <v>6592783.8400000017</v>
      </c>
      <c r="R19" s="8"/>
      <c r="S19" s="13"/>
    </row>
    <row r="20" spans="1:19" ht="18" customHeight="1" x14ac:dyDescent="0.25">
      <c r="A20" s="19"/>
      <c r="E20" t="s">
        <v>24</v>
      </c>
      <c r="F20" s="8">
        <f>_xll.NL("CubeValue","Finance","[Measures].[Amount]","Filters=",$B$2:$C$3,"[Date].[Month]",F$7,"[Main Account].[Category]",$E20,"DataSource=",Datasource)</f>
        <v>27922382.589999966</v>
      </c>
      <c r="G20" s="8">
        <f>_xll.NL("CubeValue","Finance","[Measures].[Amount]","Filters=",$B$2:$C$3,"[Date].[Month]",G$7,"[Main Account].[Category]",$E20,"DataSource=",Datasource)</f>
        <v>76048.789999999863</v>
      </c>
      <c r="H20" s="8">
        <f>_xll.NL("CubeValue","Finance","[Measures].[Amount]","Filters=",$B$2:$C$3,"[Date].[Month]",H$7,"[Main Account].[Category]",$E20,"DataSource=",Datasource)</f>
        <v>0</v>
      </c>
      <c r="I20" s="8">
        <f>_xll.NL("CubeValue","Finance","[Measures].[Amount]","Filters=",$B$2:$C$3,"[Date].[Month]",I$7,"[Main Account].[Category]",$E20,"DataSource=",Datasource)</f>
        <v>0</v>
      </c>
      <c r="J20" s="8">
        <f>_xll.NL("CubeValue","Finance","[Measures].[Amount]","Filters=",$B$2:$C$3,"[Date].[Month]",J$7,"[Main Account].[Category]",$E20,"DataSource=",Datasource)</f>
        <v>75309.249999999942</v>
      </c>
      <c r="K20" s="8">
        <f>_xll.NL("CubeValue","Finance","[Measures].[Amount]","Filters=",$B$2:$C$3,"[Date].[Month]",K$7,"[Main Account].[Category]",$E20,"DataSource=",Datasource)</f>
        <v>74728.799999999756</v>
      </c>
      <c r="L20" s="8">
        <f>_xll.NL("CubeValue","Finance","[Measures].[Amount]","Filters=",$B$2:$C$3,"[Date].[Month]",L$7,"[Main Account].[Category]",$E20,"DataSource=",Datasource)</f>
        <v>106205.60000000009</v>
      </c>
      <c r="M20" s="8">
        <f>_xll.NL("CubeValue","Finance","[Measures].[Amount]","Filters=",$B$2:$C$3,"[Date].[Month]",M$7,"[Main Account].[Category]",$E20,"DataSource=",Datasource)</f>
        <v>-49077.120000000286</v>
      </c>
      <c r="N20" s="8">
        <f>_xll.NL("CubeValue","Finance","[Measures].[Amount]","Filters=",$B$2:$C$3,"[Date].[Month]",N$7,"[Main Account].[Category]",$E20,"DataSource=",Datasource)</f>
        <v>75333.190000000235</v>
      </c>
      <c r="O20" s="8">
        <f>_xll.NL("CubeValue","Finance","[Measures].[Amount]","Filters=",$B$2:$C$3,"[Date].[Month]",O$7,"[Main Account].[Category]",$E20,"DataSource=",Datasource)</f>
        <v>0</v>
      </c>
      <c r="P20" s="8">
        <f>_xll.NL("CubeValue","Finance","[Measures].[Amount]","Filters=",$B$2:$C$3,"[Date].[Month]",P$7,"[Main Account].[Category]",$E20,"DataSource=",Datasource)</f>
        <v>0</v>
      </c>
      <c r="Q20" s="8">
        <f>_xll.NL("CubeValue","Finance","[Measures].[Amount]","Filters=",$B$2:$C$3,"[Date].[Month]",Q$7,"[Main Account].[Category]",$E20,"DataSource=",Datasource)</f>
        <v>-45410.790000000183</v>
      </c>
      <c r="R20" s="8"/>
      <c r="S20" s="13">
        <f>SUM(F20:Q20)</f>
        <v>28235520.309999969</v>
      </c>
    </row>
    <row r="21" spans="1:19" ht="18" customHeight="1" x14ac:dyDescent="0.25">
      <c r="A21" s="19"/>
      <c r="E21" t="s">
        <v>25</v>
      </c>
      <c r="F21" s="8">
        <f>_xll.NL("CubeValue","Finance","[Measures].[Amount]","Filters=",$B$2:$C$3,"[Date].[Month]",F$7,"[Main Account].[Category]",$E21,"DataSource=",Datasource)</f>
        <v>-1011608.5299999999</v>
      </c>
      <c r="G21" s="8">
        <f>_xll.NL("CubeValue","Finance","[Measures].[Amount]","Filters=",$B$2:$C$3,"[Date].[Month]",G$7,"[Main Account].[Category]",$E21,"DataSource=",Datasource)</f>
        <v>-1501651.9900000005</v>
      </c>
      <c r="H21" s="8">
        <f>_xll.NL("CubeValue","Finance","[Measures].[Amount]","Filters=",$B$2:$C$3,"[Date].[Month]",H$7,"[Main Account].[Category]",$E21,"DataSource=",Datasource)</f>
        <v>-1963805.5300000003</v>
      </c>
      <c r="I21" s="8">
        <f>_xll.NL("CubeValue","Finance","[Measures].[Amount]","Filters=",$B$2:$C$3,"[Date].[Month]",I$7,"[Main Account].[Category]",$E21,"DataSource=",Datasource)</f>
        <v>-1011628.6800000003</v>
      </c>
      <c r="J21" s="8">
        <f>_xll.NL("CubeValue","Finance","[Measures].[Amount]","Filters=",$B$2:$C$3,"[Date].[Month]",J$7,"[Main Account].[Category]",$E21,"DataSource=",Datasource)</f>
        <v>-1538590.3099999996</v>
      </c>
      <c r="K21" s="8">
        <f>_xll.NL("CubeValue","Finance","[Measures].[Amount]","Filters=",$B$2:$C$3,"[Date].[Month]",K$7,"[Main Account].[Category]",$E21,"DataSource=",Datasource)</f>
        <v>-2012222.4399999997</v>
      </c>
      <c r="L21" s="8">
        <f>_xll.NL("CubeValue","Finance","[Measures].[Amount]","Filters=",$B$2:$C$3,"[Date].[Month]",L$7,"[Main Account].[Category]",$E21,"DataSource=",Datasource)</f>
        <v>-1049175.8799999999</v>
      </c>
      <c r="M21" s="8">
        <f>_xll.NL("CubeValue","Finance","[Measures].[Amount]","Filters=",$B$2:$C$3,"[Date].[Month]",M$7,"[Main Account].[Category]",$E21,"DataSource=",Datasource)</f>
        <v>-1575647.2200000004</v>
      </c>
      <c r="N21" s="8">
        <f>_xll.NL("CubeValue","Finance","[Measures].[Amount]","Filters=",$B$2:$C$3,"[Date].[Month]",N$7,"[Main Account].[Category]",$E21,"DataSource=",Datasource)</f>
        <v>-2060984.1</v>
      </c>
      <c r="O21" s="8">
        <f>_xll.NL("CubeValue","Finance","[Measures].[Amount]","Filters=",$B$2:$C$3,"[Date].[Month]",O$7,"[Main Account].[Category]",$E21,"DataSource=",Datasource)</f>
        <v>-1190210.4900000002</v>
      </c>
      <c r="P21" s="8">
        <f>_xll.NL("CubeValue","Finance","[Measures].[Amount]","Filters=",$B$2:$C$3,"[Date].[Month]",P$7,"[Main Account].[Category]",$E21,"DataSource=",Datasource)</f>
        <v>-1750183.7700000003</v>
      </c>
      <c r="Q21" s="8">
        <f>_xll.NL("CubeValue","Finance","[Measures].[Amount]","Filters=",$B$2:$C$3,"[Date].[Month]",Q$7,"[Main Account].[Category]",$E21,"DataSource=",Datasource)</f>
        <v>0</v>
      </c>
      <c r="R21" s="8"/>
      <c r="S21" s="13">
        <f>SUM(F21:Q21)</f>
        <v>-16665708.939999999</v>
      </c>
    </row>
    <row r="22" spans="1:19" ht="18" customHeight="1" x14ac:dyDescent="0.25">
      <c r="A22" s="19"/>
      <c r="E22" t="s">
        <v>26</v>
      </c>
      <c r="F22" s="8">
        <f>_xll.NL("CubeValue","Finance","[Measures].[Amount]","Filters=",$B$2:$C$3,"[Date].[Month]",F$7,"[Main Account].[Category]",$E22,"DataSource=",Datasource)</f>
        <v>0</v>
      </c>
      <c r="G22" s="8">
        <f>_xll.NL("CubeValue","Finance","[Measures].[Amount]","Filters=",$B$2:$C$3,"[Date].[Month]",G$7,"[Main Account].[Category]",$E22,"DataSource=",Datasource)</f>
        <v>5123461.93</v>
      </c>
      <c r="H22" s="8">
        <f>_xll.NL("CubeValue","Finance","[Measures].[Amount]","Filters=",$B$2:$C$3,"[Date].[Month]",H$7,"[Main Account].[Category]",$E22,"DataSource=",Datasource)</f>
        <v>7610914.4799999986</v>
      </c>
      <c r="I22" s="8">
        <f>_xll.NL("CubeValue","Finance","[Measures].[Amount]","Filters=",$B$2:$C$3,"[Date].[Month]",I$7,"[Main Account].[Category]",$E22,"DataSource=",Datasource)</f>
        <v>6442575.2800000003</v>
      </c>
      <c r="J22" s="8">
        <f>_xll.NL("CubeValue","Finance","[Measures].[Amount]","Filters=",$B$2:$C$3,"[Date].[Month]",J$7,"[Main Account].[Category]",$E22,"DataSource=",Datasource)</f>
        <v>5555891.5700000003</v>
      </c>
      <c r="K22" s="8">
        <f>_xll.NL("CubeValue","Finance","[Measures].[Amount]","Filters=",$B$2:$C$3,"[Date].[Month]",K$7,"[Main Account].[Category]",$E22,"DataSource=",Datasource)</f>
        <v>7807243.7399999993</v>
      </c>
      <c r="L22" s="8">
        <f>_xll.NL("CubeValue","Finance","[Measures].[Amount]","Filters=",$B$2:$C$3,"[Date].[Month]",L$7,"[Main Account].[Category]",$E22,"DataSource=",Datasource)</f>
        <v>0</v>
      </c>
      <c r="M22" s="8">
        <f>_xll.NL("CubeValue","Finance","[Measures].[Amount]","Filters=",$B$2:$C$3,"[Date].[Month]",M$7,"[Main Account].[Category]",$E22,"DataSource=",Datasource)</f>
        <v>0</v>
      </c>
      <c r="N22" s="8">
        <f>_xll.NL("CubeValue","Finance","[Measures].[Amount]","Filters=",$B$2:$C$3,"[Date].[Month]",N$7,"[Main Account].[Category]",$E22,"DataSource=",Datasource)</f>
        <v>0</v>
      </c>
      <c r="O22" s="8">
        <f>_xll.NL("CubeValue","Finance","[Measures].[Amount]","Filters=",$B$2:$C$3,"[Date].[Month]",O$7,"[Main Account].[Category]",$E22,"DataSource=",Datasource)</f>
        <v>3633927.54</v>
      </c>
      <c r="P22" s="8">
        <f>_xll.NL("CubeValue","Finance","[Measures].[Amount]","Filters=",$B$2:$C$3,"[Date].[Month]",P$7,"[Main Account].[Category]",$E22,"DataSource=",Datasource)</f>
        <v>6879772.4699999997</v>
      </c>
      <c r="Q22" s="8">
        <f>_xll.NL("CubeValue","Finance","[Measures].[Amount]","Filters=",$B$2:$C$3,"[Date].[Month]",Q$7,"[Main Account].[Category]",$E22,"DataSource=",Datasource)</f>
        <v>13359483.659999998</v>
      </c>
      <c r="R22" s="8"/>
      <c r="S22" s="13">
        <f>SUM(F22:Q22)</f>
        <v>56413270.669999994</v>
      </c>
    </row>
    <row r="23" spans="1:19" ht="18" customHeight="1" x14ac:dyDescent="0.25">
      <c r="A23" s="19"/>
      <c r="E23" t="s">
        <v>27</v>
      </c>
      <c r="F23" s="8">
        <f>_xll.NL("CubeValue","Finance","[Measures].[Amount]","Filters=",$B$2:$C$3,"[Date].[Month]",F$7,"[Main Account].[Category]",$E23,"DataSource=",Datasource)</f>
        <v>1007867.0700000004</v>
      </c>
      <c r="G23" s="8">
        <f>_xll.NL("CubeValue","Finance","[Measures].[Amount]","Filters=",$B$2:$C$3,"[Date].[Month]",G$7,"[Main Account].[Category]",$E23,"DataSource=",Datasource)</f>
        <v>956752.91000000073</v>
      </c>
      <c r="H23" s="8">
        <f>_xll.NL("CubeValue","Finance","[Measures].[Amount]","Filters=",$B$2:$C$3,"[Date].[Month]",H$7,"[Main Account].[Category]",$E23,"DataSource=",Datasource)</f>
        <v>0</v>
      </c>
      <c r="I23" s="8">
        <f>_xll.NL("CubeValue","Finance","[Measures].[Amount]","Filters=",$B$2:$C$3,"[Date].[Month]",I$7,"[Main Account].[Category]",$E23,"DataSource=",Datasource)</f>
        <v>0</v>
      </c>
      <c r="J23" s="8">
        <f>_xll.NL("CubeValue","Finance","[Measures].[Amount]","Filters=",$B$2:$C$3,"[Date].[Month]",J$7,"[Main Account].[Category]",$E23,"DataSource=",Datasource)</f>
        <v>805872.81</v>
      </c>
      <c r="K23" s="8">
        <f>_xll.NL("CubeValue","Finance","[Measures].[Amount]","Filters=",$B$2:$C$3,"[Date].[Month]",K$7,"[Main Account].[Category]",$E23,"DataSource=",Datasource)</f>
        <v>-824035.00000000047</v>
      </c>
      <c r="L23" s="8">
        <f>_xll.NL("CubeValue","Finance","[Measures].[Amount]","Filters=",$B$2:$C$3,"[Date].[Month]",L$7,"[Main Account].[Category]",$E23,"DataSource=",Datasource)</f>
        <v>795717.01000000467</v>
      </c>
      <c r="M23" s="8">
        <f>_xll.NL("CubeValue","Finance","[Measures].[Amount]","Filters=",$B$2:$C$3,"[Date].[Month]",M$7,"[Main Account].[Category]",$E23,"DataSource=",Datasource)</f>
        <v>753323.25000000419</v>
      </c>
      <c r="N23" s="8">
        <f>_xll.NL("CubeValue","Finance","[Measures].[Amount]","Filters=",$B$2:$C$3,"[Date].[Month]",N$7,"[Main Account].[Category]",$E23,"DataSource=",Datasource)</f>
        <v>813969.83999999741</v>
      </c>
      <c r="O23" s="8">
        <f>_xll.NL("CubeValue","Finance","[Measures].[Amount]","Filters=",$B$2:$C$3,"[Date].[Month]",O$7,"[Main Account].[Category]",$E23,"DataSource=",Datasource)</f>
        <v>0</v>
      </c>
      <c r="P23" s="8">
        <f>_xll.NL("CubeValue","Finance","[Measures].[Amount]","Filters=",$B$2:$C$3,"[Date].[Month]",P$7,"[Main Account].[Category]",$E23,"DataSource=",Datasource)</f>
        <v>0</v>
      </c>
      <c r="Q23" s="8">
        <f>_xll.NL("CubeValue","Finance","[Measures].[Amount]","Filters=",$B$2:$C$3,"[Date].[Month]",Q$7,"[Main Account].[Category]",$E23,"DataSource=",Datasource)</f>
        <v>0</v>
      </c>
      <c r="R23" s="8"/>
      <c r="S23" s="13">
        <f>SUM(F23:Q23)</f>
        <v>4309467.8900000071</v>
      </c>
    </row>
    <row r="24" spans="1:19" ht="18" customHeight="1" x14ac:dyDescent="0.25">
      <c r="A24" s="19"/>
      <c r="E24" t="s">
        <v>51</v>
      </c>
      <c r="F24" s="8">
        <f>_xll.NL("CubeValue","Finance","[Measures].[Amount]","Filters=",$B$2:$C$3,"[Date].[Month]",F$7,"[Main Account].[Category]",$E24,"DataSource=",Datasource)</f>
        <v>1335313.7900000003</v>
      </c>
      <c r="G24" s="8">
        <f>_xll.NL("CubeValue","Finance","[Measures].[Amount]","Filters=",$B$2:$C$3,"[Date].[Month]",G$7,"[Main Account].[Category]",$E24,"DataSource=",Datasource)</f>
        <v>1376248.7799999998</v>
      </c>
      <c r="H24" s="8">
        <f>_xll.NL("CubeValue","Finance","[Measures].[Amount]","Filters=",$B$2:$C$3,"[Date].[Month]",H$7,"[Main Account].[Category]",$E24,"DataSource=",Datasource)</f>
        <v>1362596.04</v>
      </c>
      <c r="I24" s="8">
        <f>_xll.NL("CubeValue","Finance","[Measures].[Amount]","Filters=",$B$2:$C$3,"[Date].[Month]",I$7,"[Main Account].[Category]",$E24,"DataSource=",Datasource)</f>
        <v>1351317.4200000002</v>
      </c>
      <c r="J24" s="8">
        <f>_xll.NL("CubeValue","Finance","[Measures].[Amount]","Filters=",$B$2:$C$3,"[Date].[Month]",J$7,"[Main Account].[Category]",$E24,"DataSource=",Datasource)</f>
        <v>0</v>
      </c>
      <c r="K24" s="8">
        <f>_xll.NL("CubeValue","Finance","[Measures].[Amount]","Filters=",$B$2:$C$3,"[Date].[Month]",K$7,"[Main Account].[Category]",$E24,"DataSource=",Datasource)</f>
        <v>0</v>
      </c>
      <c r="L24" s="8">
        <f>_xll.NL("CubeValue","Finance","[Measures].[Amount]","Filters=",$B$2:$C$3,"[Date].[Month]",L$7,"[Main Account].[Category]",$E24,"DataSource=",Datasource)</f>
        <v>0</v>
      </c>
      <c r="M24" s="8">
        <f>_xll.NL("CubeValue","Finance","[Measures].[Amount]","Filters=",$B$2:$C$3,"[Date].[Month]",M$7,"[Main Account].[Category]",$E24,"DataSource=",Datasource)</f>
        <v>0</v>
      </c>
      <c r="N24" s="8">
        <f>_xll.NL("CubeValue","Finance","[Measures].[Amount]","Filters=",$B$2:$C$3,"[Date].[Month]",N$7,"[Main Account].[Category]",$E24,"DataSource=",Datasource)</f>
        <v>1487666.84</v>
      </c>
      <c r="O24" s="8">
        <f>_xll.NL("CubeValue","Finance","[Measures].[Amount]","Filters=",$B$2:$C$3,"[Date].[Month]",O$7,"[Main Account].[Category]",$E24,"DataSource=",Datasource)</f>
        <v>1690648.8199999998</v>
      </c>
      <c r="P24" s="8">
        <f>_xll.NL("CubeValue","Finance","[Measures].[Amount]","Filters=",$B$2:$C$3,"[Date].[Month]",P$7,"[Main Account].[Category]",$E24,"DataSource=",Datasource)</f>
        <v>1820232.01</v>
      </c>
      <c r="Q24" s="8">
        <f>_xll.NL("CubeValue","Finance","[Measures].[Amount]","Filters=",$B$2:$C$3,"[Date].[Month]",Q$7,"[Main Account].[Category]",$E24,"DataSource=",Datasource)</f>
        <v>1482167.9899999998</v>
      </c>
      <c r="R24" s="8"/>
      <c r="S24" s="13"/>
    </row>
    <row r="25" spans="1:19" ht="18" customHeight="1" x14ac:dyDescent="0.25">
      <c r="A25" s="19"/>
      <c r="E25" t="s">
        <v>28</v>
      </c>
      <c r="F25" s="8">
        <f>_xll.NL("CubeValue","Finance","[Measures].[Amount]","Filters=",$B$2:$C$3,"[Date].[Month]",F$7,"[Main Account].[Category]",$E25,"DataSource=",Datasource)</f>
        <v>507574.47</v>
      </c>
      <c r="G25" s="8">
        <f>_xll.NL("CubeValue","Finance","[Measures].[Amount]","Filters=",$B$2:$C$3,"[Date].[Month]",G$7,"[Main Account].[Category]",$E25,"DataSource=",Datasource)</f>
        <v>0</v>
      </c>
      <c r="H25" s="8">
        <f>_xll.NL("CubeValue","Finance","[Measures].[Amount]","Filters=",$B$2:$C$3,"[Date].[Month]",H$7,"[Main Account].[Category]",$E25,"DataSource=",Datasource)</f>
        <v>0</v>
      </c>
      <c r="I25" s="8">
        <f>_xll.NL("CubeValue","Finance","[Measures].[Amount]","Filters=",$B$2:$C$3,"[Date].[Month]",I$7,"[Main Account].[Category]",$E25,"DataSource=",Datasource)</f>
        <v>509468.37</v>
      </c>
      <c r="J25" s="8">
        <f>_xll.NL("CubeValue","Finance","[Measures].[Amount]","Filters=",$B$2:$C$3,"[Date].[Month]",J$7,"[Main Account].[Category]",$E25,"DataSource=",Datasource)</f>
        <v>509468.47</v>
      </c>
      <c r="K25" s="8">
        <f>_xll.NL("CubeValue","Finance","[Measures].[Amount]","Filters=",$B$2:$C$3,"[Date].[Month]",K$7,"[Main Account].[Category]",$E25,"DataSource=",Datasource)</f>
        <v>509523.16000000003</v>
      </c>
      <c r="L25" s="8">
        <f>_xll.NL("CubeValue","Finance","[Measures].[Amount]","Filters=",$B$2:$C$3,"[Date].[Month]",L$7,"[Main Account].[Category]",$E25,"DataSource=",Datasource)</f>
        <v>514304.57999999996</v>
      </c>
      <c r="M25" s="8">
        <f>_xll.NL("CubeValue","Finance","[Measures].[Amount]","Filters=",$B$2:$C$3,"[Date].[Month]",M$7,"[Main Account].[Category]",$E25,"DataSource=",Datasource)</f>
        <v>514284.28</v>
      </c>
      <c r="N25" s="8">
        <f>_xll.NL("CubeValue","Finance","[Measures].[Amount]","Filters=",$B$2:$C$3,"[Date].[Month]",N$7,"[Main Account].[Category]",$E25,"DataSource=",Datasource)</f>
        <v>0</v>
      </c>
      <c r="O25" s="8">
        <f>_xll.NL("CubeValue","Finance","[Measures].[Amount]","Filters=",$B$2:$C$3,"[Date].[Month]",O$7,"[Main Account].[Category]",$E25,"DataSource=",Datasource)</f>
        <v>514501.08999999997</v>
      </c>
      <c r="P25" s="8">
        <f>_xll.NL("CubeValue","Finance","[Measures].[Amount]","Filters=",$B$2:$C$3,"[Date].[Month]",P$7,"[Main Account].[Category]",$E25,"DataSource=",Datasource)</f>
        <v>0</v>
      </c>
      <c r="Q25" s="8">
        <f>_xll.NL("CubeValue","Finance","[Measures].[Amount]","Filters=",$B$2:$C$3,"[Date].[Month]",Q$7,"[Main Account].[Category]",$E25,"DataSource=",Datasource)</f>
        <v>344525.24000000005</v>
      </c>
      <c r="R25" s="9"/>
      <c r="S25" s="16">
        <f>SUM(F25:Q25)</f>
        <v>3923649.66</v>
      </c>
    </row>
    <row r="26" spans="1:19" ht="18" customHeight="1" x14ac:dyDescent="0.25">
      <c r="A26" s="19"/>
      <c r="E26" s="12" t="s">
        <v>9</v>
      </c>
      <c r="F26" s="13">
        <f>SUM(F18:F25)</f>
        <v>36207326.879999965</v>
      </c>
      <c r="G26" s="13">
        <f>SUM(G18:G25)</f>
        <v>12727689.92</v>
      </c>
      <c r="H26" s="13">
        <f>SUM(H18:H25)</f>
        <v>8416373.3299999982</v>
      </c>
      <c r="I26" s="13">
        <f>SUM(I18:I25)</f>
        <v>13294313.139999999</v>
      </c>
      <c r="J26" s="13">
        <f>SUM(J18:J25)</f>
        <v>6451628.6700000009</v>
      </c>
      <c r="K26" s="13">
        <f>SUM(K18:K25)</f>
        <v>6594658.5999999996</v>
      </c>
      <c r="L26" s="13">
        <f>SUM(L18:L25)</f>
        <v>1409314.9100000057</v>
      </c>
      <c r="M26" s="13">
        <f>SUM(M18:M25)</f>
        <v>7231252.0300000077</v>
      </c>
      <c r="N26" s="13">
        <f>SUM(N18:N25)</f>
        <v>8118327.6699999971</v>
      </c>
      <c r="O26" s="13">
        <f>SUM(O18:O25)</f>
        <v>12758741.859999999</v>
      </c>
      <c r="P26" s="13">
        <f>SUM(P18:P25)</f>
        <v>14025307.889999999</v>
      </c>
      <c r="Q26" s="13">
        <f>SUM(Q18:Q25)</f>
        <v>21733549.939999998</v>
      </c>
      <c r="R26" s="13"/>
      <c r="S26" s="13">
        <f>SUM(S18:S25)</f>
        <v>84509437.569999978</v>
      </c>
    </row>
    <row r="27" spans="1:19" ht="18" customHeight="1" x14ac:dyDescent="0.25">
      <c r="A27" s="19"/>
      <c r="F27" s="8"/>
      <c r="G27" s="8"/>
      <c r="H27" s="8"/>
      <c r="I27" s="8"/>
      <c r="J27" s="8"/>
      <c r="K27" s="8"/>
      <c r="L27" s="8"/>
      <c r="M27" s="8"/>
      <c r="N27" s="8"/>
      <c r="O27" s="8"/>
      <c r="P27" s="8"/>
      <c r="Q27" s="8"/>
      <c r="R27" s="8"/>
      <c r="S27" s="13"/>
    </row>
    <row r="28" spans="1:19" ht="18" customHeight="1" x14ac:dyDescent="0.25">
      <c r="A28" s="19"/>
      <c r="E28" s="3" t="s">
        <v>10</v>
      </c>
      <c r="F28" s="10">
        <f>F15+F26</f>
        <v>-6380397.8300000876</v>
      </c>
      <c r="G28" s="10">
        <f>G15+G26</f>
        <v>-32336546.460000001</v>
      </c>
      <c r="H28" s="10">
        <f>H15+H26</f>
        <v>-50921098.050000049</v>
      </c>
      <c r="I28" s="10">
        <f>I15+I26</f>
        <v>-29498250.380000018</v>
      </c>
      <c r="J28" s="10">
        <f>J15+J26</f>
        <v>-38104502.969999976</v>
      </c>
      <c r="K28" s="10">
        <f>K15+K26</f>
        <v>6594658.5999999996</v>
      </c>
      <c r="L28" s="10">
        <f>L15+L26</f>
        <v>2032315.7900000066</v>
      </c>
      <c r="M28" s="10">
        <f>M15+M26</f>
        <v>-36480193.970000021</v>
      </c>
      <c r="N28" s="10">
        <f>N15+N26</f>
        <v>-52136819.400000013</v>
      </c>
      <c r="O28" s="10">
        <f>O15+O26</f>
        <v>-33228877.200000003</v>
      </c>
      <c r="P28" s="10">
        <f>P15+P26</f>
        <v>-23014072.480000027</v>
      </c>
      <c r="Q28" s="10">
        <f>Q15+Q26</f>
        <v>-22564643.109999999</v>
      </c>
      <c r="R28" s="10"/>
      <c r="S28" s="10">
        <f>S15+S26</f>
        <v>-380497474.7300002</v>
      </c>
    </row>
    <row r="29" spans="1:19" ht="18" customHeight="1" x14ac:dyDescent="0.25">
      <c r="A29" s="19"/>
      <c r="F29" s="8"/>
      <c r="G29" s="8"/>
      <c r="H29" s="8"/>
      <c r="I29" s="8"/>
      <c r="J29" s="8"/>
      <c r="K29" s="8"/>
      <c r="L29" s="8"/>
      <c r="M29" s="8"/>
      <c r="N29" s="8"/>
      <c r="O29" s="8"/>
      <c r="P29" s="8"/>
      <c r="Q29" s="8"/>
      <c r="R29" s="8"/>
      <c r="S29" s="13"/>
    </row>
    <row r="30" spans="1:19" ht="18" customHeight="1" x14ac:dyDescent="0.25">
      <c r="A30" s="19"/>
      <c r="E30" t="s">
        <v>29</v>
      </c>
      <c r="F30" s="8">
        <f>_xll.NL("CubeValue","Finance","[Measures].[Amount]","Filters=",$B$2:$C$3,"[Date].[Month]",F$7,"[Main Account].[Category]",$E30,"DataSource=",Datasource)</f>
        <v>489627.45999999996</v>
      </c>
      <c r="G30" s="8">
        <f>_xll.NL("CubeValue","Finance","[Measures].[Amount]","Filters=",$B$2:$C$3,"[Date].[Month]",G$7,"[Main Account].[Category]",$E30,"DataSource=",Datasource)</f>
        <v>501437.50000000006</v>
      </c>
      <c r="H30" s="8">
        <f>_xll.NL("CubeValue","Finance","[Measures].[Amount]","Filters=",$B$2:$C$3,"[Date].[Month]",H$7,"[Main Account].[Category]",$E30,"DataSource=",Datasource)</f>
        <v>0</v>
      </c>
      <c r="I30" s="8">
        <f>_xll.NL("CubeValue","Finance","[Measures].[Amount]","Filters=",$B$2:$C$3,"[Date].[Month]",I$7,"[Main Account].[Category]",$E30,"DataSource=",Datasource)</f>
        <v>0</v>
      </c>
      <c r="J30" s="8">
        <f>_xll.NL("CubeValue","Finance","[Measures].[Amount]","Filters=",$B$2:$C$3,"[Date].[Month]",J$7,"[Main Account].[Category]",$E30,"DataSource=",Datasource)</f>
        <v>464396.38</v>
      </c>
      <c r="K30" s="8">
        <f>_xll.NL("CubeValue","Finance","[Measures].[Amount]","Filters=",$B$2:$C$3,"[Date].[Month]",K$7,"[Main Account].[Category]",$E30,"DataSource=",Datasource)</f>
        <v>-818845.94999999984</v>
      </c>
      <c r="L30" s="8">
        <f>_xll.NL("CubeValue","Finance","[Measures].[Amount]","Filters=",$B$2:$C$3,"[Date].[Month]",L$7,"[Main Account].[Category]",$E30,"DataSource=",Datasource)</f>
        <v>249115.15000000002</v>
      </c>
      <c r="M30" s="8">
        <f>_xll.NL("CubeValue","Finance","[Measures].[Amount]","Filters=",$B$2:$C$3,"[Date].[Month]",M$7,"[Main Account].[Category]",$E30,"DataSource=",Datasource)</f>
        <v>482677.38</v>
      </c>
      <c r="N30" s="8">
        <f>_xll.NL("CubeValue","Finance","[Measures].[Amount]","Filters=",$B$2:$C$3,"[Date].[Month]",N$7,"[Main Account].[Category]",$E30,"DataSource=",Datasource)</f>
        <v>525230.77</v>
      </c>
      <c r="O30" s="8">
        <f>_xll.NL("CubeValue","Finance","[Measures].[Amount]","Filters=",$B$2:$C$3,"[Date].[Month]",O$7,"[Main Account].[Category]",$E30,"DataSource=",Datasource)</f>
        <v>0</v>
      </c>
      <c r="P30" s="8">
        <f>_xll.NL("CubeValue","Finance","[Measures].[Amount]","Filters=",$B$2:$C$3,"[Date].[Month]",P$7,"[Main Account].[Category]",$E30,"DataSource=",Datasource)</f>
        <v>0</v>
      </c>
      <c r="Q30" s="8">
        <f>_xll.NL("CubeValue","Finance","[Measures].[Amount]","Filters=",$B$2:$C$3,"[Date].[Month]",Q$7,"[Main Account].[Category]",$E30,"DataSource=",Datasource)</f>
        <v>0</v>
      </c>
      <c r="R30" s="8"/>
      <c r="S30" s="13">
        <f>SUM(F30:Q30)</f>
        <v>1893638.69</v>
      </c>
    </row>
    <row r="31" spans="1:19" ht="18" customHeight="1" x14ac:dyDescent="0.25">
      <c r="A31" s="19"/>
      <c r="E31" t="s">
        <v>30</v>
      </c>
      <c r="F31" s="8">
        <f>_xll.NL("CubeValue","Finance","[Measures].[Amount]","Filters=",$B$2:$C$3,"[Date].[Month]",F$7,"[Main Account].[Category]",$E31,"DataSource=",Datasource)</f>
        <v>-3332611.04</v>
      </c>
      <c r="G31" s="8">
        <f>_xll.NL("CubeValue","Finance","[Measures].[Amount]","Filters=",$B$2:$C$3,"[Date].[Month]",G$7,"[Main Account].[Category]",$E31,"DataSource=",Datasource)</f>
        <v>-3388449.35</v>
      </c>
      <c r="H31" s="8">
        <f>_xll.NL("CubeValue","Finance","[Measures].[Amount]","Filters=",$B$2:$C$3,"[Date].[Month]",H$7,"[Main Account].[Category]",$E31,"DataSource=",Datasource)</f>
        <v>2630156.27</v>
      </c>
      <c r="I31" s="8">
        <f>_xll.NL("CubeValue","Finance","[Measures].[Amount]","Filters=",$B$2:$C$3,"[Date].[Month]",I$7,"[Main Account].[Category]",$E31,"DataSource=",Datasource)</f>
        <v>-3547485.44</v>
      </c>
      <c r="J31" s="8">
        <f>_xll.NL("CubeValue","Finance","[Measures].[Amount]","Filters=",$B$2:$C$3,"[Date].[Month]",J$7,"[Main Account].[Category]",$E31,"DataSource=",Datasource)</f>
        <v>0</v>
      </c>
      <c r="K31" s="8">
        <f>_xll.NL("CubeValue","Finance","[Measures].[Amount]","Filters=",$B$2:$C$3,"[Date].[Month]",K$7,"[Main Account].[Category]",$E31,"DataSource=",Datasource)</f>
        <v>0</v>
      </c>
      <c r="L31" s="8">
        <f>_xll.NL("CubeValue","Finance","[Measures].[Amount]","Filters=",$B$2:$C$3,"[Date].[Month]",L$7,"[Main Account].[Category]",$E31,"DataSource=",Datasource)</f>
        <v>0</v>
      </c>
      <c r="M31" s="8">
        <f>_xll.NL("CubeValue","Finance","[Measures].[Amount]","Filters=",$B$2:$C$3,"[Date].[Month]",M$7,"[Main Account].[Category]",$E31,"DataSource=",Datasource)</f>
        <v>-3976850.26</v>
      </c>
      <c r="N31" s="8">
        <f>_xll.NL("CubeValue","Finance","[Measures].[Amount]","Filters=",$B$2:$C$3,"[Date].[Month]",N$7,"[Main Account].[Category]",$E31,"DataSource=",Datasource)</f>
        <v>-4096104.6999999997</v>
      </c>
      <c r="O31" s="8">
        <f>_xll.NL("CubeValue","Finance","[Measures].[Amount]","Filters=",$B$2:$C$3,"[Date].[Month]",O$7,"[Main Account].[Category]",$E31,"DataSource=",Datasource)</f>
        <v>-4670133.4700000025</v>
      </c>
      <c r="P31" s="8">
        <f>_xll.NL("CubeValue","Finance","[Measures].[Amount]","Filters=",$B$2:$C$3,"[Date].[Month]",P$7,"[Main Account].[Category]",$E31,"DataSource=",Datasource)</f>
        <v>-4711437.1400000034</v>
      </c>
      <c r="Q31" s="8">
        <f>_xll.NL("CubeValue","Finance","[Measures].[Amount]","Filters=",$B$2:$C$3,"[Date].[Month]",Q$7,"[Main Account].[Category]",$E31,"DataSource=",Datasource)</f>
        <v>-5096227.2500000028</v>
      </c>
      <c r="R31" s="8"/>
      <c r="S31" s="13">
        <f>SUM(F31:Q31)</f>
        <v>-30189142.38000001</v>
      </c>
    </row>
    <row r="32" spans="1:19" ht="18" customHeight="1" x14ac:dyDescent="0.25">
      <c r="A32" s="19"/>
      <c r="E32" t="s">
        <v>48</v>
      </c>
      <c r="F32" s="8">
        <f>_xll.NL("CubeValue","Finance","[Measures].[Amount]","Filters=",$B$2:$C$3,"[Date].[Month]",F$7,"[Main Account].[Category]",$E32,"DataSource=",Datasource)</f>
        <v>0</v>
      </c>
      <c r="G32" s="8">
        <f>_xll.NL("CubeValue","Finance","[Measures].[Amount]","Filters=",$B$2:$C$3,"[Date].[Month]",G$7,"[Main Account].[Category]",$E32,"DataSource=",Datasource)</f>
        <v>0</v>
      </c>
      <c r="H32" s="8">
        <f>_xll.NL("CubeValue","Finance","[Measures].[Amount]","Filters=",$B$2:$C$3,"[Date].[Month]",H$7,"[Main Account].[Category]",$E32,"DataSource=",Datasource)</f>
        <v>450092.53</v>
      </c>
      <c r="I32" s="8">
        <f>_xll.NL("CubeValue","Finance","[Measures].[Amount]","Filters=",$B$2:$C$3,"[Date].[Month]",I$7,"[Main Account].[Category]",$E32,"DataSource=",Datasource)</f>
        <v>447442.05999999994</v>
      </c>
      <c r="J32" s="8">
        <f>_xll.NL("CubeValue","Finance","[Measures].[Amount]","Filters=",$B$2:$C$3,"[Date].[Month]",J$7,"[Main Account].[Category]",$E32,"DataSource=",Datasource)</f>
        <v>450748.08</v>
      </c>
      <c r="K32" s="8">
        <f>_xll.NL("CubeValue","Finance","[Measures].[Amount]","Filters=",$B$2:$C$3,"[Date].[Month]",K$7,"[Main Account].[Category]",$E32,"DataSource=",Datasource)</f>
        <v>681282.19000000006</v>
      </c>
      <c r="L32" s="8">
        <f>_xll.NL("CubeValue","Finance","[Measures].[Amount]","Filters=",$B$2:$C$3,"[Date].[Month]",L$7,"[Main Account].[Category]",$E32,"DataSource=",Datasource)</f>
        <v>460379.91999999987</v>
      </c>
      <c r="M32" s="8">
        <f>_xll.NL("CubeValue","Finance","[Measures].[Amount]","Filters=",$B$2:$C$3,"[Date].[Month]",M$7,"[Main Account].[Category]",$E32,"DataSource=",Datasource)</f>
        <v>0</v>
      </c>
      <c r="N32" s="8">
        <f>_xll.NL("CubeValue","Finance","[Measures].[Amount]","Filters=",$B$2:$C$3,"[Date].[Month]",N$7,"[Main Account].[Category]",$E32,"DataSource=",Datasource)</f>
        <v>0</v>
      </c>
      <c r="O32" s="8">
        <f>_xll.NL("CubeValue","Finance","[Measures].[Amount]","Filters=",$B$2:$C$3,"[Date].[Month]",O$7,"[Main Account].[Category]",$E32,"DataSource=",Datasource)</f>
        <v>0</v>
      </c>
      <c r="P32" s="8">
        <f>_xll.NL("CubeValue","Finance","[Measures].[Amount]","Filters=",$B$2:$C$3,"[Date].[Month]",P$7,"[Main Account].[Category]",$E32,"DataSource=",Datasource)</f>
        <v>604099.50000000012</v>
      </c>
      <c r="Q32" s="8">
        <f>_xll.NL("CubeValue","Finance","[Measures].[Amount]","Filters=",$B$2:$C$3,"[Date].[Month]",Q$7,"[Main Account].[Category]",$E32,"DataSource=",Datasource)</f>
        <v>531274.5</v>
      </c>
      <c r="R32" s="8"/>
      <c r="S32" s="13">
        <f>SUM(F32:Q32)</f>
        <v>3625318.78</v>
      </c>
    </row>
    <row r="33" spans="1:19" ht="18" customHeight="1" x14ac:dyDescent="0.25">
      <c r="A33" s="19"/>
      <c r="F33" s="8"/>
      <c r="G33" s="8"/>
      <c r="H33" s="8"/>
      <c r="I33" s="8"/>
      <c r="J33" s="8"/>
      <c r="K33" s="8"/>
      <c r="L33" s="8"/>
      <c r="M33" s="8"/>
      <c r="N33" s="8"/>
      <c r="O33" s="8"/>
      <c r="P33" s="8"/>
      <c r="Q33" s="8"/>
      <c r="R33" s="8"/>
      <c r="S33" s="13"/>
    </row>
    <row r="34" spans="1:19" ht="18" customHeight="1" thickBot="1" x14ac:dyDescent="0.3">
      <c r="A34" s="19"/>
      <c r="E34" s="5" t="s">
        <v>5</v>
      </c>
      <c r="F34" s="11">
        <f>F28+SUM(F30:F32)</f>
        <v>-9223381.4100000877</v>
      </c>
      <c r="G34" s="11">
        <f>G28+SUM(G30:G32)</f>
        <v>-35223558.310000002</v>
      </c>
      <c r="H34" s="11">
        <f>H28+SUM(H30:H32)</f>
        <v>-47840849.250000052</v>
      </c>
      <c r="I34" s="11">
        <f>I28+SUM(I30:I32)</f>
        <v>-32598293.760000017</v>
      </c>
      <c r="J34" s="11">
        <f>J28+SUM(J30:J32)</f>
        <v>-37189358.509999976</v>
      </c>
      <c r="K34" s="11">
        <f>K28+SUM(K30:K32)</f>
        <v>6457094.8399999999</v>
      </c>
      <c r="L34" s="11">
        <f>L28+SUM(L30:L32)</f>
        <v>2741810.8600000064</v>
      </c>
      <c r="M34" s="11">
        <f>M28+SUM(M30:M32)</f>
        <v>-39974366.850000024</v>
      </c>
      <c r="N34" s="11">
        <f>N28+SUM(N30:N32)</f>
        <v>-55707693.330000013</v>
      </c>
      <c r="O34" s="11">
        <f>O28+SUM(O30:O32)</f>
        <v>-37899010.670000002</v>
      </c>
      <c r="P34" s="11">
        <f>P28+SUM(P30:P32)</f>
        <v>-27121410.120000031</v>
      </c>
      <c r="Q34" s="11">
        <f>Q28+SUM(Q30:Q32)</f>
        <v>-27129595.860000003</v>
      </c>
      <c r="R34" s="11"/>
      <c r="S34" s="11">
        <f>S28+SUM(S30:S32)</f>
        <v>-405167659.64000022</v>
      </c>
    </row>
    <row r="35" spans="1:19" ht="15.75" thickTop="1" x14ac:dyDescent="0.25">
      <c r="A35" s="19"/>
      <c r="F35" s="8"/>
      <c r="G35" s="8"/>
      <c r="H35" s="8"/>
      <c r="I35" s="8"/>
      <c r="J35" s="8"/>
      <c r="K35" s="8"/>
      <c r="L35" s="8"/>
      <c r="M35" s="8"/>
      <c r="N35" s="8"/>
      <c r="O35" s="8"/>
      <c r="P35" s="8"/>
      <c r="Q35" s="8"/>
      <c r="R35" s="8"/>
      <c r="S35" s="13"/>
    </row>
    <row r="36" spans="1:19" x14ac:dyDescent="0.25">
      <c r="A36" s="19"/>
      <c r="F36" s="8"/>
      <c r="G36" s="8"/>
      <c r="H36" s="8"/>
      <c r="I36" s="8"/>
      <c r="J36" s="8"/>
      <c r="K36" s="8"/>
      <c r="L36" s="8"/>
      <c r="M36" s="8"/>
      <c r="N36" s="8"/>
      <c r="O36" s="8"/>
      <c r="P36" s="8"/>
      <c r="Q36" s="8"/>
      <c r="R36" s="8"/>
      <c r="S36" s="13"/>
    </row>
    <row r="37" spans="1:19" x14ac:dyDescent="0.25">
      <c r="A37" s="19"/>
      <c r="C37" s="23" t="s">
        <v>31</v>
      </c>
    </row>
    <row r="38" spans="1:19" x14ac:dyDescent="0.25">
      <c r="A38" s="19"/>
    </row>
    <row r="39" spans="1:19" x14ac:dyDescent="0.25">
      <c r="A39" s="19"/>
    </row>
    <row r="40" spans="1:19" x14ac:dyDescent="0.25">
      <c r="A40" s="19"/>
    </row>
    <row r="41" spans="1:19" x14ac:dyDescent="0.25">
      <c r="A41" s="19"/>
    </row>
    <row r="42" spans="1:19" x14ac:dyDescent="0.25">
      <c r="A42" s="19"/>
    </row>
    <row r="43" spans="1:19" x14ac:dyDescent="0.25">
      <c r="A43" s="19"/>
    </row>
    <row r="44" spans="1:19" x14ac:dyDescent="0.25">
      <c r="A44" s="19"/>
    </row>
    <row r="45" spans="1:19" x14ac:dyDescent="0.25">
      <c r="A45" s="19"/>
    </row>
    <row r="46" spans="1:19" x14ac:dyDescent="0.25">
      <c r="A46" s="19"/>
    </row>
    <row r="47" spans="1:19" x14ac:dyDescent="0.25">
      <c r="A47" s="19"/>
    </row>
    <row r="48" spans="1:19" x14ac:dyDescent="0.25">
      <c r="A48" s="19"/>
    </row>
    <row r="49" spans="1:1" x14ac:dyDescent="0.25">
      <c r="A49" s="19"/>
    </row>
    <row r="50" spans="1:1" x14ac:dyDescent="0.25">
      <c r="A50" s="19"/>
    </row>
    <row r="51" spans="1:1" x14ac:dyDescent="0.25">
      <c r="A51" s="19"/>
    </row>
    <row r="52" spans="1:1" x14ac:dyDescent="0.25">
      <c r="A52" s="19"/>
    </row>
    <row r="53" spans="1:1" x14ac:dyDescent="0.25">
      <c r="A53" s="19"/>
    </row>
    <row r="54" spans="1:1" x14ac:dyDescent="0.25">
      <c r="A54" s="19"/>
    </row>
    <row r="55" spans="1:1" x14ac:dyDescent="0.25">
      <c r="A55" s="19"/>
    </row>
    <row r="56" spans="1:1" x14ac:dyDescent="0.25">
      <c r="A56" s="19"/>
    </row>
  </sheetData>
  <pageMargins left="0.7" right="0.7" top="0.75" bottom="0.75" header="0.3" footer="0.3"/>
  <pageSetup orientation="portrait" horizontalDpi="300" verticalDpi="300" r:id="rId1"/>
  <drawing r:id="rId2"/>
  <legacyDrawing r:id="rId3"/>
  <extLst>
    <ext xmlns:x14="http://schemas.microsoft.com/office/spreadsheetml/2009/9/main" uri="{05C60535-1F16-4fd2-B633-F4F36F0B64E0}">
      <x14:sparklineGroups xmlns:xm="http://schemas.microsoft.com/office/excel/2006/main">
        <x14:sparklineGroup type="column" displayEmptyCellsAs="gap" negative="1" minAxisType="group" maxAxisType="group">
          <x14:colorSeries theme="1" tint="0.14999847407452621"/>
          <x14:colorNegative theme="5" tint="-0.249977111117893"/>
          <x14:colorAxis rgb="FF000000"/>
          <x14:colorMarkers theme="4" tint="-0.499984740745262"/>
          <x14:colorFirst theme="4" tint="0.39997558519241921"/>
          <x14:colorLast theme="4" tint="0.39997558519241921"/>
          <x14:colorHigh theme="4"/>
          <x14:colorLow theme="4"/>
          <x14:sparklines>
            <x14:sparkline>
              <xm:f>Dashboard!$F$10:$Q$10</xm:f>
              <xm:sqref>R10</xm:sqref>
            </x14:sparkline>
            <x14:sparkline>
              <xm:f>Dashboard!$F$11:$Q$11</xm:f>
              <xm:sqref>R11</xm:sqref>
            </x14:sparkline>
            <x14:sparkline>
              <xm:f>Dashboard!$F$12:$Q$12</xm:f>
              <xm:sqref>R12</xm:sqref>
            </x14:sparkline>
            <x14:sparkline>
              <xm:f>Dashboard!$F$13:$Q$13</xm:f>
              <xm:sqref>R13</xm:sqref>
            </x14:sparkline>
            <x14:sparkline>
              <xm:f>Dashboard!$F$14:$Q$14</xm:f>
              <xm:sqref>R14</xm:sqref>
            </x14:sparkline>
            <x14:sparkline>
              <xm:f>Dashboard!$F$15:$Q$15</xm:f>
              <xm:sqref>R15</xm:sqref>
            </x14:sparkline>
            <x14:sparkline>
              <xm:f>Dashboard!$F$16:$Q$16</xm:f>
              <xm:sqref>R16</xm:sqref>
            </x14:sparkline>
            <x14:sparkline>
              <xm:f>Dashboard!$F$17:$Q$17</xm:f>
              <xm:sqref>R17</xm:sqref>
            </x14:sparkline>
            <x14:sparkline>
              <xm:f>Dashboard!$F$18:$Q$18</xm:f>
              <xm:sqref>R18</xm:sqref>
            </x14:sparkline>
            <x14:sparkline>
              <xm:f>Dashboard!$F$19:$Q$19</xm:f>
              <xm:sqref>R19</xm:sqref>
            </x14:sparkline>
            <x14:sparkline>
              <xm:f>Dashboard!$F$20:$Q$20</xm:f>
              <xm:sqref>R20</xm:sqref>
            </x14:sparkline>
            <x14:sparkline>
              <xm:f>Dashboard!$F$21:$Q$21</xm:f>
              <xm:sqref>R21</xm:sqref>
            </x14:sparkline>
            <x14:sparkline>
              <xm:f>Dashboard!$F$22:$Q$22</xm:f>
              <xm:sqref>R22</xm:sqref>
            </x14:sparkline>
            <x14:sparkline>
              <xm:f>Dashboard!$F$23:$Q$23</xm:f>
              <xm:sqref>R23</xm:sqref>
            </x14:sparkline>
            <x14:sparkline>
              <xm:f>Dashboard!$F$24:$Q$24</xm:f>
              <xm:sqref>R24</xm:sqref>
            </x14:sparkline>
            <x14:sparkline>
              <xm:f>Dashboard!$F$25:$Q$25</xm:f>
              <xm:sqref>R25</xm:sqref>
            </x14:sparkline>
            <x14:sparkline>
              <xm:f>Dashboard!$F$26:$Q$26</xm:f>
              <xm:sqref>R26</xm:sqref>
            </x14:sparkline>
            <x14:sparkline>
              <xm:f>Dashboard!$F$27:$Q$27</xm:f>
              <xm:sqref>R27</xm:sqref>
            </x14:sparkline>
            <x14:sparkline>
              <xm:f>Dashboard!$F$15:$Q$15</xm:f>
              <xm:sqref>R28</xm:sqref>
            </x14:sparkline>
            <x14:sparkline>
              <xm:f>Dashboard!$F$29:$Q$29</xm:f>
              <xm:sqref>R29</xm:sqref>
            </x14:sparkline>
            <x14:sparkline>
              <xm:f>Dashboard!$F$30:$Q$30</xm:f>
              <xm:sqref>R30</xm:sqref>
            </x14:sparkline>
            <x14:sparkline>
              <xm:f>Dashboard!$F$31:$Q$31</xm:f>
              <xm:sqref>R31</xm:sqref>
            </x14:sparkline>
            <x14:sparkline>
              <xm:f>Dashboard!$F$32:$Q$32</xm:f>
              <xm:sqref>R32</xm:sqref>
            </x14:sparkline>
            <x14:sparkline>
              <xm:f>Dashboard!$F$33:$Q$33</xm:f>
              <xm:sqref>R33</xm:sqref>
            </x14:sparkline>
            <x14:sparkline>
              <xm:f>Dashboard!$F$34:$Q$34</xm:f>
              <xm:sqref>R34</xm:sqref>
            </x14:sparkline>
          </x14:sparklines>
        </x14:sparklineGroup>
      </x14:sparklineGroups>
    </ext>
    <ext xmlns:x14="http://schemas.microsoft.com/office/spreadsheetml/2009/9/main" uri="{A8765BA9-456A-4dab-B4F3-ACF838C121DE}">
      <x14:slicerList>
        <x14:slicer r:id="rId4"/>
      </x14:slicerList>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23"/>
  <sheetViews>
    <sheetView showGridLines="0" topLeftCell="B2" workbookViewId="0"/>
  </sheetViews>
  <sheetFormatPr defaultRowHeight="15" x14ac:dyDescent="0.25"/>
  <cols>
    <col min="1" max="1" width="9.140625" hidden="1" customWidth="1"/>
    <col min="2" max="2" width="13.7109375" customWidth="1"/>
  </cols>
  <sheetData>
    <row r="1" spans="1:16" hidden="1" x14ac:dyDescent="0.25">
      <c r="A1" t="s">
        <v>2</v>
      </c>
    </row>
    <row r="4" spans="1:16" x14ac:dyDescent="0.25">
      <c r="B4" s="31" t="s">
        <v>39</v>
      </c>
      <c r="C4" s="32"/>
      <c r="D4" s="32"/>
      <c r="E4" s="32"/>
      <c r="F4" s="32"/>
      <c r="G4" s="32"/>
      <c r="H4" s="32"/>
      <c r="I4" s="32"/>
      <c r="J4" s="32"/>
      <c r="K4" s="32"/>
      <c r="L4" s="32"/>
      <c r="M4" s="32"/>
      <c r="N4" s="32"/>
      <c r="O4" s="32"/>
      <c r="P4" s="32"/>
    </row>
    <row r="6" spans="1:16" x14ac:dyDescent="0.25">
      <c r="B6" s="34"/>
      <c r="C6" s="35"/>
      <c r="D6" s="36"/>
    </row>
    <row r="7" spans="1:16" x14ac:dyDescent="0.25">
      <c r="B7" s="37"/>
      <c r="C7" s="1"/>
      <c r="D7" s="38"/>
    </row>
    <row r="8" spans="1:16" x14ac:dyDescent="0.25">
      <c r="B8" s="37"/>
      <c r="C8" s="1"/>
      <c r="D8" s="38"/>
    </row>
    <row r="9" spans="1:16" x14ac:dyDescent="0.25">
      <c r="B9" s="37"/>
      <c r="C9" s="1"/>
      <c r="D9" s="38"/>
    </row>
    <row r="10" spans="1:16" x14ac:dyDescent="0.25">
      <c r="B10" s="37"/>
      <c r="C10" s="1"/>
      <c r="D10" s="38"/>
    </row>
    <row r="11" spans="1:16" x14ac:dyDescent="0.25">
      <c r="B11" s="37"/>
      <c r="C11" s="1"/>
      <c r="D11" s="38"/>
    </row>
    <row r="12" spans="1:16" x14ac:dyDescent="0.25">
      <c r="B12" s="37"/>
      <c r="C12" s="1"/>
      <c r="D12" s="38"/>
    </row>
    <row r="13" spans="1:16" x14ac:dyDescent="0.25">
      <c r="B13" s="37"/>
      <c r="C13" s="1"/>
      <c r="D13" s="38"/>
    </row>
    <row r="14" spans="1:16" x14ac:dyDescent="0.25">
      <c r="B14" s="37"/>
      <c r="C14" s="1"/>
      <c r="D14" s="38"/>
    </row>
    <row r="15" spans="1:16" x14ac:dyDescent="0.25">
      <c r="B15" s="37"/>
      <c r="C15" s="1"/>
      <c r="D15" s="38"/>
    </row>
    <row r="16" spans="1:16" x14ac:dyDescent="0.25">
      <c r="B16" s="37"/>
      <c r="C16" s="1"/>
      <c r="D16" s="38"/>
    </row>
    <row r="17" spans="2:4" x14ac:dyDescent="0.25">
      <c r="B17" s="37"/>
      <c r="C17" s="1"/>
      <c r="D17" s="38"/>
    </row>
    <row r="18" spans="2:4" x14ac:dyDescent="0.25">
      <c r="B18" s="37"/>
      <c r="C18" s="1"/>
      <c r="D18" s="38"/>
    </row>
    <row r="19" spans="2:4" x14ac:dyDescent="0.25">
      <c r="B19" s="37"/>
      <c r="C19" s="1"/>
      <c r="D19" s="38"/>
    </row>
    <row r="20" spans="2:4" x14ac:dyDescent="0.25">
      <c r="B20" s="37"/>
      <c r="C20" s="1"/>
      <c r="D20" s="38"/>
    </row>
    <row r="21" spans="2:4" x14ac:dyDescent="0.25">
      <c r="B21" s="37"/>
      <c r="C21" s="1"/>
      <c r="D21" s="38"/>
    </row>
    <row r="22" spans="2:4" x14ac:dyDescent="0.25">
      <c r="B22" s="37"/>
      <c r="C22" s="1"/>
      <c r="D22" s="38"/>
    </row>
    <row r="23" spans="2:4" x14ac:dyDescent="0.25">
      <c r="B23" s="39"/>
      <c r="C23" s="40"/>
      <c r="D23" s="41"/>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workbookViewId="0"/>
  </sheetViews>
  <sheetFormatPr defaultRowHeight="15" x14ac:dyDescent="0.25"/>
  <sheetData>
    <row r="1" spans="1:4" x14ac:dyDescent="0.25">
      <c r="A1" s="60" t="s">
        <v>84</v>
      </c>
      <c r="B1" s="60" t="s">
        <v>32</v>
      </c>
      <c r="C1" s="60" t="s">
        <v>33</v>
      </c>
      <c r="D1" s="60" t="s">
        <v>34</v>
      </c>
    </row>
    <row r="3" spans="1:4" x14ac:dyDescent="0.25">
      <c r="C3" s="60" t="s">
        <v>35</v>
      </c>
    </row>
    <row r="4" spans="1:4" x14ac:dyDescent="0.25">
      <c r="A4" s="60" t="s">
        <v>36</v>
      </c>
      <c r="B4" s="60" t="s">
        <v>37</v>
      </c>
      <c r="C4" s="60" t="s">
        <v>82</v>
      </c>
      <c r="D4" s="60" t="s">
        <v>83</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workbookViewId="0"/>
  </sheetViews>
  <sheetFormatPr defaultRowHeight="15" x14ac:dyDescent="0.25"/>
  <sheetData>
    <row r="1" spans="1:4" x14ac:dyDescent="0.25">
      <c r="A1" s="60" t="s">
        <v>84</v>
      </c>
      <c r="B1" s="60" t="s">
        <v>32</v>
      </c>
      <c r="C1" s="60" t="s">
        <v>33</v>
      </c>
      <c r="D1" s="60" t="s">
        <v>34</v>
      </c>
    </row>
    <row r="3" spans="1:4" x14ac:dyDescent="0.25">
      <c r="C3" s="60" t="s">
        <v>35</v>
      </c>
    </row>
    <row r="4" spans="1:4" x14ac:dyDescent="0.25">
      <c r="A4" s="60" t="s">
        <v>36</v>
      </c>
      <c r="B4" s="60" t="s">
        <v>37</v>
      </c>
      <c r="C4" s="60" t="s">
        <v>82</v>
      </c>
      <c r="D4" s="60" t="s">
        <v>83</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workbookViewId="0"/>
  </sheetViews>
  <sheetFormatPr defaultRowHeight="15" x14ac:dyDescent="0.25"/>
  <sheetData>
    <row r="1" spans="1:4" x14ac:dyDescent="0.25">
      <c r="A1" s="60" t="s">
        <v>86</v>
      </c>
      <c r="B1" s="60" t="s">
        <v>32</v>
      </c>
      <c r="C1" s="60" t="s">
        <v>33</v>
      </c>
      <c r="D1" s="60" t="s">
        <v>34</v>
      </c>
    </row>
    <row r="3" spans="1:4" x14ac:dyDescent="0.25">
      <c r="C3" s="60" t="s">
        <v>35</v>
      </c>
    </row>
    <row r="4" spans="1:4" x14ac:dyDescent="0.25">
      <c r="A4" s="60" t="s">
        <v>36</v>
      </c>
      <c r="B4" s="60" t="s">
        <v>37</v>
      </c>
      <c r="C4" s="60" t="s">
        <v>82</v>
      </c>
      <c r="D4" s="60" t="s">
        <v>83</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W o r k b o o k S t a t e   x m l n s : i = " h t t p : / / w w w . w 3 . o r g / 2 0 0 1 / X M L S c h e m a - i n s t a n c e "   x m l n s = " h t t p : / / s c h e m a s . m i c r o s o f t . c o m / P o w e r B I A d d I n " > < L a s t P r o v i d e d R a n g e N a m e I d > 0 < / L a s t P r o v i d e d R a n g e N a m e I d > < L a s t U s e d G r o u p O b j e c t I d   i : n i l = " t r u e " / > < T i l e s L i s t > < T i l e s / > < / T i l e s L i s t > < / W o r k b o o k S t a t e > 
</file>

<file path=customXml/itemProps1.xml><?xml version="1.0" encoding="utf-8"?>
<ds:datastoreItem xmlns:ds="http://schemas.openxmlformats.org/officeDocument/2006/customXml" ds:itemID="{73F095BB-F8BC-4F19-AD15-4C6363A2A0EB}">
  <ds:schemaRefs>
    <ds:schemaRef ds:uri="http://schemas.microsoft.com/PowerBIAddIn"/>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1</vt:i4>
      </vt:variant>
    </vt:vector>
  </HeadingPairs>
  <TitlesOfParts>
    <vt:vector size="6" baseType="lpstr">
      <vt:lpstr>Before Running This Report</vt:lpstr>
      <vt:lpstr>Read Me</vt:lpstr>
      <vt:lpstr>Options</vt:lpstr>
      <vt:lpstr>Dashboard</vt:lpstr>
      <vt:lpstr>Pivot Table</vt:lpstr>
      <vt:lpstr>Datasource</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Yearly Income Statement</dc:title>
  <dc:subject>Jet Analytics</dc:subject>
  <dc:creator>Stephen J. Little</dc:creator>
  <dc:description>This report provides a yearly income statement by month.  This report is a good example of how cube queries can be used tp pull data from a cube into an individual cell</dc:description>
  <cp:lastModifiedBy>Kim R. Duey</cp:lastModifiedBy>
  <dcterms:created xsi:type="dcterms:W3CDTF">2012-01-18T00:56:54Z</dcterms:created>
  <dcterms:modified xsi:type="dcterms:W3CDTF">2018-10-01T20:46:06Z</dcterms:modified>
  <cp:category>Finance</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Jet Reports Design Mode Active">
    <vt:bool>false</vt:bool>
  </property>
  <property fmtid="{D5CDD505-2E9C-101B-9397-08002B2CF9AE}" pid="3" name="Jet Reports Function Literals">
    <vt:lpwstr>,	;	,	{	}	[@[{0}]]	1033</vt:lpwstr>
  </property>
</Properties>
</file>