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ivotTables/pivotTable1.xml" ContentType="application/vnd.openxmlformats-officedocument.spreadsheetml.pivotTable+xml"/>
  <Override PartName="/xl/drawings/drawing2.xml" ContentType="application/vnd.openxmlformats-officedocument.drawing+xml"/>
  <Override PartName="/xl/slicers/slicer1.xml" ContentType="application/vnd.ms-excel.slicer+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53222"/>
  <mc:AlternateContent xmlns:mc="http://schemas.openxmlformats.org/markup-compatibility/2006">
    <mc:Choice Requires="x15">
      <x15ac:absPath xmlns:x15ac="http://schemas.microsoft.com/office/spreadsheetml/2010/11/ac" url="\\carbon\jet\CORP\Product Management\Reports - WIP\1st priority - Branding Update\Master List of Reports\GP\Reports\"/>
    </mc:Choice>
  </mc:AlternateContent>
  <bookViews>
    <workbookView xWindow="0" yWindow="0" windowWidth="28800" windowHeight="12435"/>
  </bookViews>
  <sheets>
    <sheet name="Read Me" sheetId="38" r:id="rId1"/>
    <sheet name="Info" sheetId="24" r:id="rId2"/>
    <sheet name="Cust Balances &amp; Credit Limits" sheetId="11" r:id="rId3"/>
    <sheet name="Report" sheetId="1" r:id="rId4"/>
    <sheet name="Sheet2" sheetId="39" state="veryHidden" r:id="rId5"/>
    <sheet name="Sheet3" sheetId="40" state="veryHidden" r:id="rId6"/>
    <sheet name="Sheet4" sheetId="41" state="veryHidden" r:id="rId7"/>
  </sheets>
  <definedNames>
    <definedName name="Slicer_Salesperson_ID">#N/A</definedName>
  </definedNames>
  <calcPr calcId="162913"/>
  <pivotCaches>
    <pivotCache cacheId="3" r:id="rId8"/>
  </pivotCaches>
  <extLst>
    <ext xmlns:x14="http://schemas.microsoft.com/office/spreadsheetml/2009/9/main" uri="{BBE1A952-AA13-448e-AADC-164F8A28A991}">
      <x14:slicerCaches>
        <x14:slicerCache r:id="rId9"/>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V5" i="1" l="1"/>
  <c r="Q107" i="1"/>
  <c r="O107" i="1"/>
  <c r="N107" i="1"/>
  <c r="L107" i="1"/>
  <c r="K107" i="1"/>
  <c r="J107" i="1"/>
  <c r="I107" i="1"/>
  <c r="H107" i="1"/>
  <c r="G107" i="1"/>
  <c r="F107" i="1"/>
  <c r="U107" i="1"/>
  <c r="D5" i="1"/>
  <c r="C5" i="11"/>
</calcChain>
</file>

<file path=xl/sharedStrings.xml><?xml version="1.0" encoding="utf-8"?>
<sst xmlns="http://schemas.openxmlformats.org/spreadsheetml/2006/main" count="3317" uniqueCount="530">
  <si>
    <t>Title+Fit</t>
  </si>
  <si>
    <t>Value</t>
  </si>
  <si>
    <t>Lookup+Hide</t>
  </si>
  <si>
    <t>Tables and Fields</t>
  </si>
  <si>
    <t>Filters</t>
  </si>
  <si>
    <t>Customers</t>
  </si>
  <si>
    <t>Option</t>
  </si>
  <si>
    <t>Sales Territory</t>
  </si>
  <si>
    <t>Hide</t>
  </si>
  <si>
    <t>Headers:</t>
  </si>
  <si>
    <t>Fields:</t>
  </si>
  <si>
    <t>Aging Bucket1</t>
  </si>
  <si>
    <t>Aging Bucket2</t>
  </si>
  <si>
    <t>Aging Bucket3</t>
  </si>
  <si>
    <t>Aging Bucket4</t>
  </si>
  <si>
    <t>Aging Bucket5</t>
  </si>
  <si>
    <t>Aging Bucket6</t>
  </si>
  <si>
    <t>Aging Bucket7</t>
  </si>
  <si>
    <t>Balance Type</t>
  </si>
  <si>
    <t>Average Days To Pay - Year</t>
  </si>
  <si>
    <t>Customer Balance</t>
  </si>
  <si>
    <t>Customer Name</t>
  </si>
  <si>
    <t>Customer Number</t>
  </si>
  <si>
    <t>Credit Limit Type</t>
  </si>
  <si>
    <t>Credit Limit Amount</t>
  </si>
  <si>
    <t>Currency ID</t>
  </si>
  <si>
    <t>Payment Terms ID</t>
  </si>
  <si>
    <t>Salesperson ID</t>
  </si>
  <si>
    <t>Unified Wire and Cable Systems</t>
  </si>
  <si>
    <t>UNIFIEDW0001</t>
  </si>
  <si>
    <t>Amount</t>
  </si>
  <si>
    <t>Center Suite Hotel</t>
  </si>
  <si>
    <t>CENTERSU0001</t>
  </si>
  <si>
    <t>Reynolds State College</t>
  </si>
  <si>
    <t>REYNOLDS0001</t>
  </si>
  <si>
    <t>Advanced Tech Satellite System</t>
  </si>
  <si>
    <t>ADVANCED0002</t>
  </si>
  <si>
    <t>Kelly Consulting</t>
  </si>
  <si>
    <t>KELLYCON0001</t>
  </si>
  <si>
    <t>Central Communications LTD</t>
  </si>
  <si>
    <t>CENTRALC0001</t>
  </si>
  <si>
    <t>Computer Equipment Leasing</t>
  </si>
  <si>
    <t>COMPUTER0003</t>
  </si>
  <si>
    <t>Mendota University</t>
  </si>
  <si>
    <t>MENDOTAU0001</t>
  </si>
  <si>
    <t>Computerized Phone Systems</t>
  </si>
  <si>
    <t>COMPUTER0001</t>
  </si>
  <si>
    <t>Downtown Hotel</t>
  </si>
  <si>
    <t>DOWNTOWN001</t>
  </si>
  <si>
    <t>Advanced Paper Co.</t>
  </si>
  <si>
    <t>ADVANCED0001</t>
  </si>
  <si>
    <t>Magnificent Office Images</t>
  </si>
  <si>
    <t>MAGNIFIC0001</t>
  </si>
  <si>
    <t>International Mailing Corp.</t>
  </si>
  <si>
    <t>INTERNAT0001</t>
  </si>
  <si>
    <t>Continental Properties</t>
  </si>
  <si>
    <t>CONTINEN0001</t>
  </si>
  <si>
    <t>Super Foods Plus</t>
  </si>
  <si>
    <t>SUPERFOO0001</t>
  </si>
  <si>
    <t>Healthy Concepts</t>
  </si>
  <si>
    <t>HEALTHYC0001</t>
  </si>
  <si>
    <t>Red's Food Market</t>
  </si>
  <si>
    <t>REDSFOOD0001</t>
  </si>
  <si>
    <t>Dial Direct Paging Inc.</t>
  </si>
  <si>
    <t>DIALDIRE0001</t>
  </si>
  <si>
    <t>Coho Wintery</t>
  </si>
  <si>
    <t>COHOWINE0001</t>
  </si>
  <si>
    <t>Dollis Cove Resort</t>
  </si>
  <si>
    <t>DOLLISCO0001</t>
  </si>
  <si>
    <t>Midland Construction</t>
  </si>
  <si>
    <t>MIDLANDC0001</t>
  </si>
  <si>
    <t>Computers Unlimited</t>
  </si>
  <si>
    <t>COMPUTER0002</t>
  </si>
  <si>
    <t>National Shopping World</t>
  </si>
  <si>
    <t>NATIONAL0001</t>
  </si>
  <si>
    <t>Multitech Office Components</t>
  </si>
  <si>
    <t>MULTITEC0001</t>
  </si>
  <si>
    <t>Executive Resources</t>
  </si>
  <si>
    <t>EXECUTIV0001</t>
  </si>
  <si>
    <t>American Electrical Contractor</t>
  </si>
  <si>
    <t>AMERICAN0002</t>
  </si>
  <si>
    <t>Pulaski Enterprises Inc.</t>
  </si>
  <si>
    <t>PULASKIE0001</t>
  </si>
  <si>
    <t>Crawfords, Inc.</t>
  </si>
  <si>
    <t>CRAWFORD0001</t>
  </si>
  <si>
    <t>Margie's Travel</t>
  </si>
  <si>
    <t>MARGIEST0001</t>
  </si>
  <si>
    <t>Atmore Retirement Center</t>
  </si>
  <si>
    <t>ATMORERE0001</t>
  </si>
  <si>
    <t>Breakthrough Telemarketing</t>
  </si>
  <si>
    <t>BREAKTHR0001</t>
  </si>
  <si>
    <t>Plaza One</t>
  </si>
  <si>
    <t>PLAZAONE0001</t>
  </si>
  <si>
    <t>Kensington Gardens Resort</t>
  </si>
  <si>
    <t>KENSINGT0001</t>
  </si>
  <si>
    <t>ISN Industries</t>
  </si>
  <si>
    <t>ISNINDUS0001</t>
  </si>
  <si>
    <t>Place &amp; MacDero Associates</t>
  </si>
  <si>
    <t>PLACEMAD0001</t>
  </si>
  <si>
    <t>Rosellen General Hospital</t>
  </si>
  <si>
    <t>ROSELLEN0001</t>
  </si>
  <si>
    <t>LeClerc &amp; Associates</t>
  </si>
  <si>
    <t>LECLERC0001</t>
  </si>
  <si>
    <t>Novia Scotia Tech. Institute</t>
  </si>
  <si>
    <t>NOVASCOT0001</t>
  </si>
  <si>
    <t>Laser Messenger Service</t>
  </si>
  <si>
    <t>LASERMES0001</t>
  </si>
  <si>
    <t>Boyle's Country Inn's</t>
  </si>
  <si>
    <t>BOYLESCO0001</t>
  </si>
  <si>
    <t>North College</t>
  </si>
  <si>
    <t>NORTHCOL0001</t>
  </si>
  <si>
    <t>Heartland Tower Systems</t>
  </si>
  <si>
    <t>HEARTLAN0001</t>
  </si>
  <si>
    <t>Northern Family Hospital</t>
  </si>
  <si>
    <t>NORTHERN0002</t>
  </si>
  <si>
    <t>Polk Valley Highway Dept.</t>
  </si>
  <si>
    <t>POLKVALL0001</t>
  </si>
  <si>
    <t>Data Communications Inc.</t>
  </si>
  <si>
    <t>DATACOMM0001</t>
  </si>
  <si>
    <t>Comtel-Page Inc.</t>
  </si>
  <si>
    <t>COMTELPA0001</t>
  </si>
  <si>
    <t>Vista Travel</t>
  </si>
  <si>
    <t>VISTATRA0001</t>
  </si>
  <si>
    <t>Network Solutions</t>
  </si>
  <si>
    <t>NETWORKS0001</t>
  </si>
  <si>
    <t>Northstar Mall</t>
  </si>
  <si>
    <t>NORTHSTA0001</t>
  </si>
  <si>
    <t>Pacific Digital</t>
  </si>
  <si>
    <t>PACIFICD0001</t>
  </si>
  <si>
    <t>American Science Museum</t>
  </si>
  <si>
    <t>AMERICAN0001</t>
  </si>
  <si>
    <t>Direct Marketers</t>
  </si>
  <si>
    <t>DIRECTMA0001</t>
  </si>
  <si>
    <t>Manchester Suites</t>
  </si>
  <si>
    <t>MANCHEST0001</t>
  </si>
  <si>
    <t>Northern State College</t>
  </si>
  <si>
    <t>NORTHERN0001</t>
  </si>
  <si>
    <t>S &amp; S Properties</t>
  </si>
  <si>
    <t>SSPROPER0001</t>
  </si>
  <si>
    <t>Castle Inn Resort</t>
  </si>
  <si>
    <t>CASTLEIN0001</t>
  </si>
  <si>
    <t>St. Patrick's Hospital</t>
  </si>
  <si>
    <t>STPATRIC0001</t>
  </si>
  <si>
    <t>Holling Communications Inc.</t>
  </si>
  <si>
    <t>HOLLINGC0001</t>
  </si>
  <si>
    <t>Mid-City Hospital</t>
  </si>
  <si>
    <t>MIDCITYH0001</t>
  </si>
  <si>
    <t>Hampton Village Eatery</t>
  </si>
  <si>
    <t>HAMPTONV0001</t>
  </si>
  <si>
    <t>Riverside University</t>
  </si>
  <si>
    <t>RIVERSID0001</t>
  </si>
  <si>
    <t>Blue Yonder Airlines</t>
  </si>
  <si>
    <t>BLUEYOND0001</t>
  </si>
  <si>
    <t>Central Illinois Hospital</t>
  </si>
  <si>
    <t>CENTRALI0001</t>
  </si>
  <si>
    <t>Getaway Inn</t>
  </si>
  <si>
    <t>GETAWAYI0001</t>
  </si>
  <si>
    <t>Rainbow Research</t>
  </si>
  <si>
    <t>RAINBOWR0001</t>
  </si>
  <si>
    <t>World Enterprises</t>
  </si>
  <si>
    <t>WORLDENT0001</t>
  </si>
  <si>
    <t>Humongous Insurance</t>
  </si>
  <si>
    <t>HUMONGOU0001</t>
  </si>
  <si>
    <t>Johnson, Kimberly</t>
  </si>
  <si>
    <t>JOHNSONK0001</t>
  </si>
  <si>
    <t>Berry Medical Center</t>
  </si>
  <si>
    <t>BERRYMED0001</t>
  </si>
  <si>
    <t>Vancouver Resort Hotels</t>
  </si>
  <si>
    <t>VANCOUVE0001</t>
  </si>
  <si>
    <t>Alton Manufacturing</t>
  </si>
  <si>
    <t>ALTONMAN0001</t>
  </si>
  <si>
    <t>Place One Suites</t>
  </si>
  <si>
    <t>PLACEONE0001</t>
  </si>
  <si>
    <t>Mahler State University</t>
  </si>
  <si>
    <t>MAHLERST0001</t>
  </si>
  <si>
    <t>Communication Connections</t>
  </si>
  <si>
    <t>COMMUNIC0002</t>
  </si>
  <si>
    <t>COMMUNIC0001</t>
  </si>
  <si>
    <t>Country View Estates</t>
  </si>
  <si>
    <t>COUNTRYV0001</t>
  </si>
  <si>
    <t>West Central Distributors</t>
  </si>
  <si>
    <t>WESTCENT0001</t>
  </si>
  <si>
    <t>Compu-Tech Solutions</t>
  </si>
  <si>
    <t>COMPUTEC0001</t>
  </si>
  <si>
    <t>Lawrence Telemarketing</t>
  </si>
  <si>
    <t>LAWRENCE0001</t>
  </si>
  <si>
    <t>Franchise Office Machines</t>
  </si>
  <si>
    <t>FRANCHIS0001</t>
  </si>
  <si>
    <t>Associated Insurance Company</t>
  </si>
  <si>
    <t>ASSOCIAT0001</t>
  </si>
  <si>
    <t>Home Furnishings Limited</t>
  </si>
  <si>
    <t>HOMEFURN0001</t>
  </si>
  <si>
    <t>Leisure &amp; Travel Consultants</t>
  </si>
  <si>
    <t>LEISURET0001</t>
  </si>
  <si>
    <t>Nova Systems, Inc.</t>
  </si>
  <si>
    <t>NOVASYST0001</t>
  </si>
  <si>
    <t>Astor Suites</t>
  </si>
  <si>
    <t>ASTORSUI0001</t>
  </si>
  <si>
    <t>Cellular Express</t>
  </si>
  <si>
    <t>CELLULAR0001</t>
  </si>
  <si>
    <t>Central Distributing</t>
  </si>
  <si>
    <t>CENTRALD0001</t>
  </si>
  <si>
    <t>Greenway Foods</t>
  </si>
  <si>
    <t>GREENWAY0001</t>
  </si>
  <si>
    <t>Adam Park Resort</t>
  </si>
  <si>
    <t>ADAMPARK0001</t>
  </si>
  <si>
    <t>Aaron Fitz Electrical</t>
  </si>
  <si>
    <t>AARONFIT0001</t>
  </si>
  <si>
    <t>Metropolitan Fiber Systems</t>
  </si>
  <si>
    <t>METROPOL0001</t>
  </si>
  <si>
    <t>Westside Cable Service</t>
  </si>
  <si>
    <t>WESTSIDE0001</t>
  </si>
  <si>
    <t>Baker's Emporium Inc.</t>
  </si>
  <si>
    <t>BAKERSEM0001</t>
  </si>
  <si>
    <t>Office Design Systems Ltd</t>
  </si>
  <si>
    <t>OFFICEDE0001</t>
  </si>
  <si>
    <t>Vision Inc.</t>
  </si>
  <si>
    <t>VISIONIN0001</t>
  </si>
  <si>
    <t>Contoso, Ltd.</t>
  </si>
  <si>
    <t>CONTOSOL0001</t>
  </si>
  <si>
    <t>&lt;&gt;0</t>
  </si>
  <si>
    <t>Balance</t>
  </si>
  <si>
    <t>Credit Limit</t>
  </si>
  <si>
    <t>Currency</t>
  </si>
  <si>
    <t>Payment Terms</t>
  </si>
  <si>
    <t xml:space="preserve">  Balance</t>
  </si>
  <si>
    <t xml:space="preserve">  Credit Limit</t>
  </si>
  <si>
    <t xml:space="preserve"> Above Credit Limit</t>
  </si>
  <si>
    <t>Customer Balances and Credit Limits</t>
  </si>
  <si>
    <t>Auto+Hide</t>
  </si>
  <si>
    <t xml:space="preserve">Report Readme </t>
  </si>
  <si>
    <t>About the report</t>
  </si>
  <si>
    <t>Modifying your report</t>
  </si>
  <si>
    <t>Version of Jet</t>
  </si>
  <si>
    <t>Services</t>
  </si>
  <si>
    <t>Training</t>
  </si>
  <si>
    <t>Sales</t>
  </si>
  <si>
    <t>DISCLAIMER</t>
  </si>
  <si>
    <t>Copyrights</t>
  </si>
  <si>
    <t>Tables/Views used</t>
  </si>
  <si>
    <t xml:space="preserve">Roles </t>
  </si>
  <si>
    <t>(based on a standard Microsoft Dynamics GP installation)</t>
  </si>
  <si>
    <t>rpt_accounting manager</t>
  </si>
  <si>
    <t>rpt_bookkeeper</t>
  </si>
  <si>
    <t>rpt_certified accountant</t>
  </si>
  <si>
    <t>rpt_accounts receivables coordinator</t>
  </si>
  <si>
    <t>rpt_collections manager</t>
  </si>
  <si>
    <t>rpt_customer service rep</t>
  </si>
  <si>
    <t>rpt_executive</t>
  </si>
  <si>
    <t>rpt_project manager</t>
  </si>
  <si>
    <t>Today's date</t>
  </si>
  <si>
    <t>Click here for downloads</t>
  </si>
  <si>
    <t>Questions About This Report</t>
  </si>
  <si>
    <t>Click here to contact sample reports</t>
  </si>
  <si>
    <t>="*"</t>
  </si>
  <si>
    <t>=NL("Lookup","Customers","Sales Territory")</t>
  </si>
  <si>
    <t>=NL("Table","Customers",$E$9:$V$9,"Headers=",$E$8:$V$8,"TableName=","Customers","Filters=",$C$5:$D$6,"IncludeDuplicates=",TRUE)</t>
  </si>
  <si>
    <t>AutoTable</t>
  </si>
  <si>
    <t>Value+Fit</t>
  </si>
  <si>
    <t>AutoTable+Fit</t>
  </si>
  <si>
    <t>Total</t>
  </si>
  <si>
    <t>Open Item</t>
  </si>
  <si>
    <t>Z-US$</t>
  </si>
  <si>
    <t>Net 30</t>
  </si>
  <si>
    <t>TERRITORY 1</t>
  </si>
  <si>
    <t>PAUL W.</t>
  </si>
  <si>
    <t>TERRITORY 2</t>
  </si>
  <si>
    <t>GREG E.</t>
  </si>
  <si>
    <t>Z-C$</t>
  </si>
  <si>
    <t>TERRITORY 6</t>
  </si>
  <si>
    <t>GARY W.</t>
  </si>
  <si>
    <t>2% 10/Net 30</t>
  </si>
  <si>
    <t>TERRITORY 3</t>
  </si>
  <si>
    <t>NANCY B.</t>
  </si>
  <si>
    <t>TERRITORY 4</t>
  </si>
  <si>
    <t>SANDRA M.</t>
  </si>
  <si>
    <t>Z-AUD</t>
  </si>
  <si>
    <t>TERRITORY 8</t>
  </si>
  <si>
    <t>IAN M.</t>
  </si>
  <si>
    <t>TERRITORY 5</t>
  </si>
  <si>
    <t>FRANCINE B.</t>
  </si>
  <si>
    <t/>
  </si>
  <si>
    <t>TERRITORY 7</t>
  </si>
  <si>
    <t>ERIN J.</t>
  </si>
  <si>
    <t>Z-NZD</t>
  </si>
  <si>
    <t>Balance Forward</t>
  </si>
  <si>
    <t>4373.02</t>
  </si>
  <si>
    <t>0</t>
  </si>
  <si>
    <t>19899.04</t>
  </si>
  <si>
    <t>24272.06</t>
  </si>
  <si>
    <t>35000</t>
  </si>
  <si>
    <t>3629.73</t>
  </si>
  <si>
    <t>17170.36</t>
  </si>
  <si>
    <t>88</t>
  </si>
  <si>
    <t>20800.09</t>
  </si>
  <si>
    <t>40000</t>
  </si>
  <si>
    <t>327.08</t>
  </si>
  <si>
    <t>346</t>
  </si>
  <si>
    <t>20000</t>
  </si>
  <si>
    <t>-1016.24</t>
  </si>
  <si>
    <t>5718.44</t>
  </si>
  <si>
    <t>85</t>
  </si>
  <si>
    <t>4702.2</t>
  </si>
  <si>
    <t>30000</t>
  </si>
  <si>
    <t>68955</t>
  </si>
  <si>
    <t>10</t>
  </si>
  <si>
    <t>75000</t>
  </si>
  <si>
    <t>25838.97</t>
  </si>
  <si>
    <t>57</t>
  </si>
  <si>
    <t>50000</t>
  </si>
  <si>
    <t>7800.13</t>
  </si>
  <si>
    <t>76</t>
  </si>
  <si>
    <t>695.4</t>
  </si>
  <si>
    <t>397.64</t>
  </si>
  <si>
    <t>122</t>
  </si>
  <si>
    <t>1093.04</t>
  </si>
  <si>
    <t>1405.87</t>
  </si>
  <si>
    <t>79</t>
  </si>
  <si>
    <t>13104.14</t>
  </si>
  <si>
    <t>9479.69</t>
  </si>
  <si>
    <t>4</t>
  </si>
  <si>
    <t>50797.1</t>
  </si>
  <si>
    <t>17327.65</t>
  </si>
  <si>
    <t>125</t>
  </si>
  <si>
    <t>13151.65</t>
  </si>
  <si>
    <t>49</t>
  </si>
  <si>
    <t>68447.65</t>
  </si>
  <si>
    <t>12266.47</t>
  </si>
  <si>
    <t>30</t>
  </si>
  <si>
    <t>80714.12</t>
  </si>
  <si>
    <t>30039.67</t>
  </si>
  <si>
    <t>41</t>
  </si>
  <si>
    <t>14601.91</t>
  </si>
  <si>
    <t>112</t>
  </si>
  <si>
    <t>16007.78</t>
  </si>
  <si>
    <t>-10218.93</t>
  </si>
  <si>
    <t>-375</t>
  </si>
  <si>
    <t>374.42</t>
  </si>
  <si>
    <t>53</t>
  </si>
  <si>
    <t>-0.58</t>
  </si>
  <si>
    <t>19914.66</t>
  </si>
  <si>
    <t>181</t>
  </si>
  <si>
    <t>21320.53</t>
  </si>
  <si>
    <t>38412.31</t>
  </si>
  <si>
    <t>138</t>
  </si>
  <si>
    <t>42.59</t>
  </si>
  <si>
    <t>13664.11</t>
  </si>
  <si>
    <t>99</t>
  </si>
  <si>
    <t>13706.7</t>
  </si>
  <si>
    <t>31.94</t>
  </si>
  <si>
    <t>9531.65</t>
  </si>
  <si>
    <t>9563.59</t>
  </si>
  <si>
    <t>230.05</t>
  </si>
  <si>
    <t>9605.95</t>
  </si>
  <si>
    <t>9836</t>
  </si>
  <si>
    <t>-85.65</t>
  </si>
  <si>
    <t>15985.54</t>
  </si>
  <si>
    <t>219</t>
  </si>
  <si>
    <t>15899.89</t>
  </si>
  <si>
    <t>4865.22</t>
  </si>
  <si>
    <t>107</t>
  </si>
  <si>
    <t>-352.33</t>
  </si>
  <si>
    <t>6849.29</t>
  </si>
  <si>
    <t>113</t>
  </si>
  <si>
    <t>6496.96</t>
  </si>
  <si>
    <t>22124.31</t>
  </si>
  <si>
    <t>63</t>
  </si>
  <si>
    <t>1228.65</t>
  </si>
  <si>
    <t>89.89</t>
  </si>
  <si>
    <t>32254.48</t>
  </si>
  <si>
    <t>52</t>
  </si>
  <si>
    <t>32344.37</t>
  </si>
  <si>
    <t>9514.65</t>
  </si>
  <si>
    <t>141</t>
  </si>
  <si>
    <t>21883.4</t>
  </si>
  <si>
    <t>87</t>
  </si>
  <si>
    <t>2584.53</t>
  </si>
  <si>
    <t>104</t>
  </si>
  <si>
    <t>26510</t>
  </si>
  <si>
    <t>56</t>
  </si>
  <si>
    <t>4224.49</t>
  </si>
  <si>
    <t>7</t>
  </si>
  <si>
    <t>39950</t>
  </si>
  <si>
    <t>20</t>
  </si>
  <si>
    <t>60000</t>
  </si>
  <si>
    <t>6867.16</t>
  </si>
  <si>
    <t>577.8</t>
  </si>
  <si>
    <t>6515.32</t>
  </si>
  <si>
    <t>90</t>
  </si>
  <si>
    <t>7093.12</t>
  </si>
  <si>
    <t>2806.61</t>
  </si>
  <si>
    <t>20223.72</t>
  </si>
  <si>
    <t>23030.33</t>
  </si>
  <si>
    <t>36134.74</t>
  </si>
  <si>
    <t>2168.89</t>
  </si>
  <si>
    <t>19110.54</t>
  </si>
  <si>
    <t>77</t>
  </si>
  <si>
    <t>31767.14</t>
  </si>
  <si>
    <t>32</t>
  </si>
  <si>
    <t>984.41</t>
  </si>
  <si>
    <t>23140.85</t>
  </si>
  <si>
    <t>142</t>
  </si>
  <si>
    <t>24125.26</t>
  </si>
  <si>
    <t>793.24</t>
  </si>
  <si>
    <t>166</t>
  </si>
  <si>
    <t>14978.34</t>
  </si>
  <si>
    <t>80</t>
  </si>
  <si>
    <t>47420.9</t>
  </si>
  <si>
    <t>-731.94</t>
  </si>
  <si>
    <t>13539.5</t>
  </si>
  <si>
    <t>17160.2</t>
  </si>
  <si>
    <t>9</t>
  </si>
  <si>
    <t>513.5</t>
  </si>
  <si>
    <t>23129.29</t>
  </si>
  <si>
    <t>39</t>
  </si>
  <si>
    <t>23642.79</t>
  </si>
  <si>
    <t>16717.84</t>
  </si>
  <si>
    <t>14</t>
  </si>
  <si>
    <t>1139.7</t>
  </si>
  <si>
    <t>16872.33</t>
  </si>
  <si>
    <t>101</t>
  </si>
  <si>
    <t>18012.03</t>
  </si>
  <si>
    <t>385.15</t>
  </si>
  <si>
    <t>28</t>
  </si>
  <si>
    <t>9.9</t>
  </si>
  <si>
    <t>34279.4</t>
  </si>
  <si>
    <t>24</t>
  </si>
  <si>
    <t>34289.3</t>
  </si>
  <si>
    <t>26580.5</t>
  </si>
  <si>
    <t>207</t>
  </si>
  <si>
    <t>36646.45</t>
  </si>
  <si>
    <t>27</t>
  </si>
  <si>
    <t>2690.69</t>
  </si>
  <si>
    <t>92</t>
  </si>
  <si>
    <t>-189.95</t>
  </si>
  <si>
    <t>36435.54</t>
  </si>
  <si>
    <t>36245.59</t>
  </si>
  <si>
    <t>6551.25</t>
  </si>
  <si>
    <t>25823.13</t>
  </si>
  <si>
    <t>23</t>
  </si>
  <si>
    <t>32374.38</t>
  </si>
  <si>
    <t>34658.44</t>
  </si>
  <si>
    <t>16</t>
  </si>
  <si>
    <t>4691.73</t>
  </si>
  <si>
    <t>6702</t>
  </si>
  <si>
    <t>114</t>
  </si>
  <si>
    <t>47001.07</t>
  </si>
  <si>
    <t>65000</t>
  </si>
  <si>
    <t>4949.68</t>
  </si>
  <si>
    <t>105</t>
  </si>
  <si>
    <t>23079.33</t>
  </si>
  <si>
    <t>17587.91</t>
  </si>
  <si>
    <t>134</t>
  </si>
  <si>
    <t>27111.91</t>
  </si>
  <si>
    <t>19847.36</t>
  </si>
  <si>
    <t>133</t>
  </si>
  <si>
    <t>23396.17</t>
  </si>
  <si>
    <t>16816.61</t>
  </si>
  <si>
    <t>1206.43</t>
  </si>
  <si>
    <t>962.06</t>
  </si>
  <si>
    <t>2168.49</t>
  </si>
  <si>
    <t>59910.65</t>
  </si>
  <si>
    <t>16569.13</t>
  </si>
  <si>
    <t>76479.78</t>
  </si>
  <si>
    <t>24331.66</t>
  </si>
  <si>
    <t>16024.65</t>
  </si>
  <si>
    <t>109</t>
  </si>
  <si>
    <t>342.3</t>
  </si>
  <si>
    <t>41362.52</t>
  </si>
  <si>
    <t>41704.82</t>
  </si>
  <si>
    <t>13165.09</t>
  </si>
  <si>
    <t>21461.08</t>
  </si>
  <si>
    <t>8540.28</t>
  </si>
  <si>
    <t>172</t>
  </si>
  <si>
    <t>40568.07</t>
  </si>
  <si>
    <t>2560.34</t>
  </si>
  <si>
    <t>9637.82</t>
  </si>
  <si>
    <t>-8548.74</t>
  </si>
  <si>
    <t>38255</t>
  </si>
  <si>
    <t>29706.26</t>
  </si>
  <si>
    <t>-41.59</t>
  </si>
  <si>
    <t>36675.42</t>
  </si>
  <si>
    <t>36633.83</t>
  </si>
  <si>
    <t>36555.1</t>
  </si>
  <si>
    <t>16246.53</t>
  </si>
  <si>
    <t>28076.47</t>
  </si>
  <si>
    <t>127</t>
  </si>
  <si>
    <t>30623.84</t>
  </si>
  <si>
    <t>25</t>
  </si>
  <si>
    <t>1266.39</t>
  </si>
  <si>
    <t>137</t>
  </si>
  <si>
    <t>-18721.19</t>
  </si>
  <si>
    <t>27710.38</t>
  </si>
  <si>
    <t>8989.19</t>
  </si>
  <si>
    <t>59656.42</t>
  </si>
  <si>
    <t>66947.65</t>
  </si>
  <si>
    <t>22677.06</t>
  </si>
  <si>
    <t>99.75</t>
  </si>
  <si>
    <t>9265.48</t>
  </si>
  <si>
    <t>46899.02</t>
  </si>
  <si>
    <t>73</t>
  </si>
  <si>
    <t>=SUBTOTAL(109,[Aging Bucket1])</t>
  </si>
  <si>
    <t>=SUBTOTAL(109,[Aging Bucket2])</t>
  </si>
  <si>
    <t>=SUBTOTAL(109,[Aging Bucket3])</t>
  </si>
  <si>
    <t>=SUBTOTAL(109,[Aging Bucket4])</t>
  </si>
  <si>
    <t>=SUBTOTAL(109,[Aging Bucket5])</t>
  </si>
  <si>
    <t>=SUBTOTAL(109,[Aging Bucket6])</t>
  </si>
  <si>
    <t>=SUBTOTAL(109,[Aging Bucket7])</t>
  </si>
  <si>
    <t>=SUBTOTAL(109,[Average Days To Pay - Year])</t>
  </si>
  <si>
    <t>=SUBTOTAL(109,[Balance])</t>
  </si>
  <si>
    <t>=SUBTOTAL(109,[Credit Limit])</t>
  </si>
  <si>
    <t>=SUBTOTAL(103,[Salesperson ID])</t>
  </si>
  <si>
    <t>This report can be modified by entering into design mode from the Jet tab.</t>
  </si>
  <si>
    <t>Reports are updated to the latest released version of Jet as possible. If you have an older version of Jet some report features may not work properly and require an upgrade to the latest version of Jet Reports. The latest version of Jet Reports is available on our download site at www.jetglobal.com.</t>
  </si>
  <si>
    <t>If you have questions about this or any other sample report, please email samplereports@jetglobal.com</t>
  </si>
  <si>
    <t>Getting Help</t>
  </si>
  <si>
    <t>The Jet Reports Help Center is the launch pad for all support destinations. Search our knowledgebase for product documentation and installation, troubleshooting, and how-to articles; post questions and join discussions with the Jet Reports community; or submit a request to our awesome support team who will get back to you swiftly.</t>
  </si>
  <si>
    <t>Click here for the Jet Help Center</t>
  </si>
  <si>
    <t>For additional reports or customizations for your reports please contact Jet services at services@jetglobal.com.</t>
  </si>
  <si>
    <t>Click here to email Jet Global Services</t>
  </si>
  <si>
    <t>For training, see our website for more information.</t>
  </si>
  <si>
    <t>Click here to go to Jet Global contact page</t>
  </si>
  <si>
    <t>To contact a sales representative, send an email to sales.us@jetglobal.com.</t>
  </si>
  <si>
    <t>Click here to email Jet Global sales</t>
  </si>
  <si>
    <t>All reports are built as examples only. Reports are working reports that will return data from your database if you have configured Jet Reports properly in Excel. Reports may work differently on your database. Reports were tested on the Dynamics GP 2016 using the Fabrikam, Inc. company database. Reports will display different results depending on your configuration.</t>
  </si>
  <si>
    <t xml:space="preserve">2018 Jet Global Data Technologies, Inc. </t>
  </si>
  <si>
    <r>
      <t xml:space="preserve">This report shows an overview of Customer credit limits and the balance of amounts due over the limit.  It uses database views created utilizing Dynamics GP's standard view, </t>
    </r>
    <r>
      <rPr>
        <b/>
        <sz val="10"/>
        <color theme="1"/>
        <rFont val="Segoe UI"/>
        <family val="2"/>
      </rPr>
      <t>Customers.</t>
    </r>
  </si>
  <si>
    <t>Auto+Hide+Values+Formulas=Sheet2,Sheet3+FormulasOnly</t>
  </si>
  <si>
    <t>Auto+Hide+Values+Formulas=Sheet4,Sheet2,Sheet3</t>
  </si>
  <si>
    <t>Auto+Hide+Values+Formulas=Sheet4,Sheet2,Sheet3+FormulasOnly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</si>
</sst>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1" formatCode="_(* #,##0_);_(* \(#,##0\);_(* &quot;-&quot;_);_(@_)"/>
  </numFmts>
  <fonts count="18" x14ac:knownFonts="1">
    <font>
      <sz val="11"/>
      <color theme="1"/>
      <name val="Calibri"/>
      <family val="2"/>
      <scheme val="minor"/>
    </font>
    <font>
      <b/>
      <sz val="15"/>
      <color theme="3"/>
      <name val="Calibri"/>
      <family val="2"/>
      <scheme val="minor"/>
    </font>
    <font>
      <sz val="11"/>
      <color rgb="FF000000"/>
      <name val="Calibri"/>
      <family val="2"/>
      <scheme val="minor"/>
    </font>
    <font>
      <b/>
      <sz val="11"/>
      <color rgb="FF000000"/>
      <name val="Calibri"/>
      <family val="2"/>
      <scheme val="minor"/>
    </font>
    <font>
      <sz val="11"/>
      <color rgb="FF595959"/>
      <name val="Calibri"/>
      <family val="2"/>
      <scheme val="minor"/>
    </font>
    <font>
      <sz val="11"/>
      <color theme="1"/>
      <name val="Segoe UI Light"/>
      <family val="2"/>
    </font>
    <font>
      <sz val="10"/>
      <name val="Arial"/>
      <family val="2"/>
    </font>
    <font>
      <u/>
      <sz val="10"/>
      <color indexed="12"/>
      <name val="Arial"/>
      <family val="2"/>
    </font>
    <font>
      <b/>
      <u/>
      <sz val="11"/>
      <color theme="1"/>
      <name val="Calibri"/>
      <family val="2"/>
      <scheme val="minor"/>
    </font>
    <font>
      <sz val="12"/>
      <color rgb="FF000000"/>
      <name val="Calibri"/>
      <family val="2"/>
      <scheme val="minor"/>
    </font>
    <font>
      <sz val="12"/>
      <color theme="4"/>
      <name val="Segoe UI"/>
      <family val="2"/>
    </font>
    <font>
      <u/>
      <sz val="16"/>
      <color theme="4"/>
      <name val="Segoe UI"/>
      <family val="2"/>
    </font>
    <font>
      <sz val="11"/>
      <color theme="1"/>
      <name val="Segoe UI"/>
      <family val="2"/>
    </font>
    <font>
      <sz val="11"/>
      <color theme="1"/>
      <name val="Calibri"/>
      <family val="2"/>
      <scheme val="minor"/>
    </font>
    <font>
      <sz val="10"/>
      <color theme="1"/>
      <name val="Segoe UI"/>
      <family val="2"/>
    </font>
    <font>
      <b/>
      <sz val="20"/>
      <color rgb="FFDA4848"/>
      <name val="Segoe UI"/>
      <family val="2"/>
    </font>
    <font>
      <sz val="10"/>
      <color rgb="FFDA4848"/>
      <name val="Segoe UI"/>
      <family val="2"/>
    </font>
    <font>
      <b/>
      <sz val="10"/>
      <color theme="1"/>
      <name val="Segoe UI"/>
      <family val="2"/>
    </font>
  </fonts>
  <fills count="2">
    <fill>
      <patternFill patternType="none"/>
    </fill>
    <fill>
      <patternFill patternType="gray125"/>
    </fill>
  </fills>
  <borders count="7">
    <border>
      <left/>
      <right/>
      <top/>
      <bottom/>
      <diagonal/>
    </border>
    <border>
      <left/>
      <right/>
      <top/>
      <bottom style="thick">
        <color theme="4"/>
      </bottom>
      <diagonal/>
    </border>
    <border>
      <left style="thin">
        <color rgb="FFA9A9A9"/>
      </left>
      <right/>
      <top style="thin">
        <color rgb="FFA9A9A9"/>
      </top>
      <bottom/>
      <diagonal/>
    </border>
    <border>
      <left style="thin">
        <color rgb="FFA9A9A9"/>
      </left>
      <right style="thin">
        <color rgb="FFA9A9A9"/>
      </right>
      <top style="thin">
        <color rgb="FFA9A9A9"/>
      </top>
      <bottom/>
      <diagonal/>
    </border>
    <border>
      <left/>
      <right/>
      <top style="thin">
        <color rgb="FFA9A9A9"/>
      </top>
      <bottom/>
      <diagonal/>
    </border>
    <border>
      <left style="thin">
        <color rgb="FFA9A9A9"/>
      </left>
      <right/>
      <top style="double">
        <color rgb="FFA9A9A9"/>
      </top>
      <bottom/>
      <diagonal/>
    </border>
    <border>
      <left style="thin">
        <color rgb="FFA9A9A9"/>
      </left>
      <right style="thin">
        <color rgb="FFA9A9A9"/>
      </right>
      <top style="double">
        <color rgb="FFA9A9A9"/>
      </top>
      <bottom/>
      <diagonal/>
    </border>
  </borders>
  <cellStyleXfs count="7">
    <xf numFmtId="0" fontId="0" fillId="0" borderId="0"/>
    <xf numFmtId="0" fontId="1" fillId="0" borderId="1" applyNumberFormat="0" applyFill="0" applyAlignment="0" applyProtection="0"/>
    <xf numFmtId="0" fontId="6" fillId="0" borderId="0"/>
    <xf numFmtId="0" fontId="6" fillId="0" borderId="0"/>
    <xf numFmtId="0" fontId="13" fillId="0" borderId="0"/>
    <xf numFmtId="0" fontId="13" fillId="0" borderId="0"/>
    <xf numFmtId="0" fontId="7" fillId="0" borderId="0" applyNumberFormat="0" applyFill="0" applyBorder="0" applyAlignment="0" applyProtection="0">
      <alignment vertical="top"/>
      <protection locked="0"/>
    </xf>
  </cellStyleXfs>
  <cellXfs count="36">
    <xf numFmtId="0" fontId="0" fillId="0" borderId="0" xfId="0"/>
    <xf numFmtId="0" fontId="2" fillId="0" borderId="0" xfId="0" applyNumberFormat="1" applyFont="1" applyAlignment="1"/>
    <xf numFmtId="0" fontId="3" fillId="0" borderId="2" xfId="0" applyNumberFormat="1" applyFont="1" applyBorder="1" applyAlignment="1"/>
    <xf numFmtId="0" fontId="3" fillId="0" borderId="3" xfId="0" applyNumberFormat="1" applyFont="1" applyBorder="1" applyAlignment="1"/>
    <xf numFmtId="0" fontId="3" fillId="0" borderId="5" xfId="0" applyNumberFormat="1" applyFont="1" applyBorder="1" applyAlignment="1"/>
    <xf numFmtId="0" fontId="3" fillId="0" borderId="6" xfId="0" applyNumberFormat="1" applyFont="1" applyBorder="1" applyAlignment="1"/>
    <xf numFmtId="0" fontId="4" fillId="0" borderId="2" xfId="0" applyNumberFormat="1" applyFont="1" applyBorder="1" applyAlignment="1">
      <alignment horizontal="left" indent="2"/>
    </xf>
    <xf numFmtId="0" fontId="2" fillId="0" borderId="4" xfId="0" applyNumberFormat="1" applyFont="1" applyBorder="1" applyAlignment="1"/>
    <xf numFmtId="0" fontId="4" fillId="0" borderId="3" xfId="0" applyNumberFormat="1" applyFont="1" applyBorder="1" applyAlignment="1"/>
    <xf numFmtId="0" fontId="3" fillId="0" borderId="0" xfId="0" applyNumberFormat="1" applyFont="1" applyAlignment="1"/>
    <xf numFmtId="0" fontId="4" fillId="0" borderId="4" xfId="0" applyNumberFormat="1" applyFont="1" applyBorder="1" applyAlignment="1">
      <alignment horizontal="left" indent="2"/>
    </xf>
    <xf numFmtId="0" fontId="4" fillId="0" borderId="4" xfId="0" applyNumberFormat="1" applyFont="1" applyBorder="1" applyAlignment="1"/>
    <xf numFmtId="0" fontId="5" fillId="0" borderId="0" xfId="0" applyFont="1"/>
    <xf numFmtId="0" fontId="5" fillId="0" borderId="0" xfId="0" applyFont="1" applyBorder="1"/>
    <xf numFmtId="0" fontId="8" fillId="0" borderId="0" xfId="0" applyFont="1"/>
    <xf numFmtId="0" fontId="9" fillId="0" borderId="0" xfId="0" applyFont="1" applyAlignment="1">
      <alignment horizontal="left" vertical="center" readingOrder="1"/>
    </xf>
    <xf numFmtId="0" fontId="10" fillId="0" borderId="0" xfId="1" applyFont="1" applyBorder="1" applyAlignment="1">
      <alignment horizontal="left"/>
    </xf>
    <xf numFmtId="14" fontId="10" fillId="0" borderId="0" xfId="1" applyNumberFormat="1" applyFont="1" applyBorder="1" applyAlignment="1">
      <alignment horizontal="left"/>
    </xf>
    <xf numFmtId="0" fontId="11" fillId="0" borderId="0" xfId="1" applyFont="1" applyBorder="1"/>
    <xf numFmtId="0" fontId="12" fillId="0" borderId="0" xfId="0" pivotButton="1" applyFont="1"/>
    <xf numFmtId="0" fontId="12" fillId="0" borderId="0" xfId="0" applyFont="1"/>
    <xf numFmtId="41" fontId="12" fillId="0" borderId="0" xfId="0" applyNumberFormat="1" applyFont="1"/>
    <xf numFmtId="0" fontId="0" fillId="0" borderId="0" xfId="0" quotePrefix="1"/>
    <xf numFmtId="0" fontId="3" fillId="0" borderId="0" xfId="0" applyNumberFormat="1" applyFont="1" applyBorder="1" applyAlignment="1"/>
    <xf numFmtId="0" fontId="4" fillId="0" borderId="0" xfId="0" applyNumberFormat="1" applyFont="1" applyBorder="1" applyAlignment="1"/>
    <xf numFmtId="0" fontId="2" fillId="0" borderId="0" xfId="0" applyNumberFormat="1" applyFont="1" applyBorder="1" applyAlignment="1"/>
    <xf numFmtId="49" fontId="0" fillId="0" borderId="0" xfId="0" applyNumberFormat="1"/>
    <xf numFmtId="0" fontId="0" fillId="0" borderId="0" xfId="0" applyNumberFormat="1"/>
    <xf numFmtId="0" fontId="14" fillId="0" borderId="0" xfId="0" applyFont="1"/>
    <xf numFmtId="0" fontId="14" fillId="0" borderId="0" xfId="0" applyFont="1" applyAlignment="1">
      <alignment vertical="top"/>
    </xf>
    <xf numFmtId="0" fontId="14" fillId="0" borderId="0" xfId="0" applyFont="1" applyAlignment="1">
      <alignment vertical="top" wrapText="1"/>
    </xf>
    <xf numFmtId="0" fontId="15" fillId="0" borderId="0" xfId="0" applyFont="1" applyAlignment="1">
      <alignment vertical="top"/>
    </xf>
    <xf numFmtId="0" fontId="16" fillId="0" borderId="0" xfId="0" applyFont="1" applyAlignment="1">
      <alignment vertical="top"/>
    </xf>
    <xf numFmtId="0" fontId="17" fillId="0" borderId="0" xfId="0" applyFont="1" applyAlignment="1">
      <alignment vertical="top"/>
    </xf>
    <xf numFmtId="0" fontId="14" fillId="0" borderId="0" xfId="5" applyFont="1" applyAlignment="1">
      <alignment vertical="top" wrapText="1"/>
    </xf>
    <xf numFmtId="0" fontId="7" fillId="0" borderId="0" xfId="6" applyAlignment="1" applyProtection="1">
      <alignment vertical="top"/>
    </xf>
  </cellXfs>
  <cellStyles count="7">
    <cellStyle name="Heading 1" xfId="1" builtinId="16"/>
    <cellStyle name="Hyperlink 3" xfId="6"/>
    <cellStyle name="Normal" xfId="0" builtinId="0"/>
    <cellStyle name="Normal 2" xfId="2"/>
    <cellStyle name="Normal 2 4" xfId="3"/>
    <cellStyle name="Normal 3" xfId="4"/>
    <cellStyle name="Normal 3 22" xfId="5"/>
  </cellStyles>
  <dxfs count="329">
    <dxf>
      <numFmt numFmtId="30" formatCode="@"/>
    </dxf>
    <dxf>
      <numFmt numFmtId="30" formatCode="@"/>
    </dxf>
    <dxf>
      <numFmt numFmtId="30" formatCode="@"/>
    </dxf>
    <dxf>
      <numFmt numFmtId="30" formatCode="@"/>
    </dxf>
    <dxf>
      <numFmt numFmtId="0" formatCode="General"/>
    </dxf>
    <dxf>
      <numFmt numFmtId="30" formatCode="@"/>
    </dxf>
    <dxf>
      <numFmt numFmtId="0" formatCode="General"/>
    </dxf>
    <dxf>
      <numFmt numFmtId="0" formatCode="General"/>
    </dxf>
    <dxf>
      <numFmt numFmtId="30" formatCode="@"/>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30" formatCode="@"/>
    </dxf>
    <dxf>
      <numFmt numFmtId="30" formatCode="@"/>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ill>
        <patternFill>
          <bgColor rgb="FFFFC9C9"/>
        </patternFill>
      </fill>
    </dxf>
    <dxf>
      <fill>
        <patternFill patternType="solid">
          <fgColor theme="4" tint="0.79998168889431442"/>
          <bgColor theme="4" tint="0.79998168889431442"/>
        </patternFill>
      </fill>
    </dxf>
    <dxf>
      <fill>
        <patternFill patternType="solid">
          <fgColor theme="4" tint="0.79998168889431442"/>
          <bgColor theme="4" tint="0.79998168889431442"/>
        </patternFill>
      </fill>
    </dxf>
    <dxf>
      <font>
        <b val="0"/>
        <i val="0"/>
        <color theme="1"/>
      </font>
    </dxf>
    <dxf>
      <font>
        <b val="0"/>
        <i val="0"/>
        <color theme="1"/>
      </font>
      <fill>
        <patternFill patternType="solid">
          <fgColor theme="4" tint="0.79998168889431442"/>
          <bgColor theme="4" tint="0.79998168889431442"/>
        </patternFill>
      </fill>
    </dxf>
    <dxf>
      <font>
        <b val="0"/>
        <i val="0"/>
      </font>
    </dxf>
    <dxf>
      <font>
        <b val="0"/>
        <i val="0"/>
      </font>
    </dxf>
    <dxf>
      <font>
        <b val="0"/>
        <i val="0"/>
        <color theme="1"/>
      </font>
    </dxf>
    <dxf>
      <font>
        <b val="0"/>
        <i val="0"/>
        <color theme="1"/>
      </font>
      <fill>
        <patternFill patternType="solid">
          <fgColor theme="4" tint="0.59999389629810485"/>
          <bgColor theme="4" tint="0.59999389629810485"/>
        </patternFill>
      </fill>
    </dxf>
    <dxf>
      <font>
        <b/>
        <color theme="1"/>
      </font>
      <border>
        <left style="medium">
          <color theme="4" tint="0.59999389629810485"/>
        </left>
        <right style="medium">
          <color theme="4" tint="0.59999389629810485"/>
        </right>
        <top style="medium">
          <color theme="4" tint="0.59999389629810485"/>
        </top>
        <bottom style="medium">
          <color theme="4" tint="0.59999389629810485"/>
        </bottom>
      </border>
    </dxf>
    <dxf>
      <border>
        <left style="thin">
          <color theme="4" tint="0.39997558519241921"/>
        </left>
        <right style="thin">
          <color theme="4" tint="0.39997558519241921"/>
        </right>
      </border>
    </dxf>
    <dxf>
      <border>
        <top style="thin">
          <color theme="4" tint="0.39997558519241921"/>
        </top>
        <bottom style="thin">
          <color theme="4" tint="0.39997558519241921"/>
        </bottom>
        <horizontal style="thin">
          <color theme="4" tint="0.39997558519241921"/>
        </horizontal>
      </border>
    </dxf>
    <dxf>
      <font>
        <b val="0"/>
        <i val="0"/>
      </font>
    </dxf>
    <dxf>
      <font>
        <b/>
        <color theme="1"/>
      </font>
      <border>
        <top style="thin">
          <color theme="4" tint="-0.249977111117893"/>
        </top>
        <bottom style="medium">
          <color theme="4" tint="-0.249977111117893"/>
        </bottom>
      </border>
    </dxf>
    <dxf>
      <font>
        <b/>
        <color theme="0"/>
      </font>
      <fill>
        <patternFill patternType="solid">
          <fgColor theme="4"/>
          <bgColor theme="4"/>
        </patternFill>
      </fill>
      <border>
        <top style="medium">
          <color theme="4" tint="-0.249977111117893"/>
        </top>
      </border>
    </dxf>
    <dxf>
      <font>
        <b val="0"/>
        <i val="0"/>
        <color theme="1"/>
      </font>
      <border>
        <left style="thin">
          <color auto="1"/>
        </left>
        <right style="thin">
          <color auto="1"/>
        </right>
        <top style="thin">
          <color auto="1"/>
        </top>
        <bottom style="thin">
          <color auto="1"/>
        </bottom>
      </border>
    </dxf>
  </dxfs>
  <tableStyles count="1" defaultTableStyle="TableStyleMedium2" defaultPivotStyle="PivotStyleLight16">
    <tableStyle name="Jet" table="0" count="15">
      <tableStyleElement type="wholeTable" dxfId="328"/>
      <tableStyleElement type="headerRow" dxfId="327"/>
      <tableStyleElement type="totalRow" dxfId="326"/>
      <tableStyleElement type="firstColumn" dxfId="325"/>
      <tableStyleElement type="firstRowStripe" dxfId="324"/>
      <tableStyleElement type="firstColumnStripe" dxfId="323"/>
      <tableStyleElement type="firstSubtotalColumn" dxfId="322"/>
      <tableStyleElement type="firstSubtotalRow" dxfId="321"/>
      <tableStyleElement type="secondSubtotalRow" dxfId="320"/>
      <tableStyleElement type="firstColumnSubheading" dxfId="319"/>
      <tableStyleElement type="secondColumnSubheading" dxfId="318"/>
      <tableStyleElement type="firstRowSubheading" dxfId="317"/>
      <tableStyleElement type="secondRowSubheading" dxfId="316"/>
      <tableStyleElement type="pageFieldLabels" dxfId="315"/>
      <tableStyleElement type="pageFieldValues" dxfId="314"/>
    </tableStyle>
  </tableStyles>
  <colors>
    <mruColors>
      <color rgb="FFFFC9C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microsoft.com/office/2007/relationships/slicerCache" Target="slicerCaches/slicerCach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4756150</xdr:colOff>
      <xdr:row>3</xdr:row>
      <xdr:rowOff>92075</xdr:rowOff>
    </xdr:from>
    <xdr:ext cx="2743200" cy="483211"/>
    <xdr:pic>
      <xdr:nvPicPr>
        <xdr:cNvPr id="2" name="Jet Logo"/>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0300" y="635000"/>
          <a:ext cx="2743200" cy="483211"/>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4</xdr:col>
      <xdr:colOff>971550</xdr:colOff>
      <xdr:row>2</xdr:row>
      <xdr:rowOff>38100</xdr:rowOff>
    </xdr:from>
    <xdr:to>
      <xdr:col>8</xdr:col>
      <xdr:colOff>0</xdr:colOff>
      <xdr:row>6</xdr:row>
      <xdr:rowOff>0</xdr:rowOff>
    </xdr:to>
    <mc:AlternateContent xmlns:mc="http://schemas.openxmlformats.org/markup-compatibility/2006" xmlns:a14="http://schemas.microsoft.com/office/drawing/2010/main">
      <mc:Choice Requires="a14">
        <xdr:graphicFrame macro="">
          <xdr:nvGraphicFramePr>
            <xdr:cNvPr id="3" name="Salesperson ID"/>
            <xdr:cNvGraphicFramePr/>
          </xdr:nvGraphicFramePr>
          <xdr:xfrm>
            <a:off x="0" y="0"/>
            <a:ext cx="0" cy="0"/>
          </xdr:xfrm>
          <a:graphic>
            <a:graphicData uri="http://schemas.microsoft.com/office/drawing/2010/slicer">
              <sle:slicer xmlns:sle="http://schemas.microsoft.com/office/drawing/2010/slicer" name="Salesperson ID"/>
            </a:graphicData>
          </a:graphic>
        </xdr:graphicFrame>
      </mc:Choice>
      <mc:Fallback xmlns="">
        <xdr:sp macro="" textlink="">
          <xdr:nvSpPr>
            <xdr:cNvPr id="0" name=""/>
            <xdr:cNvSpPr>
              <a:spLocks noTextEdit="1"/>
            </xdr:cNvSpPr>
          </xdr:nvSpPr>
          <xdr:spPr>
            <a:xfrm>
              <a:off x="7096125" y="247650"/>
              <a:ext cx="4629150" cy="9144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Kim R. Duey" refreshedDate="43368.582535995367" createdVersion="5" refreshedVersion="6" minRefreshableVersion="3" recordCount="96">
  <cacheSource type="worksheet">
    <worksheetSource name="Customers"/>
  </cacheSource>
  <cacheFields count="19">
    <cacheField name="Customer Number" numFmtId="49">
      <sharedItems count="96">
        <s v="AARONFIT0001"/>
        <s v="ADAMPARK0001"/>
        <s v="ADVANCED0001"/>
        <s v="ADVANCED0002"/>
        <s v="ALTONMAN0001"/>
        <s v="AMERICAN0001"/>
        <s v="AMERICAN0002"/>
        <s v="ASSOCIAT0001"/>
        <s v="ASTORSUI0001"/>
        <s v="ATMORERE0001"/>
        <s v="BAKERSEM0001"/>
        <s v="BERRYMED0001"/>
        <s v="BOYLESCO0001"/>
        <s v="BREAKTHR0001"/>
        <s v="CONTOSOL0001"/>
        <s v="CASTLEIN0001"/>
        <s v="CELLULAR0001"/>
        <s v="CENTERSU0001"/>
        <s v="CENTRALC0001"/>
        <s v="CENTRALD0001"/>
        <s v="CENTRALI0001"/>
        <s v="COMMUNIC0001"/>
        <s v="COMMUNIC0002"/>
        <s v="COMPUTEC0001"/>
        <s v="COMPUTER0001"/>
        <s v="COMPUTER0002"/>
        <s v="COMPUTER0003"/>
        <s v="COMTELPA0001"/>
        <s v="CONTINEN0001"/>
        <s v="COUNTRYV0001"/>
        <s v="CRAWFORD0001"/>
        <s v="DATACOMM0001"/>
        <s v="DIALDIRE0001"/>
        <s v="DIRECTMA0001"/>
        <s v="DOLLISCO0001"/>
        <s v="GETAWAYI0001"/>
        <s v="EXECUTIV0001"/>
        <s v="FRANCHIS0001"/>
        <s v="GREENWAY0001"/>
        <s v="HAMPTONV0001"/>
        <s v="HEALTHYC0001"/>
        <s v="HEARTLAN0001"/>
        <s v="HOLLINGC0001"/>
        <s v="HOMEFURN0001"/>
        <s v="INTERNAT0001"/>
        <s v="ISNINDUS0001"/>
        <s v="JOHNSONK0001"/>
        <s v="KELLYCON0001"/>
        <s v="KENSINGT0001"/>
        <s v="LASERMES0001"/>
        <s v="LAWRENCE0001"/>
        <s v="LECLERC0001"/>
        <s v="LEISURET0001"/>
        <s v="MAGNIFIC0001"/>
        <s v="MAHLERST0001"/>
        <s v="MANCHEST0001"/>
        <s v="BLUEYOND0001"/>
        <s v="COHOWINE0001"/>
        <s v="MENDOTAU0001"/>
        <s v="METROPOL0001"/>
        <s v="MIDCITYH0001"/>
        <s v="MIDLANDC0001"/>
        <s v="MULTITEC0001"/>
        <s v="HUMONGOU0001"/>
        <s v="NATIONAL0001"/>
        <s v="NETWORKS0001"/>
        <s v="NORTHCOL0001"/>
        <s v="NORTHERN0001"/>
        <s v="NORTHERN0002"/>
        <s v="NORTHSTA0001"/>
        <s v="NOVASCOT0001"/>
        <s v="NOVASYST0001"/>
        <s v="OFFICEDE0001"/>
        <s v="PACIFICD0001"/>
        <s v="PLACEMAD0001"/>
        <s v="PLACEONE0001"/>
        <s v="PLAZAONE0001"/>
        <s v="POLKVALL0001"/>
        <s v="PULASKIE0001"/>
        <s v="RAINBOWR0001"/>
        <s v="REDSFOOD0001"/>
        <s v="MARGIEST0001"/>
        <s v="REYNOLDS0001"/>
        <s v="DOWNTOWN001"/>
        <s v="RIVERSID0001"/>
        <s v="ROSELLEN0001"/>
        <s v="SSPROPER0001"/>
        <s v="STPATRIC0001"/>
        <s v="SUPERFOO0001"/>
        <s v="UNIFIEDW0001"/>
        <s v="VANCOUVE0001"/>
        <s v="VISIONIN0001"/>
        <s v="VISTATRA0001"/>
        <s v="WESTCENT0001"/>
        <s v="WESTSIDE0001"/>
        <s v="WORLDENT0001"/>
      </sharedItems>
    </cacheField>
    <cacheField name="Customer Name" numFmtId="49">
      <sharedItems count="95">
        <s v="Aaron Fitz Electrical"/>
        <s v="Adam Park Resort"/>
        <s v="Advanced Paper Co."/>
        <s v="Advanced Tech Satellite System"/>
        <s v="Alton Manufacturing"/>
        <s v="American Science Museum"/>
        <s v="American Electrical Contractor"/>
        <s v="Associated Insurance Company"/>
        <s v="Astor Suites"/>
        <s v="Atmore Retirement Center"/>
        <s v="Baker's Emporium Inc."/>
        <s v="Berry Medical Center"/>
        <s v="Boyle's Country Inn's"/>
        <s v="Breakthrough Telemarketing"/>
        <s v="Contoso, Ltd."/>
        <s v="Castle Inn Resort"/>
        <s v="Cellular Express"/>
        <s v="Center Suite Hotel"/>
        <s v="Central Communications LTD"/>
        <s v="Central Distributing"/>
        <s v="Central Illinois Hospital"/>
        <s v="Communication Connections"/>
        <s v="Compu-Tech Solutions"/>
        <s v="Computerized Phone Systems"/>
        <s v="Computers Unlimited"/>
        <s v="Computer Equipment Leasing"/>
        <s v="Comtel-Page Inc."/>
        <s v="Continental Properties"/>
        <s v="Country View Estates"/>
        <s v="Crawfords, Inc."/>
        <s v="Data Communications Inc."/>
        <s v="Dial Direct Paging Inc."/>
        <s v="Direct Marketers"/>
        <s v="Dollis Cove Resort"/>
        <s v="Getaway Inn"/>
        <s v="Executive Resources"/>
        <s v="Franchise Office Machines"/>
        <s v="Greenway Foods"/>
        <s v="Hampton Village Eatery"/>
        <s v="Healthy Concepts"/>
        <s v="Heartland Tower Systems"/>
        <s v="Holling Communications Inc."/>
        <s v="Home Furnishings Limited"/>
        <s v="International Mailing Corp."/>
        <s v="ISN Industries"/>
        <s v="Johnson, Kimberly"/>
        <s v="Kelly Consulting"/>
        <s v="Kensington Gardens Resort"/>
        <s v="Laser Messenger Service"/>
        <s v="Lawrence Telemarketing"/>
        <s v="LeClerc &amp; Associates"/>
        <s v="Leisure &amp; Travel Consultants"/>
        <s v="Magnificent Office Images"/>
        <s v="Mahler State University"/>
        <s v="Manchester Suites"/>
        <s v="Blue Yonder Airlines"/>
        <s v="Coho Wintery"/>
        <s v="Mendota University"/>
        <s v="Metropolitan Fiber Systems"/>
        <s v="Mid-City Hospital"/>
        <s v="Midland Construction"/>
        <s v="Multitech Office Components"/>
        <s v="Humongous Insurance"/>
        <s v="National Shopping World"/>
        <s v="Network Solutions"/>
        <s v="North College"/>
        <s v="Northern State College"/>
        <s v="Northern Family Hospital"/>
        <s v="Northstar Mall"/>
        <s v="Novia Scotia Tech. Institute"/>
        <s v="Nova Systems, Inc."/>
        <s v="Office Design Systems Ltd"/>
        <s v="Pacific Digital"/>
        <s v="Place &amp; MacDero Associates"/>
        <s v="Place One Suites"/>
        <s v="Plaza One"/>
        <s v="Polk Valley Highway Dept."/>
        <s v="Pulaski Enterprises Inc."/>
        <s v="Rainbow Research"/>
        <s v="Red's Food Market"/>
        <s v="Margie's Travel"/>
        <s v="Reynolds State College"/>
        <s v="Downtown Hotel"/>
        <s v="Riverside University"/>
        <s v="Rosellen General Hospital"/>
        <s v="S &amp; S Properties"/>
        <s v="St. Patrick's Hospital"/>
        <s v="Super Foods Plus"/>
        <s v="Unified Wire and Cable Systems"/>
        <s v="Vancouver Resort Hotels"/>
        <s v="Vision Inc."/>
        <s v="Vista Travel"/>
        <s v="West Central Distributors"/>
        <s v="Westside Cable Service"/>
        <s v="World Enterprises"/>
      </sharedItems>
    </cacheField>
    <cacheField name="Aging Bucket1" numFmtId="0">
      <sharedItems containsSemiMixedTypes="0" containsString="0" containsNumber="1" minValue="-18721.189999999999" maxValue="68447.649999999994"/>
    </cacheField>
    <cacheField name="Aging Bucket2" numFmtId="0">
      <sharedItems containsSemiMixedTypes="0" containsString="0" containsNumber="1" containsInteger="1" minValue="0" maxValue="0"/>
    </cacheField>
    <cacheField name="Aging Bucket3" numFmtId="0">
      <sharedItems containsSemiMixedTypes="0" containsString="0" containsNumber="1" minValue="0" maxValue="9.9"/>
    </cacheField>
    <cacheField name="Aging Bucket4" numFmtId="0">
      <sharedItems containsSemiMixedTypes="0" containsString="0" containsNumber="1" minValue="0" maxValue="342.3"/>
    </cacheField>
    <cacheField name="Aging Bucket5" numFmtId="0">
      <sharedItems containsSemiMixedTypes="0" containsString="0" containsNumber="1" containsInteger="1" minValue="0" maxValue="0"/>
    </cacheField>
    <cacheField name="Aging Bucket6" numFmtId="0">
      <sharedItems containsSemiMixedTypes="0" containsString="0" containsNumber="1" containsInteger="1" minValue="0" maxValue="0"/>
    </cacheField>
    <cacheField name="Aging Bucket7" numFmtId="0">
      <sharedItems containsSemiMixedTypes="0" containsString="0" containsNumber="1" minValue="0" maxValue="68955"/>
    </cacheField>
    <cacheField name="Balance Type" numFmtId="49">
      <sharedItems/>
    </cacheField>
    <cacheField name="Average Days To Pay - Year" numFmtId="0">
      <sharedItems containsSemiMixedTypes="0" containsString="0" containsNumber="1" containsInteger="1" minValue="0" maxValue="346"/>
    </cacheField>
    <cacheField name="Balance" numFmtId="0">
      <sharedItems containsSemiMixedTypes="0" containsString="0" containsNumber="1" minValue="-10218.93" maxValue="80714.12"/>
    </cacheField>
    <cacheField name="Credit Limit Type" numFmtId="49">
      <sharedItems count="1">
        <s v="Amount"/>
      </sharedItems>
    </cacheField>
    <cacheField name="Credit Limit" numFmtId="0">
      <sharedItems containsSemiMixedTypes="0" containsString="0" containsNumber="1" containsInteger="1" minValue="20000" maxValue="75000"/>
    </cacheField>
    <cacheField name="Currency" numFmtId="49">
      <sharedItems/>
    </cacheField>
    <cacheField name="Payment Terms" numFmtId="49">
      <sharedItems/>
    </cacheField>
    <cacheField name="Sales Territory" numFmtId="49">
      <sharedItems/>
    </cacheField>
    <cacheField name="Salesperson ID" numFmtId="49">
      <sharedItems count="8">
        <s v="PAUL W."/>
        <s v="GREG E."/>
        <s v="GARY W."/>
        <s v="NANCY B."/>
        <s v="SANDRA M."/>
        <s v="IAN M."/>
        <s v="FRANCINE B."/>
        <s v="ERIN J."/>
      </sharedItems>
    </cacheField>
    <cacheField name="Above Credit Limit" numFmtId="0" formula="IF(Balance&gt;'Credit Limit',Balance-'Credit Limit',0)" databaseField="0"/>
  </cacheFields>
  <extLst>
    <ext xmlns:x14="http://schemas.microsoft.com/office/spreadsheetml/2009/9/main" uri="{725AE2AE-9491-48be-B2B4-4EB974FC3084}">
      <x14:pivotCacheDefinition pivotCacheId="1"/>
    </ext>
  </extLst>
</pivotCacheDefinition>
</file>

<file path=xl/pivotCache/pivotCacheRecords1.xml><?xml version="1.0" encoding="utf-8"?>
<pivotCacheRecords xmlns="http://schemas.openxmlformats.org/spreadsheetml/2006/main" xmlns:r="http://schemas.openxmlformats.org/officeDocument/2006/relationships" count="96">
  <r>
    <x v="0"/>
    <x v="0"/>
    <n v="4373.0200000000004"/>
    <n v="0"/>
    <n v="0"/>
    <n v="0"/>
    <n v="0"/>
    <n v="0"/>
    <n v="19899.04"/>
    <s v="Open Item"/>
    <n v="0"/>
    <n v="24272.06"/>
    <x v="0"/>
    <n v="35000"/>
    <s v="Z-US$"/>
    <s v="Net 30"/>
    <s v="TERRITORY 1"/>
    <x v="0"/>
  </r>
  <r>
    <x v="1"/>
    <x v="1"/>
    <n v="3629.73"/>
    <n v="0"/>
    <n v="0"/>
    <n v="0"/>
    <n v="0"/>
    <n v="0"/>
    <n v="17170.36"/>
    <s v="Open Item"/>
    <n v="88"/>
    <n v="20800.09"/>
    <x v="0"/>
    <n v="40000"/>
    <s v="Z-US$"/>
    <s v="Net 30"/>
    <s v="TERRITORY 2"/>
    <x v="1"/>
  </r>
  <r>
    <x v="2"/>
    <x v="2"/>
    <n v="0"/>
    <n v="0"/>
    <n v="0"/>
    <n v="0"/>
    <n v="0"/>
    <n v="0"/>
    <n v="327.08"/>
    <s v="Open Item"/>
    <n v="346"/>
    <n v="327.08"/>
    <x v="0"/>
    <n v="20000"/>
    <s v="Z-US$"/>
    <s v="Net 30"/>
    <s v="TERRITORY 1"/>
    <x v="0"/>
  </r>
  <r>
    <x v="3"/>
    <x v="3"/>
    <n v="-1016.24"/>
    <n v="0"/>
    <n v="0"/>
    <n v="0"/>
    <n v="0"/>
    <n v="0"/>
    <n v="5718.44"/>
    <s v="Open Item"/>
    <n v="85"/>
    <n v="4702.2"/>
    <x v="0"/>
    <n v="30000"/>
    <s v="Z-C$"/>
    <s v="Net 30"/>
    <s v="TERRITORY 6"/>
    <x v="2"/>
  </r>
  <r>
    <x v="4"/>
    <x v="4"/>
    <n v="0"/>
    <n v="0"/>
    <n v="0"/>
    <n v="0"/>
    <n v="0"/>
    <n v="0"/>
    <n v="68955"/>
    <s v="Open Item"/>
    <n v="10"/>
    <n v="68955"/>
    <x v="0"/>
    <n v="75000"/>
    <s v="Z-US$"/>
    <s v="2% 10/Net 30"/>
    <s v="TERRITORY 2"/>
    <x v="1"/>
  </r>
  <r>
    <x v="5"/>
    <x v="5"/>
    <n v="0"/>
    <n v="0"/>
    <n v="0"/>
    <n v="0"/>
    <n v="0"/>
    <n v="0"/>
    <n v="25838.97"/>
    <s v="Open Item"/>
    <n v="57"/>
    <n v="25838.97"/>
    <x v="0"/>
    <n v="50000"/>
    <s v="Z-US$"/>
    <s v="Net 30"/>
    <s v="TERRITORY 1"/>
    <x v="0"/>
  </r>
  <r>
    <x v="6"/>
    <x v="6"/>
    <n v="0"/>
    <n v="0"/>
    <n v="0"/>
    <n v="0"/>
    <n v="0"/>
    <n v="0"/>
    <n v="7800.13"/>
    <s v="Open Item"/>
    <n v="76"/>
    <n v="7800.13"/>
    <x v="0"/>
    <n v="20000"/>
    <s v="Z-US$"/>
    <s v="Net 30"/>
    <s v="TERRITORY 3"/>
    <x v="3"/>
  </r>
  <r>
    <x v="7"/>
    <x v="7"/>
    <n v="695.4"/>
    <n v="0"/>
    <n v="0"/>
    <n v="0"/>
    <n v="0"/>
    <n v="0"/>
    <n v="397.64"/>
    <s v="Open Item"/>
    <n v="122"/>
    <n v="1093.04"/>
    <x v="0"/>
    <n v="20000"/>
    <s v="Z-US$"/>
    <s v="Net 30"/>
    <s v="TERRITORY 3"/>
    <x v="3"/>
  </r>
  <r>
    <x v="8"/>
    <x v="8"/>
    <n v="1405.87"/>
    <n v="0"/>
    <n v="0"/>
    <n v="0"/>
    <n v="0"/>
    <n v="0"/>
    <n v="0"/>
    <s v="Open Item"/>
    <n v="79"/>
    <n v="1405.87"/>
    <x v="0"/>
    <n v="40000"/>
    <s v="Z-US$"/>
    <s v="Net 30"/>
    <s v="TERRITORY 2"/>
    <x v="1"/>
  </r>
  <r>
    <x v="9"/>
    <x v="9"/>
    <n v="0"/>
    <n v="0"/>
    <n v="0"/>
    <n v="0"/>
    <n v="0"/>
    <n v="0"/>
    <n v="13104.14"/>
    <s v="Open Item"/>
    <n v="0"/>
    <n v="13104.14"/>
    <x v="0"/>
    <n v="20000"/>
    <s v="Z-US$"/>
    <s v="Net 30"/>
    <s v="TERRITORY 1"/>
    <x v="0"/>
  </r>
  <r>
    <x v="10"/>
    <x v="10"/>
    <n v="9479.69"/>
    <n v="0"/>
    <n v="0"/>
    <n v="0"/>
    <n v="0"/>
    <n v="0"/>
    <n v="0"/>
    <s v="Open Item"/>
    <n v="4"/>
    <n v="9479.69"/>
    <x v="0"/>
    <n v="20000"/>
    <s v="Z-US$"/>
    <s v="Net 30"/>
    <s v="TERRITORY 2"/>
    <x v="1"/>
  </r>
  <r>
    <x v="11"/>
    <x v="11"/>
    <n v="0"/>
    <n v="0"/>
    <n v="0"/>
    <n v="0"/>
    <n v="0"/>
    <n v="0"/>
    <n v="50797.1"/>
    <s v="Open Item"/>
    <n v="0"/>
    <n v="50797.1"/>
    <x v="0"/>
    <n v="75000"/>
    <s v="Z-US$"/>
    <s v="Net 30"/>
    <s v="TERRITORY 4"/>
    <x v="4"/>
  </r>
  <r>
    <x v="12"/>
    <x v="12"/>
    <n v="0"/>
    <n v="0"/>
    <n v="0"/>
    <n v="0"/>
    <n v="0"/>
    <n v="0"/>
    <n v="17327.650000000001"/>
    <s v="Open Item"/>
    <n v="125"/>
    <n v="17327.650000000001"/>
    <x v="0"/>
    <n v="40000"/>
    <s v="Z-AUD"/>
    <s v="Net 30"/>
    <s v="TERRITORY 8"/>
    <x v="5"/>
  </r>
  <r>
    <x v="13"/>
    <x v="13"/>
    <n v="0"/>
    <n v="0"/>
    <n v="0"/>
    <n v="0"/>
    <n v="0"/>
    <n v="0"/>
    <n v="13151.65"/>
    <s v="Open Item"/>
    <n v="49"/>
    <n v="13151.65"/>
    <x v="0"/>
    <n v="20000"/>
    <s v="Z-C$"/>
    <s v="Net 30"/>
    <s v="TERRITORY 5"/>
    <x v="6"/>
  </r>
  <r>
    <x v="14"/>
    <x v="14"/>
    <n v="68447.649999999994"/>
    <n v="0"/>
    <n v="0"/>
    <n v="0"/>
    <n v="0"/>
    <n v="0"/>
    <n v="12266.47"/>
    <s v="Open Item"/>
    <n v="30"/>
    <n v="80714.12"/>
    <x v="0"/>
    <n v="50000"/>
    <s v="Z-US$"/>
    <s v="Net 30"/>
    <s v="TERRITORY 3"/>
    <x v="3"/>
  </r>
  <r>
    <x v="15"/>
    <x v="15"/>
    <n v="0"/>
    <n v="0"/>
    <n v="0"/>
    <n v="0"/>
    <n v="0"/>
    <n v="0"/>
    <n v="30039.67"/>
    <s v="Open Item"/>
    <n v="41"/>
    <n v="30039.67"/>
    <x v="0"/>
    <n v="40000"/>
    <s v="Z-C$"/>
    <s v=""/>
    <s v="TERRITORY 6"/>
    <x v="2"/>
  </r>
  <r>
    <x v="16"/>
    <x v="16"/>
    <n v="1405.87"/>
    <n v="0"/>
    <n v="0"/>
    <n v="0"/>
    <n v="0"/>
    <n v="0"/>
    <n v="14601.91"/>
    <s v="Open Item"/>
    <n v="112"/>
    <n v="16007.78"/>
    <x v="0"/>
    <n v="20000"/>
    <s v="Z-US$"/>
    <s v="Net 30"/>
    <s v="TERRITORY 1"/>
    <x v="0"/>
  </r>
  <r>
    <x v="17"/>
    <x v="17"/>
    <n v="-10218.93"/>
    <n v="0"/>
    <n v="0"/>
    <n v="0"/>
    <n v="0"/>
    <n v="0"/>
    <n v="0"/>
    <s v="Open Item"/>
    <n v="0"/>
    <n v="-10218.93"/>
    <x v="0"/>
    <n v="50000"/>
    <s v="Z-US$"/>
    <s v="Net 30"/>
    <s v="TERRITORY 4"/>
    <x v="4"/>
  </r>
  <r>
    <x v="18"/>
    <x v="18"/>
    <n v="-375"/>
    <n v="0"/>
    <n v="0"/>
    <n v="0"/>
    <n v="0"/>
    <n v="0"/>
    <n v="374.42"/>
    <s v="Open Item"/>
    <n v="53"/>
    <n v="-0.57999999999999996"/>
    <x v="0"/>
    <n v="20000"/>
    <s v="Z-US$"/>
    <s v="Net 30"/>
    <s v="TERRITORY 1"/>
    <x v="0"/>
  </r>
  <r>
    <x v="19"/>
    <x v="19"/>
    <n v="1405.87"/>
    <n v="0"/>
    <n v="0"/>
    <n v="0"/>
    <n v="0"/>
    <n v="0"/>
    <n v="19914.66"/>
    <s v="Open Item"/>
    <n v="181"/>
    <n v="21320.53"/>
    <x v="0"/>
    <n v="40000"/>
    <s v="Z-US$"/>
    <s v="Net 30"/>
    <s v="TERRITORY 4"/>
    <x v="4"/>
  </r>
  <r>
    <x v="20"/>
    <x v="20"/>
    <n v="0"/>
    <n v="0"/>
    <n v="0"/>
    <n v="0"/>
    <n v="0"/>
    <n v="0"/>
    <n v="38412.31"/>
    <s v="Open Item"/>
    <n v="138"/>
    <n v="38412.31"/>
    <x v="0"/>
    <n v="50000"/>
    <s v="Z-US$"/>
    <s v="Net 30"/>
    <s v="TERRITORY 1"/>
    <x v="0"/>
  </r>
  <r>
    <x v="21"/>
    <x v="21"/>
    <n v="42.59"/>
    <n v="0"/>
    <n v="0"/>
    <n v="0"/>
    <n v="0"/>
    <n v="0"/>
    <n v="13664.11"/>
    <s v="Open Item"/>
    <n v="99"/>
    <n v="13706.7"/>
    <x v="0"/>
    <n v="20000"/>
    <s v="Z-C$"/>
    <s v=""/>
    <s v="TERRITORY 6"/>
    <x v="2"/>
  </r>
  <r>
    <x v="22"/>
    <x v="21"/>
    <n v="31.94"/>
    <n v="0"/>
    <n v="0"/>
    <n v="0"/>
    <n v="0"/>
    <n v="0"/>
    <n v="9531.65"/>
    <s v="Open Item"/>
    <n v="0"/>
    <n v="9563.59"/>
    <x v="0"/>
    <n v="20000"/>
    <s v="Z-C$"/>
    <s v="Net 30"/>
    <s v="TERRITORY 7"/>
    <x v="7"/>
  </r>
  <r>
    <x v="23"/>
    <x v="22"/>
    <n v="230.05"/>
    <n v="0"/>
    <n v="0"/>
    <n v="0"/>
    <n v="0"/>
    <n v="0"/>
    <n v="9605.9500000000007"/>
    <s v="Open Item"/>
    <n v="99"/>
    <n v="9836"/>
    <x v="0"/>
    <n v="40000"/>
    <s v="Z-US$"/>
    <s v="Net 30"/>
    <s v="TERRITORY 4"/>
    <x v="4"/>
  </r>
  <r>
    <x v="24"/>
    <x v="23"/>
    <n v="-85.65"/>
    <n v="0"/>
    <n v="0"/>
    <n v="0"/>
    <n v="0"/>
    <n v="0"/>
    <n v="15985.54"/>
    <s v="Open Item"/>
    <n v="219"/>
    <n v="15899.89"/>
    <x v="0"/>
    <n v="20000"/>
    <s v="Z-US$"/>
    <s v="Net 30"/>
    <s v="TERRITORY 4"/>
    <x v="4"/>
  </r>
  <r>
    <x v="25"/>
    <x v="24"/>
    <n v="0"/>
    <n v="0"/>
    <n v="0"/>
    <n v="0"/>
    <n v="0"/>
    <n v="0"/>
    <n v="4865.22"/>
    <s v="Open Item"/>
    <n v="107"/>
    <n v="4865.22"/>
    <x v="0"/>
    <n v="20000"/>
    <s v="Z-C$"/>
    <s v="Net 30"/>
    <s v="TERRITORY 6"/>
    <x v="2"/>
  </r>
  <r>
    <x v="26"/>
    <x v="25"/>
    <n v="-352.33"/>
    <n v="0"/>
    <n v="0"/>
    <n v="0"/>
    <n v="0"/>
    <n v="0"/>
    <n v="6849.29"/>
    <s v="Open Item"/>
    <n v="113"/>
    <n v="6496.96"/>
    <x v="0"/>
    <n v="20000"/>
    <s v="Z-AUD"/>
    <s v="Net 30"/>
    <s v="TERRITORY 8"/>
    <x v="5"/>
  </r>
  <r>
    <x v="27"/>
    <x v="26"/>
    <n v="0"/>
    <n v="0"/>
    <n v="0"/>
    <n v="0"/>
    <n v="0"/>
    <n v="0"/>
    <n v="22124.31"/>
    <s v="Open Item"/>
    <n v="63"/>
    <n v="22124.31"/>
    <x v="0"/>
    <n v="35000"/>
    <s v="Z-US$"/>
    <s v="2% 10/Net 30"/>
    <s v="TERRITORY 3"/>
    <x v="3"/>
  </r>
  <r>
    <x v="28"/>
    <x v="27"/>
    <n v="0"/>
    <n v="0"/>
    <n v="0"/>
    <n v="0"/>
    <n v="0"/>
    <n v="0"/>
    <n v="1228.6500000000001"/>
    <s v="Open Item"/>
    <n v="0"/>
    <n v="1228.6500000000001"/>
    <x v="0"/>
    <n v="20000"/>
    <s v="Z-AUD"/>
    <s v="Net 30"/>
    <s v="TERRITORY 8"/>
    <x v="5"/>
  </r>
  <r>
    <x v="29"/>
    <x v="28"/>
    <n v="89.89"/>
    <n v="0"/>
    <n v="0"/>
    <n v="0"/>
    <n v="0"/>
    <n v="0"/>
    <n v="32254.48"/>
    <s v="Open Item"/>
    <n v="52"/>
    <n v="32344.37"/>
    <x v="0"/>
    <n v="20000"/>
    <s v="Z-NZD"/>
    <s v="Net 30"/>
    <s v="TERRITORY 8"/>
    <x v="5"/>
  </r>
  <r>
    <x v="30"/>
    <x v="29"/>
    <n v="0"/>
    <n v="0"/>
    <n v="0"/>
    <n v="0"/>
    <n v="0"/>
    <n v="0"/>
    <n v="9514.65"/>
    <s v="Open Item"/>
    <n v="141"/>
    <n v="9514.65"/>
    <x v="0"/>
    <n v="40000"/>
    <s v="Z-US$"/>
    <s v="Net 30"/>
    <s v="TERRITORY 1"/>
    <x v="0"/>
  </r>
  <r>
    <x v="31"/>
    <x v="30"/>
    <n v="0"/>
    <n v="0"/>
    <n v="0"/>
    <n v="0"/>
    <n v="0"/>
    <n v="0"/>
    <n v="21883.4"/>
    <s v="Open Item"/>
    <n v="87"/>
    <n v="21883.4"/>
    <x v="0"/>
    <n v="20000"/>
    <s v="Z-C$"/>
    <s v="Net 30"/>
    <s v="TERRITORY 7"/>
    <x v="7"/>
  </r>
  <r>
    <x v="32"/>
    <x v="31"/>
    <n v="0"/>
    <n v="0"/>
    <n v="0"/>
    <n v="0"/>
    <n v="0"/>
    <n v="0"/>
    <n v="2584.5300000000002"/>
    <s v="Open Item"/>
    <n v="104"/>
    <n v="2584.5300000000002"/>
    <x v="0"/>
    <n v="20000"/>
    <s v="Z-US$"/>
    <s v="Net 30"/>
    <s v="TERRITORY 1"/>
    <x v="0"/>
  </r>
  <r>
    <x v="33"/>
    <x v="32"/>
    <n v="0"/>
    <n v="0"/>
    <n v="0"/>
    <n v="0"/>
    <n v="0"/>
    <n v="0"/>
    <n v="26510"/>
    <s v="Open Item"/>
    <n v="56"/>
    <n v="26510"/>
    <x v="0"/>
    <n v="40000"/>
    <s v="Z-US$"/>
    <s v="Net 30"/>
    <s v="TERRITORY 4"/>
    <x v="4"/>
  </r>
  <r>
    <x v="34"/>
    <x v="33"/>
    <n v="0"/>
    <n v="0"/>
    <n v="0"/>
    <n v="0"/>
    <n v="0"/>
    <n v="0"/>
    <n v="4224.49"/>
    <s v="Open Item"/>
    <n v="7"/>
    <n v="4224.49"/>
    <x v="0"/>
    <n v="20000"/>
    <s v="Z-C$"/>
    <s v="Net 30"/>
    <s v="TERRITORY 5"/>
    <x v="6"/>
  </r>
  <r>
    <x v="35"/>
    <x v="34"/>
    <n v="0"/>
    <n v="0"/>
    <n v="0"/>
    <n v="0"/>
    <n v="0"/>
    <n v="0"/>
    <n v="39950"/>
    <s v="Open Item"/>
    <n v="20"/>
    <n v="39950"/>
    <x v="0"/>
    <n v="60000"/>
    <s v="Z-US$"/>
    <s v="Net 30"/>
    <s v="TERRITORY 2"/>
    <x v="1"/>
  </r>
  <r>
    <x v="36"/>
    <x v="35"/>
    <n v="0"/>
    <n v="0"/>
    <n v="0"/>
    <n v="0"/>
    <n v="0"/>
    <n v="0"/>
    <n v="6867.16"/>
    <s v="Open Item"/>
    <n v="10"/>
    <n v="6867.16"/>
    <x v="0"/>
    <n v="20000"/>
    <s v="Z-AUD"/>
    <s v="Net 30"/>
    <s v="TERRITORY 8"/>
    <x v="5"/>
  </r>
  <r>
    <x v="37"/>
    <x v="36"/>
    <n v="577.79999999999995"/>
    <n v="0"/>
    <n v="0"/>
    <n v="0"/>
    <n v="0"/>
    <n v="0"/>
    <n v="6515.32"/>
    <s v="Open Item"/>
    <n v="90"/>
    <n v="7093.12"/>
    <x v="0"/>
    <n v="20000"/>
    <s v="Z-US$"/>
    <s v="Net 30"/>
    <s v="TERRITORY 1"/>
    <x v="0"/>
  </r>
  <r>
    <x v="38"/>
    <x v="37"/>
    <n v="2806.61"/>
    <n v="0"/>
    <n v="0"/>
    <n v="0"/>
    <n v="0"/>
    <n v="0"/>
    <n v="20223.72"/>
    <s v="Open Item"/>
    <n v="10"/>
    <n v="23030.33"/>
    <x v="0"/>
    <n v="50000"/>
    <s v="Z-US$"/>
    <s v="Net 30"/>
    <s v="TERRITORY 1"/>
    <x v="0"/>
  </r>
  <r>
    <x v="39"/>
    <x v="38"/>
    <n v="0"/>
    <n v="0"/>
    <n v="0"/>
    <n v="0"/>
    <n v="0"/>
    <n v="0"/>
    <n v="36134.74"/>
    <s v="Open Item"/>
    <n v="99"/>
    <n v="36134.74"/>
    <x v="0"/>
    <n v="50000"/>
    <s v="Z-US$"/>
    <s v="Net 30"/>
    <s v="TERRITORY 1"/>
    <x v="0"/>
  </r>
  <r>
    <x v="40"/>
    <x v="39"/>
    <n v="0"/>
    <n v="0"/>
    <n v="0"/>
    <n v="0"/>
    <n v="0"/>
    <n v="0"/>
    <n v="2168.89"/>
    <s v="Open Item"/>
    <n v="0"/>
    <n v="2168.89"/>
    <x v="0"/>
    <n v="20000"/>
    <s v="Z-US$"/>
    <s v="Net 30"/>
    <s v="TERRITORY 3"/>
    <x v="3"/>
  </r>
  <r>
    <x v="41"/>
    <x v="40"/>
    <n v="0"/>
    <n v="0"/>
    <n v="0"/>
    <n v="0"/>
    <n v="0"/>
    <n v="0"/>
    <n v="19110.54"/>
    <s v="Open Item"/>
    <n v="77"/>
    <n v="19110.54"/>
    <x v="0"/>
    <n v="40000"/>
    <s v="Z-US$"/>
    <s v="Net 30"/>
    <s v="TERRITORY 1"/>
    <x v="0"/>
  </r>
  <r>
    <x v="42"/>
    <x v="41"/>
    <n v="0"/>
    <n v="0"/>
    <n v="0"/>
    <n v="0"/>
    <n v="0"/>
    <n v="0"/>
    <n v="31767.14"/>
    <s v="Open Item"/>
    <n v="32"/>
    <n v="31767.14"/>
    <x v="0"/>
    <n v="50000"/>
    <s v="Z-US$"/>
    <s v="Net 30"/>
    <s v="TERRITORY 1"/>
    <x v="0"/>
  </r>
  <r>
    <x v="43"/>
    <x v="42"/>
    <n v="984.41"/>
    <n v="0"/>
    <n v="0"/>
    <n v="0"/>
    <n v="0"/>
    <n v="0"/>
    <n v="23140.85"/>
    <s v="Open Item"/>
    <n v="142"/>
    <n v="24125.26"/>
    <x v="0"/>
    <n v="40000"/>
    <s v="Z-US$"/>
    <s v="Net 30"/>
    <s v="TERRITORY 2"/>
    <x v="1"/>
  </r>
  <r>
    <x v="44"/>
    <x v="43"/>
    <n v="0"/>
    <n v="0"/>
    <n v="0"/>
    <n v="0"/>
    <n v="0"/>
    <n v="0"/>
    <n v="793.24"/>
    <s v="Open Item"/>
    <n v="166"/>
    <n v="793.24"/>
    <x v="0"/>
    <n v="40000"/>
    <s v="Z-US$"/>
    <s v="Net 30"/>
    <s v="TERRITORY 1"/>
    <x v="0"/>
  </r>
  <r>
    <x v="45"/>
    <x v="44"/>
    <n v="0"/>
    <n v="0"/>
    <n v="0"/>
    <n v="0"/>
    <n v="0"/>
    <n v="0"/>
    <n v="14978.34"/>
    <s v="Open Item"/>
    <n v="80"/>
    <n v="14978.34"/>
    <x v="0"/>
    <n v="30000"/>
    <s v="Z-US$"/>
    <s v="Net 30"/>
    <s v="TERRITORY 1"/>
    <x v="0"/>
  </r>
  <r>
    <x v="46"/>
    <x v="45"/>
    <n v="0"/>
    <n v="0"/>
    <n v="0"/>
    <n v="0"/>
    <n v="0"/>
    <n v="0"/>
    <n v="47420.9"/>
    <s v="Open Item"/>
    <n v="0"/>
    <n v="47420.9"/>
    <x v="0"/>
    <n v="60000"/>
    <s v="Z-US$"/>
    <s v="Net 30"/>
    <s v="TERRITORY 1"/>
    <x v="0"/>
  </r>
  <r>
    <x v="47"/>
    <x v="46"/>
    <n v="-731.94"/>
    <n v="0"/>
    <n v="0"/>
    <n v="0"/>
    <n v="0"/>
    <n v="0"/>
    <n v="0"/>
    <s v="Open Item"/>
    <n v="0"/>
    <n v="-731.94"/>
    <x v="0"/>
    <n v="20000"/>
    <s v="Z-AUD"/>
    <s v="Net 30"/>
    <s v="TERRITORY 8"/>
    <x v="5"/>
  </r>
  <r>
    <x v="48"/>
    <x v="47"/>
    <n v="0"/>
    <n v="0"/>
    <n v="0"/>
    <n v="0"/>
    <n v="0"/>
    <n v="0"/>
    <n v="13539.5"/>
    <s v="Open Item"/>
    <n v="10"/>
    <n v="13539.5"/>
    <x v="0"/>
    <n v="20000"/>
    <s v="Z-US$"/>
    <s v="Net 30"/>
    <s v="TERRITORY 4"/>
    <x v="4"/>
  </r>
  <r>
    <x v="49"/>
    <x v="48"/>
    <n v="0"/>
    <n v="0"/>
    <n v="0"/>
    <n v="0"/>
    <n v="0"/>
    <n v="0"/>
    <n v="17160.2"/>
    <s v="Open Item"/>
    <n v="9"/>
    <n v="17160.2"/>
    <x v="0"/>
    <n v="50000"/>
    <s v="Z-US$"/>
    <s v="Net 30"/>
    <s v="TERRITORY 4"/>
    <x v="4"/>
  </r>
  <r>
    <x v="50"/>
    <x v="49"/>
    <n v="513.5"/>
    <n v="0"/>
    <n v="0"/>
    <n v="0"/>
    <n v="0"/>
    <n v="0"/>
    <n v="23129.29"/>
    <s v="Open Item"/>
    <n v="39"/>
    <n v="23642.79"/>
    <x v="0"/>
    <n v="75000"/>
    <s v="Z-US$"/>
    <s v="Net 30"/>
    <s v="TERRITORY 3"/>
    <x v="3"/>
  </r>
  <r>
    <x v="51"/>
    <x v="50"/>
    <n v="0"/>
    <n v="0"/>
    <n v="0"/>
    <n v="0"/>
    <n v="0"/>
    <n v="0"/>
    <n v="16717.84"/>
    <s v="Open Item"/>
    <n v="14"/>
    <n v="16717.84"/>
    <x v="0"/>
    <n v="40000"/>
    <s v="Z-C$"/>
    <s v="Net 30"/>
    <s v="TERRITORY 5"/>
    <x v="6"/>
  </r>
  <r>
    <x v="52"/>
    <x v="51"/>
    <n v="1139.7"/>
    <n v="0"/>
    <n v="0"/>
    <n v="0"/>
    <n v="0"/>
    <n v="0"/>
    <n v="16872.330000000002"/>
    <s v="Open Item"/>
    <n v="101"/>
    <n v="18012.03"/>
    <x v="0"/>
    <n v="40000"/>
    <s v="Z-AUD"/>
    <s v="Net 30"/>
    <s v="TERRITORY 8"/>
    <x v="5"/>
  </r>
  <r>
    <x v="53"/>
    <x v="52"/>
    <n v="0"/>
    <n v="0"/>
    <n v="0"/>
    <n v="0"/>
    <n v="0"/>
    <n v="0"/>
    <n v="385.15"/>
    <s v="Open Item"/>
    <n v="28"/>
    <n v="385.15"/>
    <x v="0"/>
    <n v="20000"/>
    <s v="Z-C$"/>
    <s v=""/>
    <s v="TERRITORY 6"/>
    <x v="2"/>
  </r>
  <r>
    <x v="54"/>
    <x v="53"/>
    <n v="0"/>
    <n v="0"/>
    <n v="9.9"/>
    <n v="0"/>
    <n v="0"/>
    <n v="0"/>
    <n v="34279.4"/>
    <s v="Open Item"/>
    <n v="24"/>
    <n v="34289.300000000003"/>
    <x v="0"/>
    <n v="40000"/>
    <s v="Z-US$"/>
    <s v="Net 30"/>
    <s v="TERRITORY 4"/>
    <x v="4"/>
  </r>
  <r>
    <x v="55"/>
    <x v="54"/>
    <n v="0"/>
    <n v="0"/>
    <n v="0"/>
    <n v="0"/>
    <n v="0"/>
    <n v="0"/>
    <n v="26580.5"/>
    <s v="Open Item"/>
    <n v="207"/>
    <n v="26580.5"/>
    <x v="0"/>
    <n v="40000"/>
    <s v="Z-US$"/>
    <s v="Net 30"/>
    <s v="TERRITORY 2"/>
    <x v="1"/>
  </r>
  <r>
    <x v="56"/>
    <x v="55"/>
    <n v="0"/>
    <n v="0"/>
    <n v="0"/>
    <n v="0"/>
    <n v="0"/>
    <n v="0"/>
    <n v="36646.449999999997"/>
    <s v="Open Item"/>
    <n v="27"/>
    <n v="36646.449999999997"/>
    <x v="0"/>
    <n v="75000"/>
    <s v="Z-US$"/>
    <s v="Net 30"/>
    <s v="TERRITORY 3"/>
    <x v="3"/>
  </r>
  <r>
    <x v="57"/>
    <x v="56"/>
    <n v="0"/>
    <n v="0"/>
    <n v="0"/>
    <n v="0"/>
    <n v="0"/>
    <n v="0"/>
    <n v="2690.69"/>
    <s v="Open Item"/>
    <n v="92"/>
    <n v="2690.69"/>
    <x v="0"/>
    <n v="40000"/>
    <s v="Z-US$"/>
    <s v="Net 30"/>
    <s v="TERRITORY 1"/>
    <x v="0"/>
  </r>
  <r>
    <x v="58"/>
    <x v="57"/>
    <n v="-189.95"/>
    <n v="0"/>
    <n v="0"/>
    <n v="0"/>
    <n v="0"/>
    <n v="0"/>
    <n v="36435.54"/>
    <s v="Open Item"/>
    <n v="9"/>
    <n v="36245.589999999997"/>
    <x v="0"/>
    <n v="50000"/>
    <s v="Z-US$"/>
    <s v="2% 10/Net 30"/>
    <s v="TERRITORY 2"/>
    <x v="1"/>
  </r>
  <r>
    <x v="59"/>
    <x v="58"/>
    <n v="6551.25"/>
    <n v="0"/>
    <n v="0"/>
    <n v="0"/>
    <n v="0"/>
    <n v="0"/>
    <n v="25823.13"/>
    <s v="Open Item"/>
    <n v="23"/>
    <n v="32374.38"/>
    <x v="0"/>
    <n v="40000"/>
    <s v="Z-US$"/>
    <s v="Net 30"/>
    <s v="TERRITORY 4"/>
    <x v="4"/>
  </r>
  <r>
    <x v="60"/>
    <x v="59"/>
    <n v="0"/>
    <n v="0"/>
    <n v="0"/>
    <n v="0"/>
    <n v="0"/>
    <n v="0"/>
    <n v="34658.44"/>
    <s v="Open Item"/>
    <n v="16"/>
    <n v="34658.44"/>
    <x v="0"/>
    <n v="50000"/>
    <s v="Z-US$"/>
    <s v="Net 30"/>
    <s v="TERRITORY 2"/>
    <x v="1"/>
  </r>
  <r>
    <x v="61"/>
    <x v="60"/>
    <n v="0"/>
    <n v="0"/>
    <n v="0"/>
    <n v="0"/>
    <n v="0"/>
    <n v="0"/>
    <n v="4691.7299999999996"/>
    <s v="Open Item"/>
    <n v="92"/>
    <n v="4691.7299999999996"/>
    <x v="0"/>
    <n v="20000"/>
    <s v="Z-US$"/>
    <s v="Net 30"/>
    <s v="TERRITORY 2"/>
    <x v="1"/>
  </r>
  <r>
    <x v="62"/>
    <x v="61"/>
    <n v="0"/>
    <n v="0"/>
    <n v="0"/>
    <n v="0"/>
    <n v="0"/>
    <n v="0"/>
    <n v="6702"/>
    <s v="Open Item"/>
    <n v="114"/>
    <n v="6702"/>
    <x v="0"/>
    <n v="20000"/>
    <s v="Z-US$"/>
    <s v="Net 30"/>
    <s v="TERRITORY 3"/>
    <x v="3"/>
  </r>
  <r>
    <x v="63"/>
    <x v="62"/>
    <n v="0"/>
    <n v="0"/>
    <n v="0"/>
    <n v="0"/>
    <n v="0"/>
    <n v="0"/>
    <n v="47001.07"/>
    <s v="Open Item"/>
    <n v="10"/>
    <n v="47001.07"/>
    <x v="0"/>
    <n v="65000"/>
    <s v="Z-US$"/>
    <s v="2% 10/Net 30"/>
    <s v="TERRITORY 3"/>
    <x v="3"/>
  </r>
  <r>
    <x v="64"/>
    <x v="63"/>
    <n v="0"/>
    <n v="0"/>
    <n v="0"/>
    <n v="0"/>
    <n v="0"/>
    <n v="0"/>
    <n v="4949.68"/>
    <s v="Open Item"/>
    <n v="105"/>
    <n v="4949.68"/>
    <x v="0"/>
    <n v="50000"/>
    <s v="Z-US$"/>
    <s v="Net 30"/>
    <s v="TERRITORY 2"/>
    <x v="1"/>
  </r>
  <r>
    <x v="65"/>
    <x v="64"/>
    <n v="0"/>
    <n v="0"/>
    <n v="0"/>
    <n v="0"/>
    <n v="0"/>
    <n v="0"/>
    <n v="23079.33"/>
    <s v="Open Item"/>
    <n v="105"/>
    <n v="23079.33"/>
    <x v="0"/>
    <n v="50000"/>
    <s v="Z-US$"/>
    <s v="Net 30"/>
    <s v="TERRITORY 1"/>
    <x v="0"/>
  </r>
  <r>
    <x v="66"/>
    <x v="65"/>
    <n v="0"/>
    <n v="0"/>
    <n v="0"/>
    <n v="0"/>
    <n v="0"/>
    <n v="0"/>
    <n v="17587.91"/>
    <s v="Open Item"/>
    <n v="134"/>
    <n v="17587.91"/>
    <x v="0"/>
    <n v="20000"/>
    <s v="Z-US$"/>
    <s v="Net 30"/>
    <s v="TERRITORY 2"/>
    <x v="1"/>
  </r>
  <r>
    <x v="67"/>
    <x v="66"/>
    <n v="0"/>
    <n v="0"/>
    <n v="0"/>
    <n v="0"/>
    <n v="0"/>
    <n v="0"/>
    <n v="27111.91"/>
    <s v="Open Item"/>
    <n v="0"/>
    <n v="27111.91"/>
    <x v="0"/>
    <n v="40000"/>
    <s v="Z-US$"/>
    <s v="Net 30"/>
    <s v="TERRITORY 1"/>
    <x v="0"/>
  </r>
  <r>
    <x v="68"/>
    <x v="67"/>
    <n v="0"/>
    <n v="0"/>
    <n v="0"/>
    <n v="0"/>
    <n v="0"/>
    <n v="0"/>
    <n v="19847.36"/>
    <s v="Open Item"/>
    <n v="133"/>
    <n v="19847.36"/>
    <x v="0"/>
    <n v="40000"/>
    <s v="Z-C$"/>
    <s v="Net 30"/>
    <s v="TERRITORY 5"/>
    <x v="6"/>
  </r>
  <r>
    <x v="69"/>
    <x v="68"/>
    <n v="0"/>
    <n v="0"/>
    <n v="0"/>
    <n v="0"/>
    <n v="0"/>
    <n v="0"/>
    <n v="23396.17"/>
    <s v="Open Item"/>
    <n v="0"/>
    <n v="23396.17"/>
    <x v="0"/>
    <n v="40000"/>
    <s v="Z-US$"/>
    <s v="Net 30"/>
    <s v="TERRITORY 4"/>
    <x v="4"/>
  </r>
  <r>
    <x v="70"/>
    <x v="69"/>
    <n v="0"/>
    <n v="0"/>
    <n v="0"/>
    <n v="0"/>
    <n v="0"/>
    <n v="0"/>
    <n v="16816.61"/>
    <s v="Open Item"/>
    <n v="56"/>
    <n v="16816.61"/>
    <x v="0"/>
    <n v="40000"/>
    <s v="Z-C$"/>
    <s v="Net 30"/>
    <s v="TERRITORY 5"/>
    <x v="6"/>
  </r>
  <r>
    <x v="71"/>
    <x v="70"/>
    <n v="1206.43"/>
    <n v="0"/>
    <n v="0"/>
    <n v="0"/>
    <n v="0"/>
    <n v="0"/>
    <n v="962.06"/>
    <s v="Open Item"/>
    <n v="107"/>
    <n v="2168.4899999999998"/>
    <x v="0"/>
    <n v="20000"/>
    <s v="Z-US$"/>
    <s v="Net 30"/>
    <s v="TERRITORY 4"/>
    <x v="4"/>
  </r>
  <r>
    <x v="72"/>
    <x v="71"/>
    <n v="59910.65"/>
    <n v="0"/>
    <n v="0"/>
    <n v="0"/>
    <n v="0"/>
    <n v="0"/>
    <n v="16569.13"/>
    <s v="Open Item"/>
    <n v="0"/>
    <n v="76479.78"/>
    <x v="0"/>
    <n v="30000"/>
    <s v="Z-C$"/>
    <s v="Net 30"/>
    <s v="TERRITORY 7"/>
    <x v="7"/>
  </r>
  <r>
    <x v="73"/>
    <x v="72"/>
    <n v="0"/>
    <n v="0"/>
    <n v="0"/>
    <n v="0"/>
    <n v="0"/>
    <n v="0"/>
    <n v="24331.66"/>
    <s v="Open Item"/>
    <n v="0"/>
    <n v="24331.66"/>
    <x v="0"/>
    <n v="50000"/>
    <s v="Z-US$"/>
    <s v="Net 30"/>
    <s v="TERRITORY 1"/>
    <x v="0"/>
  </r>
  <r>
    <x v="74"/>
    <x v="73"/>
    <n v="0"/>
    <n v="0"/>
    <n v="0"/>
    <n v="0"/>
    <n v="0"/>
    <n v="0"/>
    <n v="16024.65"/>
    <s v="Open Item"/>
    <n v="109"/>
    <n v="16024.65"/>
    <x v="0"/>
    <n v="20000"/>
    <s v="Z-C$"/>
    <s v="Net 30"/>
    <s v="TERRITORY 7"/>
    <x v="7"/>
  </r>
  <r>
    <x v="75"/>
    <x v="74"/>
    <n v="0"/>
    <n v="0"/>
    <n v="0"/>
    <n v="342.3"/>
    <n v="0"/>
    <n v="0"/>
    <n v="41362.519999999997"/>
    <s v="Open Item"/>
    <n v="28"/>
    <n v="41704.82"/>
    <x v="0"/>
    <n v="50000"/>
    <s v="Z-C$"/>
    <s v="Net 30"/>
    <s v="TERRITORY 7"/>
    <x v="7"/>
  </r>
  <r>
    <x v="76"/>
    <x v="75"/>
    <n v="0"/>
    <n v="0"/>
    <n v="0"/>
    <n v="0"/>
    <n v="0"/>
    <n v="0"/>
    <n v="13165.09"/>
    <s v="Open Item"/>
    <n v="27"/>
    <n v="13165.09"/>
    <x v="0"/>
    <n v="40000"/>
    <s v="Z-US$"/>
    <s v="Net 30"/>
    <s v="TERRITORY 4"/>
    <x v="4"/>
  </r>
  <r>
    <x v="77"/>
    <x v="76"/>
    <n v="0"/>
    <n v="0"/>
    <n v="0"/>
    <n v="0"/>
    <n v="0"/>
    <n v="0"/>
    <n v="21461.08"/>
    <s v="Open Item"/>
    <n v="0"/>
    <n v="21461.08"/>
    <x v="0"/>
    <n v="30000"/>
    <s v="Z-US$"/>
    <s v="Net 30"/>
    <s v="TERRITORY 1"/>
    <x v="0"/>
  </r>
  <r>
    <x v="78"/>
    <x v="77"/>
    <n v="0"/>
    <n v="0"/>
    <n v="0"/>
    <n v="0"/>
    <n v="0"/>
    <n v="0"/>
    <n v="8540.2800000000007"/>
    <s v="Open Item"/>
    <n v="172"/>
    <n v="8540.2800000000007"/>
    <x v="0"/>
    <n v="20000"/>
    <s v="Z-US$"/>
    <s v="Net 30"/>
    <s v="TERRITORY 4"/>
    <x v="4"/>
  </r>
  <r>
    <x v="79"/>
    <x v="78"/>
    <n v="0"/>
    <n v="0"/>
    <n v="0"/>
    <n v="0"/>
    <n v="0"/>
    <n v="0"/>
    <n v="40568.07"/>
    <s v="Open Item"/>
    <n v="0"/>
    <n v="40568.07"/>
    <x v="0"/>
    <n v="60000"/>
    <s v="Z-US$"/>
    <s v="Net 30"/>
    <s v="TERRITORY 1"/>
    <x v="0"/>
  </r>
  <r>
    <x v="80"/>
    <x v="79"/>
    <n v="0"/>
    <n v="0"/>
    <n v="0"/>
    <n v="0"/>
    <n v="0"/>
    <n v="0"/>
    <n v="2560.34"/>
    <s v="Open Item"/>
    <n v="9"/>
    <n v="2560.34"/>
    <x v="0"/>
    <n v="20000"/>
    <s v="Z-US$"/>
    <s v="2% 10/Net 30"/>
    <s v="TERRITORY 1"/>
    <x v="0"/>
  </r>
  <r>
    <x v="81"/>
    <x v="80"/>
    <n v="0"/>
    <n v="0"/>
    <n v="0"/>
    <n v="0"/>
    <n v="0"/>
    <n v="0"/>
    <n v="9637.82"/>
    <s v="Open Item"/>
    <n v="85"/>
    <n v="9637.82"/>
    <x v="0"/>
    <n v="20000"/>
    <s v="Z-US$"/>
    <s v="Net 30"/>
    <s v="TERRITORY 4"/>
    <x v="4"/>
  </r>
  <r>
    <x v="82"/>
    <x v="81"/>
    <n v="-8548.74"/>
    <n v="0"/>
    <n v="0"/>
    <n v="0"/>
    <n v="0"/>
    <n v="0"/>
    <n v="38255"/>
    <s v="Open Item"/>
    <n v="0"/>
    <n v="29706.26"/>
    <x v="0"/>
    <n v="40000"/>
    <s v="Z-US$"/>
    <s v="Net 30"/>
    <s v="TERRITORY 2"/>
    <x v="1"/>
  </r>
  <r>
    <x v="83"/>
    <x v="82"/>
    <n v="-41.59"/>
    <n v="0"/>
    <n v="0"/>
    <n v="0"/>
    <n v="0"/>
    <n v="0"/>
    <n v="36675.42"/>
    <s v="Open Item"/>
    <n v="0"/>
    <n v="36633.83"/>
    <x v="0"/>
    <n v="50000"/>
    <s v="Z-US$"/>
    <s v="Net 30"/>
    <s v="TERRITORY 1"/>
    <x v="0"/>
  </r>
  <r>
    <x v="84"/>
    <x v="83"/>
    <n v="0"/>
    <n v="0"/>
    <n v="0"/>
    <n v="0"/>
    <n v="0"/>
    <n v="0"/>
    <n v="36555.1"/>
    <s v="Open Item"/>
    <n v="30"/>
    <n v="36555.1"/>
    <x v="0"/>
    <n v="50000"/>
    <s v="Z-C$"/>
    <s v="Net 30"/>
    <s v="TERRITORY 7"/>
    <x v="7"/>
  </r>
  <r>
    <x v="85"/>
    <x v="84"/>
    <n v="0"/>
    <n v="0"/>
    <n v="0"/>
    <n v="0"/>
    <n v="0"/>
    <n v="0"/>
    <n v="16246.53"/>
    <s v="Open Item"/>
    <n v="0"/>
    <n v="16246.53"/>
    <x v="0"/>
    <n v="50000"/>
    <s v="Z-C$"/>
    <s v=""/>
    <s v="TERRITORY 6"/>
    <x v="2"/>
  </r>
  <r>
    <x v="86"/>
    <x v="85"/>
    <n v="0"/>
    <n v="0"/>
    <n v="0"/>
    <n v="0"/>
    <n v="0"/>
    <n v="0"/>
    <n v="28076.47"/>
    <s v="Open Item"/>
    <n v="127"/>
    <n v="28076.47"/>
    <x v="0"/>
    <n v="40000"/>
    <s v="Z-US$"/>
    <s v="Net 30"/>
    <s v="TERRITORY 2"/>
    <x v="1"/>
  </r>
  <r>
    <x v="87"/>
    <x v="86"/>
    <n v="0"/>
    <n v="0"/>
    <n v="0"/>
    <n v="0"/>
    <n v="0"/>
    <n v="0"/>
    <n v="30623.84"/>
    <s v="Open Item"/>
    <n v="25"/>
    <n v="30623.84"/>
    <x v="0"/>
    <n v="50000"/>
    <s v="Z-AUD"/>
    <s v="Net 30"/>
    <s v="TERRITORY 8"/>
    <x v="5"/>
  </r>
  <r>
    <x v="88"/>
    <x v="87"/>
    <n v="0"/>
    <n v="0"/>
    <n v="0"/>
    <n v="0"/>
    <n v="0"/>
    <n v="0"/>
    <n v="1266.3900000000001"/>
    <s v="Open Item"/>
    <n v="137"/>
    <n v="1266.3900000000001"/>
    <x v="0"/>
    <n v="40000"/>
    <s v="Z-US$"/>
    <s v="Net 30"/>
    <s v="TERRITORY 2"/>
    <x v="1"/>
  </r>
  <r>
    <x v="89"/>
    <x v="88"/>
    <n v="-18721.189999999999"/>
    <n v="0"/>
    <n v="0"/>
    <n v="0"/>
    <n v="0"/>
    <n v="0"/>
    <n v="27710.38"/>
    <s v="Open Item"/>
    <n v="0"/>
    <n v="8989.19"/>
    <x v="0"/>
    <n v="20000"/>
    <s v="Z-US$"/>
    <s v="Net 30"/>
    <s v="TERRITORY 2"/>
    <x v="1"/>
  </r>
  <r>
    <x v="90"/>
    <x v="89"/>
    <n v="0"/>
    <n v="0"/>
    <n v="0"/>
    <n v="0"/>
    <n v="0"/>
    <n v="0"/>
    <n v="59656.42"/>
    <s v="Open Item"/>
    <n v="25"/>
    <n v="59656.42"/>
    <x v="0"/>
    <n v="50000"/>
    <s v="Z-C$"/>
    <s v="Net 30"/>
    <s v="TERRITORY 7"/>
    <x v="7"/>
  </r>
  <r>
    <x v="91"/>
    <x v="90"/>
    <n v="66947.649999999994"/>
    <n v="0"/>
    <n v="0"/>
    <n v="0"/>
    <n v="0"/>
    <n v="0"/>
    <n v="0"/>
    <s v="Balance Forward"/>
    <n v="0"/>
    <n v="66947.649999999994"/>
    <x v="0"/>
    <n v="20000"/>
    <s v="Z-US$"/>
    <s v="Net 30"/>
    <s v="TERRITORY 2"/>
    <x v="1"/>
  </r>
  <r>
    <x v="92"/>
    <x v="91"/>
    <n v="0"/>
    <n v="0"/>
    <n v="0"/>
    <n v="0"/>
    <n v="0"/>
    <n v="0"/>
    <n v="22677.06"/>
    <s v="Open Item"/>
    <n v="0"/>
    <n v="22677.06"/>
    <x v="0"/>
    <n v="40000"/>
    <s v="Z-C$"/>
    <s v=""/>
    <s v="TERRITORY 6"/>
    <x v="2"/>
  </r>
  <r>
    <x v="93"/>
    <x v="92"/>
    <n v="99.75"/>
    <n v="0"/>
    <n v="0"/>
    <n v="0"/>
    <n v="0"/>
    <n v="0"/>
    <n v="0"/>
    <s v="Balance Forward"/>
    <n v="0"/>
    <n v="99.75"/>
    <x v="0"/>
    <n v="50000"/>
    <s v="Z-US$"/>
    <s v="Net 30"/>
    <s v="TERRITORY 1"/>
    <x v="0"/>
  </r>
  <r>
    <x v="94"/>
    <x v="93"/>
    <n v="9265.48"/>
    <n v="0"/>
    <n v="0"/>
    <n v="0"/>
    <n v="0"/>
    <n v="0"/>
    <n v="0"/>
    <s v="Balance Forward"/>
    <n v="0"/>
    <n v="9265.48"/>
    <x v="0"/>
    <n v="20000"/>
    <s v="Z-US$"/>
    <s v="Net 30"/>
    <s v="TERRITORY 2"/>
    <x v="1"/>
  </r>
  <r>
    <x v="95"/>
    <x v="94"/>
    <n v="0"/>
    <n v="0"/>
    <n v="0"/>
    <n v="0"/>
    <n v="0"/>
    <n v="0"/>
    <n v="46899.02"/>
    <s v="Open Item"/>
    <n v="73"/>
    <n v="46899.02"/>
    <x v="0"/>
    <n v="40000"/>
    <s v="Z-US$"/>
    <s v="Net 30"/>
    <s v="TERRITORY 2"/>
    <x v="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6" cacheId="3" applyNumberFormats="0" applyBorderFormats="0" applyFontFormats="0" applyPatternFormats="0" applyAlignmentFormats="0" applyWidthHeightFormats="1" dataCaption="Values" updatedVersion="6" minRefreshableVersion="3" showDrill="0" rowGrandTotals="0" itemPrintTitles="1" createdVersion="5" indent="0" compact="0" compactData="0" multipleFieldFilters="0">
  <location ref="C8:H104" firstHeaderRow="0" firstDataRow="1" firstDataCol="3"/>
  <pivotFields count="19">
    <pivotField axis="axisRow" compact="0" outline="0" showAll="0" defaultSubtotal="0">
      <items count="96">
        <item x="0"/>
        <item x="1"/>
        <item x="2"/>
        <item x="3"/>
        <item x="4"/>
        <item x="5"/>
        <item x="6"/>
        <item x="7"/>
        <item x="8"/>
        <item x="9"/>
        <item x="10"/>
        <item x="11"/>
        <item x="56"/>
        <item x="12"/>
        <item x="13"/>
        <item x="15"/>
        <item x="16"/>
        <item x="17"/>
        <item x="18"/>
        <item x="19"/>
        <item x="20"/>
        <item x="57"/>
        <item x="21"/>
        <item x="22"/>
        <item x="23"/>
        <item x="24"/>
        <item x="25"/>
        <item x="26"/>
        <item x="27"/>
        <item x="28"/>
        <item x="14"/>
        <item x="29"/>
        <item x="30"/>
        <item x="31"/>
        <item x="32"/>
        <item x="33"/>
        <item x="34"/>
        <item x="83"/>
        <item x="36"/>
        <item x="37"/>
        <item x="35"/>
        <item x="38"/>
        <item x="39"/>
        <item x="40"/>
        <item x="41"/>
        <item x="42"/>
        <item x="43"/>
        <item x="63"/>
        <item x="44"/>
        <item x="45"/>
        <item x="46"/>
        <item x="47"/>
        <item x="48"/>
        <item x="49"/>
        <item x="50"/>
        <item x="51"/>
        <item x="52"/>
        <item x="53"/>
        <item x="54"/>
        <item x="55"/>
        <item x="81"/>
        <item x="58"/>
        <item x="59"/>
        <item x="60"/>
        <item x="61"/>
        <item x="62"/>
        <item x="64"/>
        <item x="65"/>
        <item x="66"/>
        <item x="67"/>
        <item x="68"/>
        <item x="69"/>
        <item x="70"/>
        <item x="71"/>
        <item x="72"/>
        <item x="73"/>
        <item x="74"/>
        <item x="75"/>
        <item x="76"/>
        <item x="77"/>
        <item x="78"/>
        <item x="79"/>
        <item x="80"/>
        <item x="82"/>
        <item x="84"/>
        <item x="85"/>
        <item x="86"/>
        <item x="87"/>
        <item x="88"/>
        <item x="89"/>
        <item x="90"/>
        <item x="91"/>
        <item x="92"/>
        <item x="93"/>
        <item x="94"/>
        <item x="95"/>
      </items>
    </pivotField>
    <pivotField axis="axisRow" compact="0" outline="0" showAll="0" sortType="descending" defaultSubtotal="0">
      <items count="95">
        <item x="0"/>
        <item x="1"/>
        <item x="2"/>
        <item x="3"/>
        <item x="4"/>
        <item x="6"/>
        <item x="5"/>
        <item x="7"/>
        <item x="8"/>
        <item x="9"/>
        <item x="10"/>
        <item x="11"/>
        <item x="55"/>
        <item x="12"/>
        <item x="13"/>
        <item x="15"/>
        <item x="16"/>
        <item x="17"/>
        <item x="18"/>
        <item x="19"/>
        <item x="20"/>
        <item x="56"/>
        <item x="21"/>
        <item x="22"/>
        <item x="25"/>
        <item x="23"/>
        <item x="24"/>
        <item x="26"/>
        <item x="27"/>
        <item x="14"/>
        <item x="28"/>
        <item x="29"/>
        <item x="30"/>
        <item x="31"/>
        <item x="32"/>
        <item x="33"/>
        <item x="82"/>
        <item x="35"/>
        <item x="36"/>
        <item x="34"/>
        <item x="37"/>
        <item x="38"/>
        <item x="39"/>
        <item x="40"/>
        <item x="41"/>
        <item x="42"/>
        <item x="62"/>
        <item x="43"/>
        <item x="44"/>
        <item x="45"/>
        <item x="46"/>
        <item x="47"/>
        <item x="48"/>
        <item x="49"/>
        <item x="50"/>
        <item x="51"/>
        <item x="52"/>
        <item x="53"/>
        <item x="54"/>
        <item x="80"/>
        <item x="57"/>
        <item x="58"/>
        <item x="59"/>
        <item x="60"/>
        <item x="61"/>
        <item x="63"/>
        <item x="64"/>
        <item x="65"/>
        <item x="67"/>
        <item x="66"/>
        <item x="68"/>
        <item x="70"/>
        <item x="69"/>
        <item x="71"/>
        <item x="72"/>
        <item x="73"/>
        <item x="74"/>
        <item x="75"/>
        <item x="76"/>
        <item x="77"/>
        <item x="78"/>
        <item x="79"/>
        <item x="81"/>
        <item x="83"/>
        <item x="84"/>
        <item x="85"/>
        <item x="86"/>
        <item x="87"/>
        <item x="88"/>
        <item x="89"/>
        <item x="90"/>
        <item x="91"/>
        <item x="92"/>
        <item x="93"/>
        <item x="94"/>
      </items>
      <autoSortScope>
        <pivotArea dataOnly="0" outline="0" fieldPosition="0">
          <references count="1">
            <reference field="4294967294" count="1" selected="0">
              <x v="1"/>
            </reference>
          </references>
        </pivotArea>
      </autoSortScope>
    </pivotField>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dataField="1" compact="0" outline="0" showAll="0" defaultSubtotal="0"/>
    <pivotField axis="axisRow" compact="0" outline="0" showAll="0" defaultSubtotal="0">
      <items count="1">
        <item x="0"/>
      </items>
    </pivotField>
    <pivotField dataField="1" compact="0" outline="0" showAll="0" defaultSubtotal="0"/>
    <pivotField compact="0" outline="0" showAll="0" defaultSubtotal="0"/>
    <pivotField compact="0" outline="0" showAll="0" defaultSubtotal="0"/>
    <pivotField compact="0" outline="0" showAll="0" defaultSubtotal="0"/>
    <pivotField compact="0" outline="0" showAll="0" defaultSubtotal="0">
      <items count="8">
        <item x="7"/>
        <item x="6"/>
        <item x="2"/>
        <item x="1"/>
        <item x="5"/>
        <item x="3"/>
        <item x="0"/>
        <item x="4"/>
      </items>
    </pivotField>
    <pivotField dataField="1" compact="0" outline="0" dragToRow="0" dragToCol="0" dragToPage="0" showAll="0" defaultSubtotal="0"/>
  </pivotFields>
  <rowFields count="3">
    <field x="1"/>
    <field x="0"/>
    <field x="12"/>
  </rowFields>
  <rowItems count="96">
    <i>
      <x v="29"/>
      <x v="30"/>
      <x/>
    </i>
    <i>
      <x v="73"/>
      <x v="74"/>
      <x/>
    </i>
    <i>
      <x v="4"/>
      <x v="4"/>
      <x/>
    </i>
    <i>
      <x v="90"/>
      <x v="91"/>
      <x/>
    </i>
    <i>
      <x v="89"/>
      <x v="90"/>
      <x/>
    </i>
    <i>
      <x v="11"/>
      <x v="11"/>
      <x/>
    </i>
    <i>
      <x v="49"/>
      <x v="50"/>
      <x/>
    </i>
    <i>
      <x v="46"/>
      <x v="47"/>
      <x/>
    </i>
    <i>
      <x v="94"/>
      <x v="95"/>
      <x/>
    </i>
    <i>
      <x v="76"/>
      <x v="77"/>
      <x/>
    </i>
    <i>
      <x v="80"/>
      <x v="81"/>
      <x/>
    </i>
    <i>
      <x v="39"/>
      <x v="40"/>
      <x/>
    </i>
    <i>
      <x v="20"/>
      <x v="20"/>
      <x/>
    </i>
    <i>
      <x v="12"/>
      <x v="12"/>
      <x/>
    </i>
    <i>
      <x v="36"/>
      <x v="37"/>
      <x/>
    </i>
    <i>
      <x v="83"/>
      <x v="84"/>
      <x/>
    </i>
    <i>
      <x v="60"/>
      <x v="61"/>
      <x/>
    </i>
    <i>
      <x v="41"/>
      <x v="42"/>
      <x/>
    </i>
    <i>
      <x v="62"/>
      <x v="63"/>
      <x/>
    </i>
    <i>
      <x v="57"/>
      <x v="58"/>
      <x/>
    </i>
    <i>
      <x v="61"/>
      <x v="62"/>
      <x/>
    </i>
    <i>
      <x v="30"/>
      <x v="31"/>
      <x/>
    </i>
    <i>
      <x v="44"/>
      <x v="45"/>
      <x/>
    </i>
    <i>
      <x v="86"/>
      <x v="87"/>
      <x/>
    </i>
    <i>
      <x v="15"/>
      <x v="15"/>
      <x/>
    </i>
    <i>
      <x v="82"/>
      <x v="83"/>
      <x/>
    </i>
    <i>
      <x v="85"/>
      <x v="86"/>
      <x/>
    </i>
    <i>
      <x v="69"/>
      <x v="69"/>
      <x/>
    </i>
    <i>
      <x v="58"/>
      <x v="59"/>
      <x/>
    </i>
    <i>
      <x v="34"/>
      <x v="35"/>
      <x/>
    </i>
    <i>
      <x v="6"/>
      <x v="5"/>
      <x/>
    </i>
    <i>
      <x v="74"/>
      <x v="75"/>
      <x/>
    </i>
    <i>
      <x/>
      <x/>
      <x/>
    </i>
    <i>
      <x v="45"/>
      <x v="46"/>
      <x/>
    </i>
    <i>
      <x v="53"/>
      <x v="54"/>
      <x/>
    </i>
    <i>
      <x v="70"/>
      <x v="71"/>
      <x/>
    </i>
    <i>
      <x v="22"/>
      <x v="22"/>
      <x/>
    </i>
    <i r="1">
      <x v="23"/>
      <x/>
    </i>
    <i>
      <x v="66"/>
      <x v="67"/>
      <x/>
    </i>
    <i>
      <x v="40"/>
      <x v="41"/>
      <x/>
    </i>
    <i>
      <x v="91"/>
      <x v="92"/>
      <x/>
    </i>
    <i>
      <x v="27"/>
      <x v="28"/>
      <x/>
    </i>
    <i>
      <x v="32"/>
      <x v="33"/>
      <x/>
    </i>
    <i>
      <x v="78"/>
      <x v="79"/>
      <x/>
    </i>
    <i>
      <x v="19"/>
      <x v="19"/>
      <x/>
    </i>
    <i>
      <x v="1"/>
      <x v="1"/>
      <x/>
    </i>
    <i>
      <x v="68"/>
      <x v="70"/>
      <x/>
    </i>
    <i>
      <x v="43"/>
      <x v="44"/>
      <x/>
    </i>
    <i>
      <x v="55"/>
      <x v="56"/>
      <x/>
    </i>
    <i>
      <x v="67"/>
      <x v="68"/>
      <x/>
    </i>
    <i>
      <x v="13"/>
      <x v="13"/>
      <x/>
    </i>
    <i>
      <x v="52"/>
      <x v="53"/>
      <x/>
    </i>
    <i>
      <x v="72"/>
      <x v="72"/>
      <x/>
    </i>
    <i>
      <x v="54"/>
      <x v="55"/>
      <x/>
    </i>
    <i>
      <x v="84"/>
      <x v="85"/>
      <x/>
    </i>
    <i>
      <x v="75"/>
      <x v="76"/>
      <x/>
    </i>
    <i>
      <x v="16"/>
      <x v="16"/>
      <x/>
    </i>
    <i>
      <x v="25"/>
      <x v="25"/>
      <x/>
    </i>
    <i>
      <x v="48"/>
      <x v="49"/>
      <x/>
    </i>
    <i>
      <x v="51"/>
      <x v="52"/>
      <x/>
    </i>
    <i>
      <x v="77"/>
      <x v="78"/>
      <x/>
    </i>
    <i>
      <x v="14"/>
      <x v="14"/>
      <x/>
    </i>
    <i>
      <x v="9"/>
      <x v="9"/>
      <x/>
    </i>
    <i>
      <x v="23"/>
      <x v="24"/>
      <x/>
    </i>
    <i>
      <x v="59"/>
      <x v="60"/>
      <x/>
    </i>
    <i>
      <x v="31"/>
      <x v="32"/>
      <x/>
    </i>
    <i>
      <x v="10"/>
      <x v="10"/>
      <x/>
    </i>
    <i>
      <x v="93"/>
      <x v="94"/>
      <x/>
    </i>
    <i>
      <x v="88"/>
      <x v="89"/>
      <x/>
    </i>
    <i>
      <x v="79"/>
      <x v="80"/>
      <x/>
    </i>
    <i>
      <x v="5"/>
      <x v="6"/>
      <x/>
    </i>
    <i>
      <x v="38"/>
      <x v="39"/>
      <x/>
    </i>
    <i>
      <x v="37"/>
      <x v="38"/>
      <x/>
    </i>
    <i>
      <x v="64"/>
      <x v="65"/>
      <x/>
    </i>
    <i>
      <x v="24"/>
      <x v="27"/>
      <x/>
    </i>
    <i>
      <x v="65"/>
      <x v="66"/>
      <x/>
    </i>
    <i>
      <x v="26"/>
      <x v="26"/>
      <x/>
    </i>
    <i>
      <x v="3"/>
      <x v="3"/>
      <x/>
    </i>
    <i>
      <x v="63"/>
      <x v="64"/>
      <x/>
    </i>
    <i>
      <x v="35"/>
      <x v="36"/>
      <x/>
    </i>
    <i>
      <x v="21"/>
      <x v="21"/>
      <x/>
    </i>
    <i>
      <x v="33"/>
      <x v="34"/>
      <x/>
    </i>
    <i>
      <x v="81"/>
      <x v="82"/>
      <x/>
    </i>
    <i>
      <x v="42"/>
      <x v="43"/>
      <x/>
    </i>
    <i>
      <x v="71"/>
      <x v="73"/>
      <x/>
    </i>
    <i>
      <x v="8"/>
      <x v="8"/>
      <x/>
    </i>
    <i>
      <x v="87"/>
      <x v="88"/>
      <x/>
    </i>
    <i>
      <x v="28"/>
      <x v="29"/>
      <x/>
    </i>
    <i>
      <x v="7"/>
      <x v="7"/>
      <x/>
    </i>
    <i>
      <x v="47"/>
      <x v="48"/>
      <x/>
    </i>
    <i>
      <x v="56"/>
      <x v="57"/>
      <x/>
    </i>
    <i>
      <x v="2"/>
      <x v="2"/>
      <x/>
    </i>
    <i>
      <x v="92"/>
      <x v="93"/>
      <x/>
    </i>
    <i>
      <x v="18"/>
      <x v="18"/>
      <x/>
    </i>
    <i>
      <x v="50"/>
      <x v="51"/>
      <x/>
    </i>
    <i>
      <x v="17"/>
      <x v="17"/>
      <x/>
    </i>
  </rowItems>
  <colFields count="1">
    <field x="-2"/>
  </colFields>
  <colItems count="3">
    <i>
      <x/>
    </i>
    <i i="1">
      <x v="1"/>
    </i>
    <i i="2">
      <x v="2"/>
    </i>
  </colItems>
  <dataFields count="3">
    <dataField name="  Credit Limit" fld="13" baseField="1" baseItem="0" numFmtId="41"/>
    <dataField name="  Balance" fld="11" baseField="1" baseItem="0" numFmtId="41"/>
    <dataField name=" Above Credit Limit" fld="18" baseField="0" baseItem="0" numFmtId="41"/>
  </dataFields>
  <formats count="295">
    <format dxfId="312">
      <pivotArea type="all" dataOnly="0" outline="0" fieldPosition="0"/>
    </format>
    <format dxfId="311">
      <pivotArea outline="0" collapsedLevelsAreSubtotals="1" fieldPosition="0"/>
    </format>
    <format dxfId="310">
      <pivotArea dataOnly="0" labelOnly="1" outline="0" fieldPosition="0">
        <references count="1">
          <reference field="1" count="50">
            <x v="0"/>
            <x v="1"/>
            <x v="4"/>
            <x v="6"/>
            <x v="11"/>
            <x v="12"/>
            <x v="13"/>
            <x v="15"/>
            <x v="19"/>
            <x v="20"/>
            <x v="22"/>
            <x v="27"/>
            <x v="29"/>
            <x v="30"/>
            <x v="32"/>
            <x v="34"/>
            <x v="36"/>
            <x v="39"/>
            <x v="40"/>
            <x v="41"/>
            <x v="43"/>
            <x v="44"/>
            <x v="45"/>
            <x v="46"/>
            <x v="49"/>
            <x v="53"/>
            <x v="55"/>
            <x v="57"/>
            <x v="58"/>
            <x v="60"/>
            <x v="61"/>
            <x v="62"/>
            <x v="66"/>
            <x v="67"/>
            <x v="68"/>
            <x v="69"/>
            <x v="70"/>
            <x v="73"/>
            <x v="74"/>
            <x v="76"/>
            <x v="78"/>
            <x v="80"/>
            <x v="82"/>
            <x v="83"/>
            <x v="85"/>
            <x v="86"/>
            <x v="89"/>
            <x v="90"/>
            <x v="91"/>
            <x v="94"/>
          </reference>
        </references>
      </pivotArea>
    </format>
    <format dxfId="309">
      <pivotArea dataOnly="0" labelOnly="1" outline="0" fieldPosition="0">
        <references count="1">
          <reference field="1" count="45">
            <x v="2"/>
            <x v="3"/>
            <x v="5"/>
            <x v="7"/>
            <x v="8"/>
            <x v="9"/>
            <x v="10"/>
            <x v="14"/>
            <x v="16"/>
            <x v="17"/>
            <x v="18"/>
            <x v="21"/>
            <x v="23"/>
            <x v="24"/>
            <x v="25"/>
            <x v="26"/>
            <x v="28"/>
            <x v="31"/>
            <x v="33"/>
            <x v="35"/>
            <x v="37"/>
            <x v="38"/>
            <x v="42"/>
            <x v="47"/>
            <x v="48"/>
            <x v="50"/>
            <x v="51"/>
            <x v="52"/>
            <x v="54"/>
            <x v="56"/>
            <x v="59"/>
            <x v="63"/>
            <x v="64"/>
            <x v="65"/>
            <x v="71"/>
            <x v="72"/>
            <x v="75"/>
            <x v="77"/>
            <x v="79"/>
            <x v="81"/>
            <x v="84"/>
            <x v="87"/>
            <x v="88"/>
            <x v="92"/>
            <x v="93"/>
          </reference>
        </references>
      </pivotArea>
    </format>
    <format dxfId="308">
      <pivotArea dataOnly="0" labelOnly="1" grandRow="1" outline="0" fieldPosition="0"/>
    </format>
    <format dxfId="307">
      <pivotArea dataOnly="0" labelOnly="1" outline="0" fieldPosition="0">
        <references count="2">
          <reference field="0" count="1">
            <x v="30"/>
          </reference>
          <reference field="1" count="1" selected="0">
            <x v="29"/>
          </reference>
        </references>
      </pivotArea>
    </format>
    <format dxfId="306">
      <pivotArea dataOnly="0" labelOnly="1" outline="0" fieldPosition="0">
        <references count="2">
          <reference field="0" count="1">
            <x v="74"/>
          </reference>
          <reference field="1" count="1" selected="0">
            <x v="73"/>
          </reference>
        </references>
      </pivotArea>
    </format>
    <format dxfId="305">
      <pivotArea dataOnly="0" labelOnly="1" outline="0" fieldPosition="0">
        <references count="2">
          <reference field="0" count="1">
            <x v="4"/>
          </reference>
          <reference field="1" count="1" selected="0">
            <x v="4"/>
          </reference>
        </references>
      </pivotArea>
    </format>
    <format dxfId="304">
      <pivotArea dataOnly="0" labelOnly="1" outline="0" fieldPosition="0">
        <references count="2">
          <reference field="0" count="1">
            <x v="91"/>
          </reference>
          <reference field="1" count="1" selected="0">
            <x v="90"/>
          </reference>
        </references>
      </pivotArea>
    </format>
    <format dxfId="303">
      <pivotArea dataOnly="0" labelOnly="1" outline="0" fieldPosition="0">
        <references count="2">
          <reference field="0" count="1">
            <x v="90"/>
          </reference>
          <reference field="1" count="1" selected="0">
            <x v="89"/>
          </reference>
        </references>
      </pivotArea>
    </format>
    <format dxfId="302">
      <pivotArea dataOnly="0" labelOnly="1" outline="0" fieldPosition="0">
        <references count="2">
          <reference field="0" count="1">
            <x v="11"/>
          </reference>
          <reference field="1" count="1" selected="0">
            <x v="11"/>
          </reference>
        </references>
      </pivotArea>
    </format>
    <format dxfId="301">
      <pivotArea dataOnly="0" labelOnly="1" outline="0" fieldPosition="0">
        <references count="2">
          <reference field="0" count="1">
            <x v="50"/>
          </reference>
          <reference field="1" count="1" selected="0">
            <x v="49"/>
          </reference>
        </references>
      </pivotArea>
    </format>
    <format dxfId="300">
      <pivotArea dataOnly="0" labelOnly="1" outline="0" fieldPosition="0">
        <references count="2">
          <reference field="0" count="1">
            <x v="47"/>
          </reference>
          <reference field="1" count="1" selected="0">
            <x v="46"/>
          </reference>
        </references>
      </pivotArea>
    </format>
    <format dxfId="299">
      <pivotArea dataOnly="0" labelOnly="1" outline="0" fieldPosition="0">
        <references count="2">
          <reference field="0" count="1">
            <x v="95"/>
          </reference>
          <reference field="1" count="1" selected="0">
            <x v="94"/>
          </reference>
        </references>
      </pivotArea>
    </format>
    <format dxfId="298">
      <pivotArea dataOnly="0" labelOnly="1" outline="0" fieldPosition="0">
        <references count="2">
          <reference field="0" count="1">
            <x v="77"/>
          </reference>
          <reference field="1" count="1" selected="0">
            <x v="76"/>
          </reference>
        </references>
      </pivotArea>
    </format>
    <format dxfId="297">
      <pivotArea dataOnly="0" labelOnly="1" outline="0" fieldPosition="0">
        <references count="2">
          <reference field="0" count="1">
            <x v="81"/>
          </reference>
          <reference field="1" count="1" selected="0">
            <x v="80"/>
          </reference>
        </references>
      </pivotArea>
    </format>
    <format dxfId="296">
      <pivotArea dataOnly="0" labelOnly="1" outline="0" fieldPosition="0">
        <references count="2">
          <reference field="0" count="1">
            <x v="40"/>
          </reference>
          <reference field="1" count="1" selected="0">
            <x v="39"/>
          </reference>
        </references>
      </pivotArea>
    </format>
    <format dxfId="295">
      <pivotArea dataOnly="0" labelOnly="1" outline="0" fieldPosition="0">
        <references count="2">
          <reference field="0" count="1">
            <x v="20"/>
          </reference>
          <reference field="1" count="1" selected="0">
            <x v="20"/>
          </reference>
        </references>
      </pivotArea>
    </format>
    <format dxfId="294">
      <pivotArea dataOnly="0" labelOnly="1" outline="0" fieldPosition="0">
        <references count="2">
          <reference field="0" count="1">
            <x v="12"/>
          </reference>
          <reference field="1" count="1" selected="0">
            <x v="12"/>
          </reference>
        </references>
      </pivotArea>
    </format>
    <format dxfId="293">
      <pivotArea dataOnly="0" labelOnly="1" outline="0" fieldPosition="0">
        <references count="2">
          <reference field="0" count="1">
            <x v="37"/>
          </reference>
          <reference field="1" count="1" selected="0">
            <x v="36"/>
          </reference>
        </references>
      </pivotArea>
    </format>
    <format dxfId="292">
      <pivotArea dataOnly="0" labelOnly="1" outline="0" fieldPosition="0">
        <references count="2">
          <reference field="0" count="1">
            <x v="84"/>
          </reference>
          <reference field="1" count="1" selected="0">
            <x v="83"/>
          </reference>
        </references>
      </pivotArea>
    </format>
    <format dxfId="291">
      <pivotArea dataOnly="0" labelOnly="1" outline="0" fieldPosition="0">
        <references count="2">
          <reference field="0" count="1">
            <x v="61"/>
          </reference>
          <reference field="1" count="1" selected="0">
            <x v="60"/>
          </reference>
        </references>
      </pivotArea>
    </format>
    <format dxfId="290">
      <pivotArea dataOnly="0" labelOnly="1" outline="0" fieldPosition="0">
        <references count="2">
          <reference field="0" count="1">
            <x v="42"/>
          </reference>
          <reference field="1" count="1" selected="0">
            <x v="41"/>
          </reference>
        </references>
      </pivotArea>
    </format>
    <format dxfId="289">
      <pivotArea dataOnly="0" labelOnly="1" outline="0" fieldPosition="0">
        <references count="2">
          <reference field="0" count="1">
            <x v="63"/>
          </reference>
          <reference field="1" count="1" selected="0">
            <x v="62"/>
          </reference>
        </references>
      </pivotArea>
    </format>
    <format dxfId="288">
      <pivotArea dataOnly="0" labelOnly="1" outline="0" fieldPosition="0">
        <references count="2">
          <reference field="0" count="1">
            <x v="58"/>
          </reference>
          <reference field="1" count="1" selected="0">
            <x v="57"/>
          </reference>
        </references>
      </pivotArea>
    </format>
    <format dxfId="287">
      <pivotArea dataOnly="0" labelOnly="1" outline="0" fieldPosition="0">
        <references count="2">
          <reference field="0" count="1">
            <x v="62"/>
          </reference>
          <reference field="1" count="1" selected="0">
            <x v="61"/>
          </reference>
        </references>
      </pivotArea>
    </format>
    <format dxfId="286">
      <pivotArea dataOnly="0" labelOnly="1" outline="0" fieldPosition="0">
        <references count="2">
          <reference field="0" count="1">
            <x v="31"/>
          </reference>
          <reference field="1" count="1" selected="0">
            <x v="30"/>
          </reference>
        </references>
      </pivotArea>
    </format>
    <format dxfId="285">
      <pivotArea dataOnly="0" labelOnly="1" outline="0" fieldPosition="0">
        <references count="2">
          <reference field="0" count="1">
            <x v="45"/>
          </reference>
          <reference field="1" count="1" selected="0">
            <x v="44"/>
          </reference>
        </references>
      </pivotArea>
    </format>
    <format dxfId="284">
      <pivotArea dataOnly="0" labelOnly="1" outline="0" fieldPosition="0">
        <references count="2">
          <reference field="0" count="1">
            <x v="87"/>
          </reference>
          <reference field="1" count="1" selected="0">
            <x v="86"/>
          </reference>
        </references>
      </pivotArea>
    </format>
    <format dxfId="283">
      <pivotArea dataOnly="0" labelOnly="1" outline="0" fieldPosition="0">
        <references count="2">
          <reference field="0" count="1">
            <x v="15"/>
          </reference>
          <reference field="1" count="1" selected="0">
            <x v="15"/>
          </reference>
        </references>
      </pivotArea>
    </format>
    <format dxfId="282">
      <pivotArea dataOnly="0" labelOnly="1" outline="0" fieldPosition="0">
        <references count="2">
          <reference field="0" count="1">
            <x v="83"/>
          </reference>
          <reference field="1" count="1" selected="0">
            <x v="82"/>
          </reference>
        </references>
      </pivotArea>
    </format>
    <format dxfId="281">
      <pivotArea dataOnly="0" labelOnly="1" outline="0" fieldPosition="0">
        <references count="2">
          <reference field="0" count="1">
            <x v="86"/>
          </reference>
          <reference field="1" count="1" selected="0">
            <x v="85"/>
          </reference>
        </references>
      </pivotArea>
    </format>
    <format dxfId="280">
      <pivotArea dataOnly="0" labelOnly="1" outline="0" fieldPosition="0">
        <references count="2">
          <reference field="0" count="1">
            <x v="69"/>
          </reference>
          <reference field="1" count="1" selected="0">
            <x v="69"/>
          </reference>
        </references>
      </pivotArea>
    </format>
    <format dxfId="279">
      <pivotArea dataOnly="0" labelOnly="1" outline="0" fieldPosition="0">
        <references count="2">
          <reference field="0" count="1">
            <x v="59"/>
          </reference>
          <reference field="1" count="1" selected="0">
            <x v="58"/>
          </reference>
        </references>
      </pivotArea>
    </format>
    <format dxfId="278">
      <pivotArea dataOnly="0" labelOnly="1" outline="0" fieldPosition="0">
        <references count="2">
          <reference field="0" count="1">
            <x v="35"/>
          </reference>
          <reference field="1" count="1" selected="0">
            <x v="34"/>
          </reference>
        </references>
      </pivotArea>
    </format>
    <format dxfId="277">
      <pivotArea dataOnly="0" labelOnly="1" outline="0" fieldPosition="0">
        <references count="2">
          <reference field="0" count="1">
            <x v="5"/>
          </reference>
          <reference field="1" count="1" selected="0">
            <x v="6"/>
          </reference>
        </references>
      </pivotArea>
    </format>
    <format dxfId="276">
      <pivotArea dataOnly="0" labelOnly="1" outline="0" fieldPosition="0">
        <references count="2">
          <reference field="0" count="1">
            <x v="75"/>
          </reference>
          <reference field="1" count="1" selected="0">
            <x v="74"/>
          </reference>
        </references>
      </pivotArea>
    </format>
    <format dxfId="275">
      <pivotArea dataOnly="0" labelOnly="1" outline="0" fieldPosition="0">
        <references count="2">
          <reference field="0" count="1">
            <x v="0"/>
          </reference>
          <reference field="1" count="1" selected="0">
            <x v="0"/>
          </reference>
        </references>
      </pivotArea>
    </format>
    <format dxfId="274">
      <pivotArea dataOnly="0" labelOnly="1" outline="0" fieldPosition="0">
        <references count="2">
          <reference field="0" count="1">
            <x v="46"/>
          </reference>
          <reference field="1" count="1" selected="0">
            <x v="45"/>
          </reference>
        </references>
      </pivotArea>
    </format>
    <format dxfId="273">
      <pivotArea dataOnly="0" labelOnly="1" outline="0" fieldPosition="0">
        <references count="2">
          <reference field="0" count="1">
            <x v="54"/>
          </reference>
          <reference field="1" count="1" selected="0">
            <x v="53"/>
          </reference>
        </references>
      </pivotArea>
    </format>
    <format dxfId="272">
      <pivotArea dataOnly="0" labelOnly="1" outline="0" fieldPosition="0">
        <references count="2">
          <reference field="0" count="1">
            <x v="71"/>
          </reference>
          <reference field="1" count="1" selected="0">
            <x v="70"/>
          </reference>
        </references>
      </pivotArea>
    </format>
    <format dxfId="271">
      <pivotArea dataOnly="0" labelOnly="1" outline="0" fieldPosition="0">
        <references count="2">
          <reference field="0" count="2">
            <x v="22"/>
            <x v="23"/>
          </reference>
          <reference field="1" count="1" selected="0">
            <x v="22"/>
          </reference>
        </references>
      </pivotArea>
    </format>
    <format dxfId="270">
      <pivotArea dataOnly="0" labelOnly="1" outline="0" fieldPosition="0">
        <references count="2">
          <reference field="0" count="1">
            <x v="67"/>
          </reference>
          <reference field="1" count="1" selected="0">
            <x v="66"/>
          </reference>
        </references>
      </pivotArea>
    </format>
    <format dxfId="269">
      <pivotArea dataOnly="0" labelOnly="1" outline="0" fieldPosition="0">
        <references count="2">
          <reference field="0" count="1">
            <x v="41"/>
          </reference>
          <reference field="1" count="1" selected="0">
            <x v="40"/>
          </reference>
        </references>
      </pivotArea>
    </format>
    <format dxfId="268">
      <pivotArea dataOnly="0" labelOnly="1" outline="0" fieldPosition="0">
        <references count="2">
          <reference field="0" count="1">
            <x v="92"/>
          </reference>
          <reference field="1" count="1" selected="0">
            <x v="91"/>
          </reference>
        </references>
      </pivotArea>
    </format>
    <format dxfId="267">
      <pivotArea dataOnly="0" labelOnly="1" outline="0" fieldPosition="0">
        <references count="2">
          <reference field="0" count="1">
            <x v="28"/>
          </reference>
          <reference field="1" count="1" selected="0">
            <x v="27"/>
          </reference>
        </references>
      </pivotArea>
    </format>
    <format dxfId="266">
      <pivotArea dataOnly="0" labelOnly="1" outline="0" fieldPosition="0">
        <references count="2">
          <reference field="0" count="1">
            <x v="33"/>
          </reference>
          <reference field="1" count="1" selected="0">
            <x v="32"/>
          </reference>
        </references>
      </pivotArea>
    </format>
    <format dxfId="265">
      <pivotArea dataOnly="0" labelOnly="1" outline="0" fieldPosition="0">
        <references count="2">
          <reference field="0" count="1">
            <x v="79"/>
          </reference>
          <reference field="1" count="1" selected="0">
            <x v="78"/>
          </reference>
        </references>
      </pivotArea>
    </format>
    <format dxfId="264">
      <pivotArea dataOnly="0" labelOnly="1" outline="0" fieldPosition="0">
        <references count="2">
          <reference field="0" count="1">
            <x v="19"/>
          </reference>
          <reference field="1" count="1" selected="0">
            <x v="19"/>
          </reference>
        </references>
      </pivotArea>
    </format>
    <format dxfId="263">
      <pivotArea dataOnly="0" labelOnly="1" outline="0" fieldPosition="0">
        <references count="2">
          <reference field="0" count="1">
            <x v="1"/>
          </reference>
          <reference field="1" count="1" selected="0">
            <x v="1"/>
          </reference>
        </references>
      </pivotArea>
    </format>
    <format dxfId="262">
      <pivotArea dataOnly="0" labelOnly="1" outline="0" fieldPosition="0">
        <references count="2">
          <reference field="0" count="1">
            <x v="70"/>
          </reference>
          <reference field="1" count="1" selected="0">
            <x v="68"/>
          </reference>
        </references>
      </pivotArea>
    </format>
    <format dxfId="261">
      <pivotArea dataOnly="0" labelOnly="1" outline="0" fieldPosition="0">
        <references count="2">
          <reference field="0" count="1">
            <x v="44"/>
          </reference>
          <reference field="1" count="1" selected="0">
            <x v="43"/>
          </reference>
        </references>
      </pivotArea>
    </format>
    <format dxfId="260">
      <pivotArea dataOnly="0" labelOnly="1" outline="0" fieldPosition="0">
        <references count="2">
          <reference field="0" count="1">
            <x v="56"/>
          </reference>
          <reference field="1" count="1" selected="0">
            <x v="55"/>
          </reference>
        </references>
      </pivotArea>
    </format>
    <format dxfId="259">
      <pivotArea dataOnly="0" labelOnly="1" outline="0" fieldPosition="0">
        <references count="2">
          <reference field="0" count="1">
            <x v="68"/>
          </reference>
          <reference field="1" count="1" selected="0">
            <x v="67"/>
          </reference>
        </references>
      </pivotArea>
    </format>
    <format dxfId="258">
      <pivotArea dataOnly="0" labelOnly="1" outline="0" fieldPosition="0">
        <references count="2">
          <reference field="0" count="1">
            <x v="13"/>
          </reference>
          <reference field="1" count="1" selected="0">
            <x v="13"/>
          </reference>
        </references>
      </pivotArea>
    </format>
    <format dxfId="257">
      <pivotArea dataOnly="0" labelOnly="1" outline="0" fieldPosition="0">
        <references count="2">
          <reference field="0" count="1">
            <x v="53"/>
          </reference>
          <reference field="1" count="1" selected="0">
            <x v="52"/>
          </reference>
        </references>
      </pivotArea>
    </format>
    <format dxfId="256">
      <pivotArea dataOnly="0" labelOnly="1" outline="0" fieldPosition="0">
        <references count="2">
          <reference field="0" count="1">
            <x v="72"/>
          </reference>
          <reference field="1" count="1" selected="0">
            <x v="72"/>
          </reference>
        </references>
      </pivotArea>
    </format>
    <format dxfId="255">
      <pivotArea dataOnly="0" labelOnly="1" outline="0" fieldPosition="0">
        <references count="2">
          <reference field="0" count="1">
            <x v="55"/>
          </reference>
          <reference field="1" count="1" selected="0">
            <x v="54"/>
          </reference>
        </references>
      </pivotArea>
    </format>
    <format dxfId="254">
      <pivotArea dataOnly="0" labelOnly="1" outline="0" fieldPosition="0">
        <references count="2">
          <reference field="0" count="1">
            <x v="85"/>
          </reference>
          <reference field="1" count="1" selected="0">
            <x v="84"/>
          </reference>
        </references>
      </pivotArea>
    </format>
    <format dxfId="253">
      <pivotArea dataOnly="0" labelOnly="1" outline="0" fieldPosition="0">
        <references count="2">
          <reference field="0" count="1">
            <x v="76"/>
          </reference>
          <reference field="1" count="1" selected="0">
            <x v="75"/>
          </reference>
        </references>
      </pivotArea>
    </format>
    <format dxfId="252">
      <pivotArea dataOnly="0" labelOnly="1" outline="0" fieldPosition="0">
        <references count="2">
          <reference field="0" count="1">
            <x v="16"/>
          </reference>
          <reference field="1" count="1" selected="0">
            <x v="16"/>
          </reference>
        </references>
      </pivotArea>
    </format>
    <format dxfId="251">
      <pivotArea dataOnly="0" labelOnly="1" outline="0" fieldPosition="0">
        <references count="2">
          <reference field="0" count="1">
            <x v="25"/>
          </reference>
          <reference field="1" count="1" selected="0">
            <x v="25"/>
          </reference>
        </references>
      </pivotArea>
    </format>
    <format dxfId="250">
      <pivotArea dataOnly="0" labelOnly="1" outline="0" fieldPosition="0">
        <references count="2">
          <reference field="0" count="1">
            <x v="49"/>
          </reference>
          <reference field="1" count="1" selected="0">
            <x v="48"/>
          </reference>
        </references>
      </pivotArea>
    </format>
    <format dxfId="249">
      <pivotArea dataOnly="0" labelOnly="1" outline="0" fieldPosition="0">
        <references count="2">
          <reference field="0" count="1">
            <x v="52"/>
          </reference>
          <reference field="1" count="1" selected="0">
            <x v="51"/>
          </reference>
        </references>
      </pivotArea>
    </format>
    <format dxfId="248">
      <pivotArea dataOnly="0" labelOnly="1" outline="0" fieldPosition="0">
        <references count="2">
          <reference field="0" count="1">
            <x v="78"/>
          </reference>
          <reference field="1" count="1" selected="0">
            <x v="77"/>
          </reference>
        </references>
      </pivotArea>
    </format>
    <format dxfId="247">
      <pivotArea dataOnly="0" labelOnly="1" outline="0" fieldPosition="0">
        <references count="2">
          <reference field="0" count="1">
            <x v="14"/>
          </reference>
          <reference field="1" count="1" selected="0">
            <x v="14"/>
          </reference>
        </references>
      </pivotArea>
    </format>
    <format dxfId="246">
      <pivotArea dataOnly="0" labelOnly="1" outline="0" fieldPosition="0">
        <references count="2">
          <reference field="0" count="1">
            <x v="9"/>
          </reference>
          <reference field="1" count="1" selected="0">
            <x v="9"/>
          </reference>
        </references>
      </pivotArea>
    </format>
    <format dxfId="245">
      <pivotArea dataOnly="0" labelOnly="1" outline="0" fieldPosition="0">
        <references count="2">
          <reference field="0" count="1">
            <x v="24"/>
          </reference>
          <reference field="1" count="1" selected="0">
            <x v="23"/>
          </reference>
        </references>
      </pivotArea>
    </format>
    <format dxfId="244">
      <pivotArea dataOnly="0" labelOnly="1" outline="0" fieldPosition="0">
        <references count="2">
          <reference field="0" count="1">
            <x v="60"/>
          </reference>
          <reference field="1" count="1" selected="0">
            <x v="59"/>
          </reference>
        </references>
      </pivotArea>
    </format>
    <format dxfId="243">
      <pivotArea dataOnly="0" labelOnly="1" outline="0" fieldPosition="0">
        <references count="2">
          <reference field="0" count="1">
            <x v="32"/>
          </reference>
          <reference field="1" count="1" selected="0">
            <x v="31"/>
          </reference>
        </references>
      </pivotArea>
    </format>
    <format dxfId="242">
      <pivotArea dataOnly="0" labelOnly="1" outline="0" fieldPosition="0">
        <references count="2">
          <reference field="0" count="1">
            <x v="10"/>
          </reference>
          <reference field="1" count="1" selected="0">
            <x v="10"/>
          </reference>
        </references>
      </pivotArea>
    </format>
    <format dxfId="241">
      <pivotArea dataOnly="0" labelOnly="1" outline="0" fieldPosition="0">
        <references count="2">
          <reference field="0" count="1">
            <x v="94"/>
          </reference>
          <reference field="1" count="1" selected="0">
            <x v="93"/>
          </reference>
        </references>
      </pivotArea>
    </format>
    <format dxfId="240">
      <pivotArea dataOnly="0" labelOnly="1" outline="0" fieldPosition="0">
        <references count="2">
          <reference field="0" count="1">
            <x v="89"/>
          </reference>
          <reference field="1" count="1" selected="0">
            <x v="88"/>
          </reference>
        </references>
      </pivotArea>
    </format>
    <format dxfId="239">
      <pivotArea dataOnly="0" labelOnly="1" outline="0" fieldPosition="0">
        <references count="2">
          <reference field="0" count="1">
            <x v="80"/>
          </reference>
          <reference field="1" count="1" selected="0">
            <x v="79"/>
          </reference>
        </references>
      </pivotArea>
    </format>
    <format dxfId="238">
      <pivotArea dataOnly="0" labelOnly="1" outline="0" fieldPosition="0">
        <references count="2">
          <reference field="0" count="1">
            <x v="6"/>
          </reference>
          <reference field="1" count="1" selected="0">
            <x v="5"/>
          </reference>
        </references>
      </pivotArea>
    </format>
    <format dxfId="237">
      <pivotArea dataOnly="0" labelOnly="1" outline="0" fieldPosition="0">
        <references count="2">
          <reference field="0" count="1">
            <x v="39"/>
          </reference>
          <reference field="1" count="1" selected="0">
            <x v="38"/>
          </reference>
        </references>
      </pivotArea>
    </format>
    <format dxfId="236">
      <pivotArea dataOnly="0" labelOnly="1" outline="0" fieldPosition="0">
        <references count="2">
          <reference field="0" count="1">
            <x v="38"/>
          </reference>
          <reference field="1" count="1" selected="0">
            <x v="37"/>
          </reference>
        </references>
      </pivotArea>
    </format>
    <format dxfId="235">
      <pivotArea dataOnly="0" labelOnly="1" outline="0" fieldPosition="0">
        <references count="2">
          <reference field="0" count="1">
            <x v="65"/>
          </reference>
          <reference field="1" count="1" selected="0">
            <x v="64"/>
          </reference>
        </references>
      </pivotArea>
    </format>
    <format dxfId="234">
      <pivotArea dataOnly="0" labelOnly="1" outline="0" fieldPosition="0">
        <references count="2">
          <reference field="0" count="1">
            <x v="27"/>
          </reference>
          <reference field="1" count="1" selected="0">
            <x v="24"/>
          </reference>
        </references>
      </pivotArea>
    </format>
    <format dxfId="233">
      <pivotArea dataOnly="0" labelOnly="1" outline="0" fieldPosition="0">
        <references count="2">
          <reference field="0" count="1">
            <x v="66"/>
          </reference>
          <reference field="1" count="1" selected="0">
            <x v="65"/>
          </reference>
        </references>
      </pivotArea>
    </format>
    <format dxfId="232">
      <pivotArea dataOnly="0" labelOnly="1" outline="0" fieldPosition="0">
        <references count="2">
          <reference field="0" count="1">
            <x v="26"/>
          </reference>
          <reference field="1" count="1" selected="0">
            <x v="26"/>
          </reference>
        </references>
      </pivotArea>
    </format>
    <format dxfId="231">
      <pivotArea dataOnly="0" labelOnly="1" outline="0" fieldPosition="0">
        <references count="2">
          <reference field="0" count="1">
            <x v="3"/>
          </reference>
          <reference field="1" count="1" selected="0">
            <x v="3"/>
          </reference>
        </references>
      </pivotArea>
    </format>
    <format dxfId="230">
      <pivotArea dataOnly="0" labelOnly="1" outline="0" fieldPosition="0">
        <references count="2">
          <reference field="0" count="1">
            <x v="64"/>
          </reference>
          <reference field="1" count="1" selected="0">
            <x v="63"/>
          </reference>
        </references>
      </pivotArea>
    </format>
    <format dxfId="229">
      <pivotArea dataOnly="0" labelOnly="1" outline="0" fieldPosition="0">
        <references count="2">
          <reference field="0" count="1">
            <x v="36"/>
          </reference>
          <reference field="1" count="1" selected="0">
            <x v="35"/>
          </reference>
        </references>
      </pivotArea>
    </format>
    <format dxfId="228">
      <pivotArea dataOnly="0" labelOnly="1" outline="0" fieldPosition="0">
        <references count="2">
          <reference field="0" count="1">
            <x v="21"/>
          </reference>
          <reference field="1" count="1" selected="0">
            <x v="21"/>
          </reference>
        </references>
      </pivotArea>
    </format>
    <format dxfId="227">
      <pivotArea dataOnly="0" labelOnly="1" outline="0" fieldPosition="0">
        <references count="2">
          <reference field="0" count="1">
            <x v="34"/>
          </reference>
          <reference field="1" count="1" selected="0">
            <x v="33"/>
          </reference>
        </references>
      </pivotArea>
    </format>
    <format dxfId="226">
      <pivotArea dataOnly="0" labelOnly="1" outline="0" fieldPosition="0">
        <references count="2">
          <reference field="0" count="1">
            <x v="82"/>
          </reference>
          <reference field="1" count="1" selected="0">
            <x v="81"/>
          </reference>
        </references>
      </pivotArea>
    </format>
    <format dxfId="225">
      <pivotArea dataOnly="0" labelOnly="1" outline="0" fieldPosition="0">
        <references count="2">
          <reference field="0" count="1">
            <x v="43"/>
          </reference>
          <reference field="1" count="1" selected="0">
            <x v="42"/>
          </reference>
        </references>
      </pivotArea>
    </format>
    <format dxfId="224">
      <pivotArea dataOnly="0" labelOnly="1" outline="0" fieldPosition="0">
        <references count="2">
          <reference field="0" count="1">
            <x v="73"/>
          </reference>
          <reference field="1" count="1" selected="0">
            <x v="71"/>
          </reference>
        </references>
      </pivotArea>
    </format>
    <format dxfId="223">
      <pivotArea dataOnly="0" labelOnly="1" outline="0" fieldPosition="0">
        <references count="2">
          <reference field="0" count="1">
            <x v="8"/>
          </reference>
          <reference field="1" count="1" selected="0">
            <x v="8"/>
          </reference>
        </references>
      </pivotArea>
    </format>
    <format dxfId="222">
      <pivotArea dataOnly="0" labelOnly="1" outline="0" fieldPosition="0">
        <references count="2">
          <reference field="0" count="1">
            <x v="88"/>
          </reference>
          <reference field="1" count="1" selected="0">
            <x v="87"/>
          </reference>
        </references>
      </pivotArea>
    </format>
    <format dxfId="221">
      <pivotArea dataOnly="0" labelOnly="1" outline="0" fieldPosition="0">
        <references count="2">
          <reference field="0" count="1">
            <x v="29"/>
          </reference>
          <reference field="1" count="1" selected="0">
            <x v="28"/>
          </reference>
        </references>
      </pivotArea>
    </format>
    <format dxfId="220">
      <pivotArea dataOnly="0" labelOnly="1" outline="0" fieldPosition="0">
        <references count="2">
          <reference field="0" count="1">
            <x v="7"/>
          </reference>
          <reference field="1" count="1" selected="0">
            <x v="7"/>
          </reference>
        </references>
      </pivotArea>
    </format>
    <format dxfId="219">
      <pivotArea dataOnly="0" labelOnly="1" outline="0" fieldPosition="0">
        <references count="2">
          <reference field="0" count="1">
            <x v="48"/>
          </reference>
          <reference field="1" count="1" selected="0">
            <x v="47"/>
          </reference>
        </references>
      </pivotArea>
    </format>
    <format dxfId="218">
      <pivotArea dataOnly="0" labelOnly="1" outline="0" fieldPosition="0">
        <references count="2">
          <reference field="0" count="1">
            <x v="57"/>
          </reference>
          <reference field="1" count="1" selected="0">
            <x v="56"/>
          </reference>
        </references>
      </pivotArea>
    </format>
    <format dxfId="217">
      <pivotArea dataOnly="0" labelOnly="1" outline="0" fieldPosition="0">
        <references count="2">
          <reference field="0" count="1">
            <x v="2"/>
          </reference>
          <reference field="1" count="1" selected="0">
            <x v="2"/>
          </reference>
        </references>
      </pivotArea>
    </format>
    <format dxfId="216">
      <pivotArea dataOnly="0" labelOnly="1" outline="0" fieldPosition="0">
        <references count="2">
          <reference field="0" count="1">
            <x v="93"/>
          </reference>
          <reference field="1" count="1" selected="0">
            <x v="92"/>
          </reference>
        </references>
      </pivotArea>
    </format>
    <format dxfId="215">
      <pivotArea dataOnly="0" labelOnly="1" outline="0" fieldPosition="0">
        <references count="2">
          <reference field="0" count="1">
            <x v="18"/>
          </reference>
          <reference field="1" count="1" selected="0">
            <x v="18"/>
          </reference>
        </references>
      </pivotArea>
    </format>
    <format dxfId="214">
      <pivotArea dataOnly="0" labelOnly="1" outline="0" fieldPosition="0">
        <references count="2">
          <reference field="0" count="1">
            <x v="51"/>
          </reference>
          <reference field="1" count="1" selected="0">
            <x v="50"/>
          </reference>
        </references>
      </pivotArea>
    </format>
    <format dxfId="213">
      <pivotArea dataOnly="0" labelOnly="1" outline="0" fieldPosition="0">
        <references count="2">
          <reference field="0" count="1">
            <x v="17"/>
          </reference>
          <reference field="1" count="1" selected="0">
            <x v="17"/>
          </reference>
        </references>
      </pivotArea>
    </format>
    <format dxfId="212">
      <pivotArea dataOnly="0" labelOnly="1" outline="0" fieldPosition="0">
        <references count="3">
          <reference field="0" count="1" selected="0">
            <x v="30"/>
          </reference>
          <reference field="1" count="1" selected="0">
            <x v="29"/>
          </reference>
          <reference field="12" count="0"/>
        </references>
      </pivotArea>
    </format>
    <format dxfId="211">
      <pivotArea dataOnly="0" labelOnly="1" outline="0" fieldPosition="0">
        <references count="3">
          <reference field="0" count="1" selected="0">
            <x v="74"/>
          </reference>
          <reference field="1" count="1" selected="0">
            <x v="73"/>
          </reference>
          <reference field="12" count="0"/>
        </references>
      </pivotArea>
    </format>
    <format dxfId="210">
      <pivotArea dataOnly="0" labelOnly="1" outline="0" fieldPosition="0">
        <references count="3">
          <reference field="0" count="1" selected="0">
            <x v="4"/>
          </reference>
          <reference field="1" count="1" selected="0">
            <x v="4"/>
          </reference>
          <reference field="12" count="0"/>
        </references>
      </pivotArea>
    </format>
    <format dxfId="209">
      <pivotArea dataOnly="0" labelOnly="1" outline="0" fieldPosition="0">
        <references count="3">
          <reference field="0" count="1" selected="0">
            <x v="91"/>
          </reference>
          <reference field="1" count="1" selected="0">
            <x v="90"/>
          </reference>
          <reference field="12" count="0"/>
        </references>
      </pivotArea>
    </format>
    <format dxfId="208">
      <pivotArea dataOnly="0" labelOnly="1" outline="0" fieldPosition="0">
        <references count="3">
          <reference field="0" count="1" selected="0">
            <x v="90"/>
          </reference>
          <reference field="1" count="1" selected="0">
            <x v="89"/>
          </reference>
          <reference field="12" count="0"/>
        </references>
      </pivotArea>
    </format>
    <format dxfId="207">
      <pivotArea dataOnly="0" labelOnly="1" outline="0" fieldPosition="0">
        <references count="3">
          <reference field="0" count="1" selected="0">
            <x v="11"/>
          </reference>
          <reference field="1" count="1" selected="0">
            <x v="11"/>
          </reference>
          <reference field="12" count="0"/>
        </references>
      </pivotArea>
    </format>
    <format dxfId="206">
      <pivotArea dataOnly="0" labelOnly="1" outline="0" fieldPosition="0">
        <references count="3">
          <reference field="0" count="1" selected="0">
            <x v="50"/>
          </reference>
          <reference field="1" count="1" selected="0">
            <x v="49"/>
          </reference>
          <reference field="12" count="0"/>
        </references>
      </pivotArea>
    </format>
    <format dxfId="205">
      <pivotArea dataOnly="0" labelOnly="1" outline="0" fieldPosition="0">
        <references count="3">
          <reference field="0" count="1" selected="0">
            <x v="47"/>
          </reference>
          <reference field="1" count="1" selected="0">
            <x v="46"/>
          </reference>
          <reference field="12" count="0"/>
        </references>
      </pivotArea>
    </format>
    <format dxfId="204">
      <pivotArea dataOnly="0" labelOnly="1" outline="0" fieldPosition="0">
        <references count="3">
          <reference field="0" count="1" selected="0">
            <x v="95"/>
          </reference>
          <reference field="1" count="1" selected="0">
            <x v="94"/>
          </reference>
          <reference field="12" count="0"/>
        </references>
      </pivotArea>
    </format>
    <format dxfId="203">
      <pivotArea dataOnly="0" labelOnly="1" outline="0" fieldPosition="0">
        <references count="3">
          <reference field="0" count="1" selected="0">
            <x v="77"/>
          </reference>
          <reference field="1" count="1" selected="0">
            <x v="76"/>
          </reference>
          <reference field="12" count="0"/>
        </references>
      </pivotArea>
    </format>
    <format dxfId="202">
      <pivotArea dataOnly="0" labelOnly="1" outline="0" fieldPosition="0">
        <references count="3">
          <reference field="0" count="1" selected="0">
            <x v="81"/>
          </reference>
          <reference field="1" count="1" selected="0">
            <x v="80"/>
          </reference>
          <reference field="12" count="0"/>
        </references>
      </pivotArea>
    </format>
    <format dxfId="201">
      <pivotArea dataOnly="0" labelOnly="1" outline="0" fieldPosition="0">
        <references count="3">
          <reference field="0" count="1" selected="0">
            <x v="40"/>
          </reference>
          <reference field="1" count="1" selected="0">
            <x v="39"/>
          </reference>
          <reference field="12" count="0"/>
        </references>
      </pivotArea>
    </format>
    <format dxfId="200">
      <pivotArea dataOnly="0" labelOnly="1" outline="0" fieldPosition="0">
        <references count="3">
          <reference field="0" count="1" selected="0">
            <x v="20"/>
          </reference>
          <reference field="1" count="1" selected="0">
            <x v="20"/>
          </reference>
          <reference field="12" count="0"/>
        </references>
      </pivotArea>
    </format>
    <format dxfId="199">
      <pivotArea dataOnly="0" labelOnly="1" outline="0" fieldPosition="0">
        <references count="3">
          <reference field="0" count="1" selected="0">
            <x v="12"/>
          </reference>
          <reference field="1" count="1" selected="0">
            <x v="12"/>
          </reference>
          <reference field="12" count="0"/>
        </references>
      </pivotArea>
    </format>
    <format dxfId="198">
      <pivotArea dataOnly="0" labelOnly="1" outline="0" fieldPosition="0">
        <references count="3">
          <reference field="0" count="1" selected="0">
            <x v="37"/>
          </reference>
          <reference field="1" count="1" selected="0">
            <x v="36"/>
          </reference>
          <reference field="12" count="0"/>
        </references>
      </pivotArea>
    </format>
    <format dxfId="197">
      <pivotArea dataOnly="0" labelOnly="1" outline="0" fieldPosition="0">
        <references count="3">
          <reference field="0" count="1" selected="0">
            <x v="84"/>
          </reference>
          <reference field="1" count="1" selected="0">
            <x v="83"/>
          </reference>
          <reference field="12" count="0"/>
        </references>
      </pivotArea>
    </format>
    <format dxfId="196">
      <pivotArea dataOnly="0" labelOnly="1" outline="0" fieldPosition="0">
        <references count="3">
          <reference field="0" count="1" selected="0">
            <x v="61"/>
          </reference>
          <reference field="1" count="1" selected="0">
            <x v="60"/>
          </reference>
          <reference field="12" count="0"/>
        </references>
      </pivotArea>
    </format>
    <format dxfId="195">
      <pivotArea dataOnly="0" labelOnly="1" outline="0" fieldPosition="0">
        <references count="3">
          <reference field="0" count="1" selected="0">
            <x v="42"/>
          </reference>
          <reference field="1" count="1" selected="0">
            <x v="41"/>
          </reference>
          <reference field="12" count="0"/>
        </references>
      </pivotArea>
    </format>
    <format dxfId="194">
      <pivotArea dataOnly="0" labelOnly="1" outline="0" fieldPosition="0">
        <references count="3">
          <reference field="0" count="1" selected="0">
            <x v="63"/>
          </reference>
          <reference field="1" count="1" selected="0">
            <x v="62"/>
          </reference>
          <reference field="12" count="0"/>
        </references>
      </pivotArea>
    </format>
    <format dxfId="193">
      <pivotArea dataOnly="0" labelOnly="1" outline="0" fieldPosition="0">
        <references count="3">
          <reference field="0" count="1" selected="0">
            <x v="58"/>
          </reference>
          <reference field="1" count="1" selected="0">
            <x v="57"/>
          </reference>
          <reference field="12" count="0"/>
        </references>
      </pivotArea>
    </format>
    <format dxfId="192">
      <pivotArea dataOnly="0" labelOnly="1" outline="0" fieldPosition="0">
        <references count="3">
          <reference field="0" count="1" selected="0">
            <x v="62"/>
          </reference>
          <reference field="1" count="1" selected="0">
            <x v="61"/>
          </reference>
          <reference field="12" count="0"/>
        </references>
      </pivotArea>
    </format>
    <format dxfId="191">
      <pivotArea dataOnly="0" labelOnly="1" outline="0" fieldPosition="0">
        <references count="3">
          <reference field="0" count="1" selected="0">
            <x v="31"/>
          </reference>
          <reference field="1" count="1" selected="0">
            <x v="30"/>
          </reference>
          <reference field="12" count="0"/>
        </references>
      </pivotArea>
    </format>
    <format dxfId="190">
      <pivotArea dataOnly="0" labelOnly="1" outline="0" fieldPosition="0">
        <references count="3">
          <reference field="0" count="1" selected="0">
            <x v="45"/>
          </reference>
          <reference field="1" count="1" selected="0">
            <x v="44"/>
          </reference>
          <reference field="12" count="0"/>
        </references>
      </pivotArea>
    </format>
    <format dxfId="189">
      <pivotArea dataOnly="0" labelOnly="1" outline="0" fieldPosition="0">
        <references count="3">
          <reference field="0" count="1" selected="0">
            <x v="87"/>
          </reference>
          <reference field="1" count="1" selected="0">
            <x v="86"/>
          </reference>
          <reference field="12" count="0"/>
        </references>
      </pivotArea>
    </format>
    <format dxfId="188">
      <pivotArea dataOnly="0" labelOnly="1" outline="0" fieldPosition="0">
        <references count="3">
          <reference field="0" count="1" selected="0">
            <x v="15"/>
          </reference>
          <reference field="1" count="1" selected="0">
            <x v="15"/>
          </reference>
          <reference field="12" count="0"/>
        </references>
      </pivotArea>
    </format>
    <format dxfId="187">
      <pivotArea dataOnly="0" labelOnly="1" outline="0" fieldPosition="0">
        <references count="3">
          <reference field="0" count="1" selected="0">
            <x v="83"/>
          </reference>
          <reference field="1" count="1" selected="0">
            <x v="82"/>
          </reference>
          <reference field="12" count="0"/>
        </references>
      </pivotArea>
    </format>
    <format dxfId="186">
      <pivotArea dataOnly="0" labelOnly="1" outline="0" fieldPosition="0">
        <references count="3">
          <reference field="0" count="1" selected="0">
            <x v="86"/>
          </reference>
          <reference field="1" count="1" selected="0">
            <x v="85"/>
          </reference>
          <reference field="12" count="0"/>
        </references>
      </pivotArea>
    </format>
    <format dxfId="185">
      <pivotArea dataOnly="0" labelOnly="1" outline="0" fieldPosition="0">
        <references count="3">
          <reference field="0" count="1" selected="0">
            <x v="69"/>
          </reference>
          <reference field="1" count="1" selected="0">
            <x v="69"/>
          </reference>
          <reference field="12" count="0"/>
        </references>
      </pivotArea>
    </format>
    <format dxfId="184">
      <pivotArea dataOnly="0" labelOnly="1" outline="0" fieldPosition="0">
        <references count="3">
          <reference field="0" count="1" selected="0">
            <x v="59"/>
          </reference>
          <reference field="1" count="1" selected="0">
            <x v="58"/>
          </reference>
          <reference field="12" count="0"/>
        </references>
      </pivotArea>
    </format>
    <format dxfId="183">
      <pivotArea dataOnly="0" labelOnly="1" outline="0" fieldPosition="0">
        <references count="3">
          <reference field="0" count="1" selected="0">
            <x v="35"/>
          </reference>
          <reference field="1" count="1" selected="0">
            <x v="34"/>
          </reference>
          <reference field="12" count="0"/>
        </references>
      </pivotArea>
    </format>
    <format dxfId="182">
      <pivotArea dataOnly="0" labelOnly="1" outline="0" fieldPosition="0">
        <references count="3">
          <reference field="0" count="1" selected="0">
            <x v="5"/>
          </reference>
          <reference field="1" count="1" selected="0">
            <x v="6"/>
          </reference>
          <reference field="12" count="0"/>
        </references>
      </pivotArea>
    </format>
    <format dxfId="181">
      <pivotArea dataOnly="0" labelOnly="1" outline="0" fieldPosition="0">
        <references count="3">
          <reference field="0" count="1" selected="0">
            <x v="75"/>
          </reference>
          <reference field="1" count="1" selected="0">
            <x v="74"/>
          </reference>
          <reference field="12" count="0"/>
        </references>
      </pivotArea>
    </format>
    <format dxfId="180">
      <pivotArea dataOnly="0" labelOnly="1" outline="0" fieldPosition="0">
        <references count="3">
          <reference field="0" count="1" selected="0">
            <x v="0"/>
          </reference>
          <reference field="1" count="1" selected="0">
            <x v="0"/>
          </reference>
          <reference field="12" count="0"/>
        </references>
      </pivotArea>
    </format>
    <format dxfId="179">
      <pivotArea dataOnly="0" labelOnly="1" outline="0" fieldPosition="0">
        <references count="3">
          <reference field="0" count="1" selected="0">
            <x v="46"/>
          </reference>
          <reference field="1" count="1" selected="0">
            <x v="45"/>
          </reference>
          <reference field="12" count="0"/>
        </references>
      </pivotArea>
    </format>
    <format dxfId="178">
      <pivotArea dataOnly="0" labelOnly="1" outline="0" fieldPosition="0">
        <references count="3">
          <reference field="0" count="1" selected="0">
            <x v="54"/>
          </reference>
          <reference field="1" count="1" selected="0">
            <x v="53"/>
          </reference>
          <reference field="12" count="0"/>
        </references>
      </pivotArea>
    </format>
    <format dxfId="177">
      <pivotArea dataOnly="0" labelOnly="1" outline="0" fieldPosition="0">
        <references count="3">
          <reference field="0" count="1" selected="0">
            <x v="71"/>
          </reference>
          <reference field="1" count="1" selected="0">
            <x v="70"/>
          </reference>
          <reference field="12" count="0"/>
        </references>
      </pivotArea>
    </format>
    <format dxfId="176">
      <pivotArea dataOnly="0" labelOnly="1" outline="0" fieldPosition="0">
        <references count="3">
          <reference field="0" count="1" selected="0">
            <x v="22"/>
          </reference>
          <reference field="1" count="1" selected="0">
            <x v="22"/>
          </reference>
          <reference field="12" count="0"/>
        </references>
      </pivotArea>
    </format>
    <format dxfId="175">
      <pivotArea dataOnly="0" labelOnly="1" outline="0" fieldPosition="0">
        <references count="3">
          <reference field="0" count="1" selected="0">
            <x v="23"/>
          </reference>
          <reference field="1" count="1" selected="0">
            <x v="22"/>
          </reference>
          <reference field="12" count="0"/>
        </references>
      </pivotArea>
    </format>
    <format dxfId="174">
      <pivotArea dataOnly="0" labelOnly="1" outline="0" fieldPosition="0">
        <references count="3">
          <reference field="0" count="1" selected="0">
            <x v="67"/>
          </reference>
          <reference field="1" count="1" selected="0">
            <x v="66"/>
          </reference>
          <reference field="12" count="0"/>
        </references>
      </pivotArea>
    </format>
    <format dxfId="173">
      <pivotArea dataOnly="0" labelOnly="1" outline="0" fieldPosition="0">
        <references count="3">
          <reference field="0" count="1" selected="0">
            <x v="41"/>
          </reference>
          <reference field="1" count="1" selected="0">
            <x v="40"/>
          </reference>
          <reference field="12" count="0"/>
        </references>
      </pivotArea>
    </format>
    <format dxfId="172">
      <pivotArea dataOnly="0" labelOnly="1" outline="0" fieldPosition="0">
        <references count="3">
          <reference field="0" count="1" selected="0">
            <x v="92"/>
          </reference>
          <reference field="1" count="1" selected="0">
            <x v="91"/>
          </reference>
          <reference field="12" count="0"/>
        </references>
      </pivotArea>
    </format>
    <format dxfId="171">
      <pivotArea dataOnly="0" labelOnly="1" outline="0" fieldPosition="0">
        <references count="3">
          <reference field="0" count="1" selected="0">
            <x v="28"/>
          </reference>
          <reference field="1" count="1" selected="0">
            <x v="27"/>
          </reference>
          <reference field="12" count="0"/>
        </references>
      </pivotArea>
    </format>
    <format dxfId="170">
      <pivotArea dataOnly="0" labelOnly="1" outline="0" fieldPosition="0">
        <references count="3">
          <reference field="0" count="1" selected="0">
            <x v="33"/>
          </reference>
          <reference field="1" count="1" selected="0">
            <x v="32"/>
          </reference>
          <reference field="12" count="0"/>
        </references>
      </pivotArea>
    </format>
    <format dxfId="169">
      <pivotArea dataOnly="0" labelOnly="1" outline="0" fieldPosition="0">
        <references count="3">
          <reference field="0" count="1" selected="0">
            <x v="79"/>
          </reference>
          <reference field="1" count="1" selected="0">
            <x v="78"/>
          </reference>
          <reference field="12" count="0"/>
        </references>
      </pivotArea>
    </format>
    <format dxfId="168">
      <pivotArea dataOnly="0" labelOnly="1" outline="0" fieldPosition="0">
        <references count="3">
          <reference field="0" count="1" selected="0">
            <x v="19"/>
          </reference>
          <reference field="1" count="1" selected="0">
            <x v="19"/>
          </reference>
          <reference field="12" count="0"/>
        </references>
      </pivotArea>
    </format>
    <format dxfId="167">
      <pivotArea dataOnly="0" labelOnly="1" outline="0" fieldPosition="0">
        <references count="3">
          <reference field="0" count="1" selected="0">
            <x v="1"/>
          </reference>
          <reference field="1" count="1" selected="0">
            <x v="1"/>
          </reference>
          <reference field="12" count="0"/>
        </references>
      </pivotArea>
    </format>
    <format dxfId="166">
      <pivotArea dataOnly="0" labelOnly="1" outline="0" fieldPosition="0">
        <references count="3">
          <reference field="0" count="1" selected="0">
            <x v="70"/>
          </reference>
          <reference field="1" count="1" selected="0">
            <x v="68"/>
          </reference>
          <reference field="12" count="0"/>
        </references>
      </pivotArea>
    </format>
    <format dxfId="165">
      <pivotArea dataOnly="0" labelOnly="1" outline="0" fieldPosition="0">
        <references count="3">
          <reference field="0" count="1" selected="0">
            <x v="44"/>
          </reference>
          <reference field="1" count="1" selected="0">
            <x v="43"/>
          </reference>
          <reference field="12" count="0"/>
        </references>
      </pivotArea>
    </format>
    <format dxfId="164">
      <pivotArea dataOnly="0" labelOnly="1" outline="0" fieldPosition="0">
        <references count="3">
          <reference field="0" count="1" selected="0">
            <x v="56"/>
          </reference>
          <reference field="1" count="1" selected="0">
            <x v="55"/>
          </reference>
          <reference field="12" count="0"/>
        </references>
      </pivotArea>
    </format>
    <format dxfId="163">
      <pivotArea dataOnly="0" labelOnly="1" outline="0" fieldPosition="0">
        <references count="3">
          <reference field="0" count="1" selected="0">
            <x v="68"/>
          </reference>
          <reference field="1" count="1" selected="0">
            <x v="67"/>
          </reference>
          <reference field="12" count="0"/>
        </references>
      </pivotArea>
    </format>
    <format dxfId="162">
      <pivotArea dataOnly="0" labelOnly="1" outline="0" fieldPosition="0">
        <references count="3">
          <reference field="0" count="1" selected="0">
            <x v="13"/>
          </reference>
          <reference field="1" count="1" selected="0">
            <x v="13"/>
          </reference>
          <reference field="12" count="0"/>
        </references>
      </pivotArea>
    </format>
    <format dxfId="161">
      <pivotArea dataOnly="0" labelOnly="1" outline="0" fieldPosition="0">
        <references count="3">
          <reference field="0" count="1" selected="0">
            <x v="53"/>
          </reference>
          <reference field="1" count="1" selected="0">
            <x v="52"/>
          </reference>
          <reference field="12" count="0"/>
        </references>
      </pivotArea>
    </format>
    <format dxfId="160">
      <pivotArea dataOnly="0" labelOnly="1" outline="0" fieldPosition="0">
        <references count="3">
          <reference field="0" count="1" selected="0">
            <x v="72"/>
          </reference>
          <reference field="1" count="1" selected="0">
            <x v="72"/>
          </reference>
          <reference field="12" count="0"/>
        </references>
      </pivotArea>
    </format>
    <format dxfId="159">
      <pivotArea dataOnly="0" labelOnly="1" outline="0" fieldPosition="0">
        <references count="3">
          <reference field="0" count="1" selected="0">
            <x v="55"/>
          </reference>
          <reference field="1" count="1" selected="0">
            <x v="54"/>
          </reference>
          <reference field="12" count="0"/>
        </references>
      </pivotArea>
    </format>
    <format dxfId="158">
      <pivotArea dataOnly="0" labelOnly="1" outline="0" fieldPosition="0">
        <references count="3">
          <reference field="0" count="1" selected="0">
            <x v="85"/>
          </reference>
          <reference field="1" count="1" selected="0">
            <x v="84"/>
          </reference>
          <reference field="12" count="0"/>
        </references>
      </pivotArea>
    </format>
    <format dxfId="157">
      <pivotArea dataOnly="0" labelOnly="1" outline="0" fieldPosition="0">
        <references count="3">
          <reference field="0" count="1" selected="0">
            <x v="76"/>
          </reference>
          <reference field="1" count="1" selected="0">
            <x v="75"/>
          </reference>
          <reference field="12" count="0"/>
        </references>
      </pivotArea>
    </format>
    <format dxfId="156">
      <pivotArea dataOnly="0" labelOnly="1" outline="0" fieldPosition="0">
        <references count="3">
          <reference field="0" count="1" selected="0">
            <x v="16"/>
          </reference>
          <reference field="1" count="1" selected="0">
            <x v="16"/>
          </reference>
          <reference field="12" count="0"/>
        </references>
      </pivotArea>
    </format>
    <format dxfId="155">
      <pivotArea dataOnly="0" labelOnly="1" outline="0" fieldPosition="0">
        <references count="3">
          <reference field="0" count="1" selected="0">
            <x v="25"/>
          </reference>
          <reference field="1" count="1" selected="0">
            <x v="25"/>
          </reference>
          <reference field="12" count="0"/>
        </references>
      </pivotArea>
    </format>
    <format dxfId="154">
      <pivotArea dataOnly="0" labelOnly="1" outline="0" fieldPosition="0">
        <references count="3">
          <reference field="0" count="1" selected="0">
            <x v="49"/>
          </reference>
          <reference field="1" count="1" selected="0">
            <x v="48"/>
          </reference>
          <reference field="12" count="0"/>
        </references>
      </pivotArea>
    </format>
    <format dxfId="153">
      <pivotArea dataOnly="0" labelOnly="1" outline="0" fieldPosition="0">
        <references count="3">
          <reference field="0" count="1" selected="0">
            <x v="52"/>
          </reference>
          <reference field="1" count="1" selected="0">
            <x v="51"/>
          </reference>
          <reference field="12" count="0"/>
        </references>
      </pivotArea>
    </format>
    <format dxfId="152">
      <pivotArea dataOnly="0" labelOnly="1" outline="0" fieldPosition="0">
        <references count="3">
          <reference field="0" count="1" selected="0">
            <x v="78"/>
          </reference>
          <reference field="1" count="1" selected="0">
            <x v="77"/>
          </reference>
          <reference field="12" count="0"/>
        </references>
      </pivotArea>
    </format>
    <format dxfId="151">
      <pivotArea dataOnly="0" labelOnly="1" outline="0" fieldPosition="0">
        <references count="3">
          <reference field="0" count="1" selected="0">
            <x v="14"/>
          </reference>
          <reference field="1" count="1" selected="0">
            <x v="14"/>
          </reference>
          <reference field="12" count="0"/>
        </references>
      </pivotArea>
    </format>
    <format dxfId="150">
      <pivotArea dataOnly="0" labelOnly="1" outline="0" fieldPosition="0">
        <references count="3">
          <reference field="0" count="1" selected="0">
            <x v="9"/>
          </reference>
          <reference field="1" count="1" selected="0">
            <x v="9"/>
          </reference>
          <reference field="12" count="0"/>
        </references>
      </pivotArea>
    </format>
    <format dxfId="149">
      <pivotArea dataOnly="0" labelOnly="1" outline="0" fieldPosition="0">
        <references count="3">
          <reference field="0" count="1" selected="0">
            <x v="24"/>
          </reference>
          <reference field="1" count="1" selected="0">
            <x v="23"/>
          </reference>
          <reference field="12" count="0"/>
        </references>
      </pivotArea>
    </format>
    <format dxfId="148">
      <pivotArea dataOnly="0" labelOnly="1" outline="0" fieldPosition="0">
        <references count="3">
          <reference field="0" count="1" selected="0">
            <x v="60"/>
          </reference>
          <reference field="1" count="1" selected="0">
            <x v="59"/>
          </reference>
          <reference field="12" count="0"/>
        </references>
      </pivotArea>
    </format>
    <format dxfId="147">
      <pivotArea dataOnly="0" labelOnly="1" outline="0" fieldPosition="0">
        <references count="3">
          <reference field="0" count="1" selected="0">
            <x v="32"/>
          </reference>
          <reference field="1" count="1" selected="0">
            <x v="31"/>
          </reference>
          <reference field="12" count="0"/>
        </references>
      </pivotArea>
    </format>
    <format dxfId="146">
      <pivotArea dataOnly="0" labelOnly="1" outline="0" fieldPosition="0">
        <references count="3">
          <reference field="0" count="1" selected="0">
            <x v="10"/>
          </reference>
          <reference field="1" count="1" selected="0">
            <x v="10"/>
          </reference>
          <reference field="12" count="0"/>
        </references>
      </pivotArea>
    </format>
    <format dxfId="145">
      <pivotArea dataOnly="0" labelOnly="1" outline="0" fieldPosition="0">
        <references count="3">
          <reference field="0" count="1" selected="0">
            <x v="94"/>
          </reference>
          <reference field="1" count="1" selected="0">
            <x v="93"/>
          </reference>
          <reference field="12" count="0"/>
        </references>
      </pivotArea>
    </format>
    <format dxfId="144">
      <pivotArea dataOnly="0" labelOnly="1" outline="0" fieldPosition="0">
        <references count="3">
          <reference field="0" count="1" selected="0">
            <x v="89"/>
          </reference>
          <reference field="1" count="1" selected="0">
            <x v="88"/>
          </reference>
          <reference field="12" count="0"/>
        </references>
      </pivotArea>
    </format>
    <format dxfId="143">
      <pivotArea dataOnly="0" labelOnly="1" outline="0" fieldPosition="0">
        <references count="3">
          <reference field="0" count="1" selected="0">
            <x v="80"/>
          </reference>
          <reference field="1" count="1" selected="0">
            <x v="79"/>
          </reference>
          <reference field="12" count="0"/>
        </references>
      </pivotArea>
    </format>
    <format dxfId="142">
      <pivotArea dataOnly="0" labelOnly="1" outline="0" fieldPosition="0">
        <references count="3">
          <reference field="0" count="1" selected="0">
            <x v="6"/>
          </reference>
          <reference field="1" count="1" selected="0">
            <x v="5"/>
          </reference>
          <reference field="12" count="0"/>
        </references>
      </pivotArea>
    </format>
    <format dxfId="141">
      <pivotArea dataOnly="0" labelOnly="1" outline="0" fieldPosition="0">
        <references count="3">
          <reference field="0" count="1" selected="0">
            <x v="39"/>
          </reference>
          <reference field="1" count="1" selected="0">
            <x v="38"/>
          </reference>
          <reference field="12" count="0"/>
        </references>
      </pivotArea>
    </format>
    <format dxfId="140">
      <pivotArea dataOnly="0" labelOnly="1" outline="0" fieldPosition="0">
        <references count="3">
          <reference field="0" count="1" selected="0">
            <x v="38"/>
          </reference>
          <reference field="1" count="1" selected="0">
            <x v="37"/>
          </reference>
          <reference field="12" count="0"/>
        </references>
      </pivotArea>
    </format>
    <format dxfId="139">
      <pivotArea dataOnly="0" labelOnly="1" outline="0" fieldPosition="0">
        <references count="3">
          <reference field="0" count="1" selected="0">
            <x v="65"/>
          </reference>
          <reference field="1" count="1" selected="0">
            <x v="64"/>
          </reference>
          <reference field="12" count="0"/>
        </references>
      </pivotArea>
    </format>
    <format dxfId="138">
      <pivotArea dataOnly="0" labelOnly="1" outline="0" fieldPosition="0">
        <references count="3">
          <reference field="0" count="1" selected="0">
            <x v="27"/>
          </reference>
          <reference field="1" count="1" selected="0">
            <x v="24"/>
          </reference>
          <reference field="12" count="0"/>
        </references>
      </pivotArea>
    </format>
    <format dxfId="137">
      <pivotArea dataOnly="0" labelOnly="1" outline="0" fieldPosition="0">
        <references count="3">
          <reference field="0" count="1" selected="0">
            <x v="66"/>
          </reference>
          <reference field="1" count="1" selected="0">
            <x v="65"/>
          </reference>
          <reference field="12" count="0"/>
        </references>
      </pivotArea>
    </format>
    <format dxfId="136">
      <pivotArea dataOnly="0" labelOnly="1" outline="0" fieldPosition="0">
        <references count="3">
          <reference field="0" count="1" selected="0">
            <x v="26"/>
          </reference>
          <reference field="1" count="1" selected="0">
            <x v="26"/>
          </reference>
          <reference field="12" count="0"/>
        </references>
      </pivotArea>
    </format>
    <format dxfId="135">
      <pivotArea dataOnly="0" labelOnly="1" outline="0" fieldPosition="0">
        <references count="3">
          <reference field="0" count="1" selected="0">
            <x v="3"/>
          </reference>
          <reference field="1" count="1" selected="0">
            <x v="3"/>
          </reference>
          <reference field="12" count="0"/>
        </references>
      </pivotArea>
    </format>
    <format dxfId="134">
      <pivotArea dataOnly="0" labelOnly="1" outline="0" fieldPosition="0">
        <references count="3">
          <reference field="0" count="1" selected="0">
            <x v="64"/>
          </reference>
          <reference field="1" count="1" selected="0">
            <x v="63"/>
          </reference>
          <reference field="12" count="0"/>
        </references>
      </pivotArea>
    </format>
    <format dxfId="133">
      <pivotArea dataOnly="0" labelOnly="1" outline="0" fieldPosition="0">
        <references count="3">
          <reference field="0" count="1" selected="0">
            <x v="36"/>
          </reference>
          <reference field="1" count="1" selected="0">
            <x v="35"/>
          </reference>
          <reference field="12" count="0"/>
        </references>
      </pivotArea>
    </format>
    <format dxfId="132">
      <pivotArea dataOnly="0" labelOnly="1" outline="0" fieldPosition="0">
        <references count="3">
          <reference field="0" count="1" selected="0">
            <x v="21"/>
          </reference>
          <reference field="1" count="1" selected="0">
            <x v="21"/>
          </reference>
          <reference field="12" count="0"/>
        </references>
      </pivotArea>
    </format>
    <format dxfId="131">
      <pivotArea dataOnly="0" labelOnly="1" outline="0" fieldPosition="0">
        <references count="3">
          <reference field="0" count="1" selected="0">
            <x v="34"/>
          </reference>
          <reference field="1" count="1" selected="0">
            <x v="33"/>
          </reference>
          <reference field="12" count="0"/>
        </references>
      </pivotArea>
    </format>
    <format dxfId="130">
      <pivotArea dataOnly="0" labelOnly="1" outline="0" fieldPosition="0">
        <references count="3">
          <reference field="0" count="1" selected="0">
            <x v="82"/>
          </reference>
          <reference field="1" count="1" selected="0">
            <x v="81"/>
          </reference>
          <reference field="12" count="0"/>
        </references>
      </pivotArea>
    </format>
    <format dxfId="129">
      <pivotArea dataOnly="0" labelOnly="1" outline="0" fieldPosition="0">
        <references count="3">
          <reference field="0" count="1" selected="0">
            <x v="43"/>
          </reference>
          <reference field="1" count="1" selected="0">
            <x v="42"/>
          </reference>
          <reference field="12" count="0"/>
        </references>
      </pivotArea>
    </format>
    <format dxfId="128">
      <pivotArea dataOnly="0" labelOnly="1" outline="0" fieldPosition="0">
        <references count="3">
          <reference field="0" count="1" selected="0">
            <x v="73"/>
          </reference>
          <reference field="1" count="1" selected="0">
            <x v="71"/>
          </reference>
          <reference field="12" count="0"/>
        </references>
      </pivotArea>
    </format>
    <format dxfId="127">
      <pivotArea dataOnly="0" labelOnly="1" outline="0" fieldPosition="0">
        <references count="3">
          <reference field="0" count="1" selected="0">
            <x v="8"/>
          </reference>
          <reference field="1" count="1" selected="0">
            <x v="8"/>
          </reference>
          <reference field="12" count="0"/>
        </references>
      </pivotArea>
    </format>
    <format dxfId="126">
      <pivotArea dataOnly="0" labelOnly="1" outline="0" fieldPosition="0">
        <references count="3">
          <reference field="0" count="1" selected="0">
            <x v="88"/>
          </reference>
          <reference field="1" count="1" selected="0">
            <x v="87"/>
          </reference>
          <reference field="12" count="0"/>
        </references>
      </pivotArea>
    </format>
    <format dxfId="125">
      <pivotArea dataOnly="0" labelOnly="1" outline="0" fieldPosition="0">
        <references count="3">
          <reference field="0" count="1" selected="0">
            <x v="29"/>
          </reference>
          <reference field="1" count="1" selected="0">
            <x v="28"/>
          </reference>
          <reference field="12" count="0"/>
        </references>
      </pivotArea>
    </format>
    <format dxfId="124">
      <pivotArea dataOnly="0" labelOnly="1" outline="0" fieldPosition="0">
        <references count="3">
          <reference field="0" count="1" selected="0">
            <x v="7"/>
          </reference>
          <reference field="1" count="1" selected="0">
            <x v="7"/>
          </reference>
          <reference field="12" count="0"/>
        </references>
      </pivotArea>
    </format>
    <format dxfId="123">
      <pivotArea dataOnly="0" labelOnly="1" outline="0" fieldPosition="0">
        <references count="3">
          <reference field="0" count="1" selected="0">
            <x v="48"/>
          </reference>
          <reference field="1" count="1" selected="0">
            <x v="47"/>
          </reference>
          <reference field="12" count="0"/>
        </references>
      </pivotArea>
    </format>
    <format dxfId="122">
      <pivotArea dataOnly="0" labelOnly="1" outline="0" fieldPosition="0">
        <references count="3">
          <reference field="0" count="1" selected="0">
            <x v="57"/>
          </reference>
          <reference field="1" count="1" selected="0">
            <x v="56"/>
          </reference>
          <reference field="12" count="0"/>
        </references>
      </pivotArea>
    </format>
    <format dxfId="121">
      <pivotArea dataOnly="0" labelOnly="1" outline="0" fieldPosition="0">
        <references count="3">
          <reference field="0" count="1" selected="0">
            <x v="2"/>
          </reference>
          <reference field="1" count="1" selected="0">
            <x v="2"/>
          </reference>
          <reference field="12" count="0"/>
        </references>
      </pivotArea>
    </format>
    <format dxfId="120">
      <pivotArea dataOnly="0" labelOnly="1" outline="0" fieldPosition="0">
        <references count="3">
          <reference field="0" count="1" selected="0">
            <x v="93"/>
          </reference>
          <reference field="1" count="1" selected="0">
            <x v="92"/>
          </reference>
          <reference field="12" count="0"/>
        </references>
      </pivotArea>
    </format>
    <format dxfId="119">
      <pivotArea dataOnly="0" labelOnly="1" outline="0" fieldPosition="0">
        <references count="3">
          <reference field="0" count="1" selected="0">
            <x v="18"/>
          </reference>
          <reference field="1" count="1" selected="0">
            <x v="18"/>
          </reference>
          <reference field="12" count="0"/>
        </references>
      </pivotArea>
    </format>
    <format dxfId="118">
      <pivotArea dataOnly="0" labelOnly="1" outline="0" fieldPosition="0">
        <references count="3">
          <reference field="0" count="1" selected="0">
            <x v="51"/>
          </reference>
          <reference field="1" count="1" selected="0">
            <x v="50"/>
          </reference>
          <reference field="12" count="0"/>
        </references>
      </pivotArea>
    </format>
    <format dxfId="117">
      <pivotArea dataOnly="0" labelOnly="1" outline="0" fieldPosition="0">
        <references count="3">
          <reference field="0" count="1" selected="0">
            <x v="17"/>
          </reference>
          <reference field="1" count="1" selected="0">
            <x v="17"/>
          </reference>
          <reference field="12" count="0"/>
        </references>
      </pivotArea>
    </format>
    <format dxfId="116">
      <pivotArea dataOnly="0" labelOnly="1" outline="0" fieldPosition="0">
        <references count="1">
          <reference field="4294967294" count="3">
            <x v="0"/>
            <x v="1"/>
            <x v="2"/>
          </reference>
        </references>
      </pivotArea>
    </format>
    <format dxfId="115">
      <pivotArea dataOnly="0" labelOnly="1" outline="0" fieldPosition="0">
        <references count="1">
          <reference field="1" count="50">
            <x v="0"/>
            <x v="1"/>
            <x v="4"/>
            <x v="6"/>
            <x v="11"/>
            <x v="12"/>
            <x v="13"/>
            <x v="15"/>
            <x v="19"/>
            <x v="20"/>
            <x v="22"/>
            <x v="27"/>
            <x v="29"/>
            <x v="30"/>
            <x v="32"/>
            <x v="34"/>
            <x v="36"/>
            <x v="39"/>
            <x v="40"/>
            <x v="41"/>
            <x v="43"/>
            <x v="44"/>
            <x v="45"/>
            <x v="46"/>
            <x v="49"/>
            <x v="53"/>
            <x v="55"/>
            <x v="57"/>
            <x v="58"/>
            <x v="60"/>
            <x v="61"/>
            <x v="62"/>
            <x v="66"/>
            <x v="67"/>
            <x v="68"/>
            <x v="69"/>
            <x v="70"/>
            <x v="73"/>
            <x v="74"/>
            <x v="76"/>
            <x v="78"/>
            <x v="80"/>
            <x v="82"/>
            <x v="83"/>
            <x v="85"/>
            <x v="86"/>
            <x v="89"/>
            <x v="90"/>
            <x v="91"/>
            <x v="94"/>
          </reference>
        </references>
      </pivotArea>
    </format>
    <format dxfId="114">
      <pivotArea dataOnly="0" labelOnly="1" outline="0" fieldPosition="0">
        <references count="1">
          <reference field="1" count="45">
            <x v="2"/>
            <x v="3"/>
            <x v="5"/>
            <x v="7"/>
            <x v="8"/>
            <x v="9"/>
            <x v="10"/>
            <x v="14"/>
            <x v="16"/>
            <x v="17"/>
            <x v="18"/>
            <x v="21"/>
            <x v="23"/>
            <x v="24"/>
            <x v="25"/>
            <x v="26"/>
            <x v="28"/>
            <x v="31"/>
            <x v="33"/>
            <x v="35"/>
            <x v="37"/>
            <x v="38"/>
            <x v="42"/>
            <x v="47"/>
            <x v="48"/>
            <x v="50"/>
            <x v="51"/>
            <x v="52"/>
            <x v="54"/>
            <x v="56"/>
            <x v="59"/>
            <x v="63"/>
            <x v="64"/>
            <x v="65"/>
            <x v="71"/>
            <x v="72"/>
            <x v="75"/>
            <x v="77"/>
            <x v="79"/>
            <x v="81"/>
            <x v="84"/>
            <x v="87"/>
            <x v="88"/>
            <x v="92"/>
            <x v="93"/>
          </reference>
        </references>
      </pivotArea>
    </format>
    <format dxfId="113">
      <pivotArea dataOnly="0" labelOnly="1" grandRow="1" outline="0" fieldPosition="0"/>
    </format>
    <format dxfId="112">
      <pivotArea dataOnly="0" labelOnly="1" outline="0" fieldPosition="0">
        <references count="2">
          <reference field="0" count="1">
            <x v="30"/>
          </reference>
          <reference field="1" count="1" selected="0">
            <x v="29"/>
          </reference>
        </references>
      </pivotArea>
    </format>
    <format dxfId="111">
      <pivotArea dataOnly="0" labelOnly="1" outline="0" fieldPosition="0">
        <references count="2">
          <reference field="0" count="1">
            <x v="74"/>
          </reference>
          <reference field="1" count="1" selected="0">
            <x v="73"/>
          </reference>
        </references>
      </pivotArea>
    </format>
    <format dxfId="110">
      <pivotArea dataOnly="0" labelOnly="1" outline="0" fieldPosition="0">
        <references count="2">
          <reference field="0" count="1">
            <x v="4"/>
          </reference>
          <reference field="1" count="1" selected="0">
            <x v="4"/>
          </reference>
        </references>
      </pivotArea>
    </format>
    <format dxfId="109">
      <pivotArea dataOnly="0" labelOnly="1" outline="0" fieldPosition="0">
        <references count="2">
          <reference field="0" count="1">
            <x v="91"/>
          </reference>
          <reference field="1" count="1" selected="0">
            <x v="90"/>
          </reference>
        </references>
      </pivotArea>
    </format>
    <format dxfId="108">
      <pivotArea dataOnly="0" labelOnly="1" outline="0" fieldPosition="0">
        <references count="2">
          <reference field="0" count="1">
            <x v="90"/>
          </reference>
          <reference field="1" count="1" selected="0">
            <x v="89"/>
          </reference>
        </references>
      </pivotArea>
    </format>
    <format dxfId="107">
      <pivotArea dataOnly="0" labelOnly="1" outline="0" fieldPosition="0">
        <references count="2">
          <reference field="0" count="1">
            <x v="11"/>
          </reference>
          <reference field="1" count="1" selected="0">
            <x v="11"/>
          </reference>
        </references>
      </pivotArea>
    </format>
    <format dxfId="106">
      <pivotArea dataOnly="0" labelOnly="1" outline="0" fieldPosition="0">
        <references count="2">
          <reference field="0" count="1">
            <x v="50"/>
          </reference>
          <reference field="1" count="1" selected="0">
            <x v="49"/>
          </reference>
        </references>
      </pivotArea>
    </format>
    <format dxfId="105">
      <pivotArea dataOnly="0" labelOnly="1" outline="0" fieldPosition="0">
        <references count="2">
          <reference field="0" count="1">
            <x v="47"/>
          </reference>
          <reference field="1" count="1" selected="0">
            <x v="46"/>
          </reference>
        </references>
      </pivotArea>
    </format>
    <format dxfId="104">
      <pivotArea dataOnly="0" labelOnly="1" outline="0" fieldPosition="0">
        <references count="2">
          <reference field="0" count="1">
            <x v="95"/>
          </reference>
          <reference field="1" count="1" selected="0">
            <x v="94"/>
          </reference>
        </references>
      </pivotArea>
    </format>
    <format dxfId="103">
      <pivotArea dataOnly="0" labelOnly="1" outline="0" fieldPosition="0">
        <references count="2">
          <reference field="0" count="1">
            <x v="77"/>
          </reference>
          <reference field="1" count="1" selected="0">
            <x v="76"/>
          </reference>
        </references>
      </pivotArea>
    </format>
    <format dxfId="102">
      <pivotArea dataOnly="0" labelOnly="1" outline="0" fieldPosition="0">
        <references count="2">
          <reference field="0" count="1">
            <x v="81"/>
          </reference>
          <reference field="1" count="1" selected="0">
            <x v="80"/>
          </reference>
        </references>
      </pivotArea>
    </format>
    <format dxfId="101">
      <pivotArea dataOnly="0" labelOnly="1" outline="0" fieldPosition="0">
        <references count="2">
          <reference field="0" count="1">
            <x v="40"/>
          </reference>
          <reference field="1" count="1" selected="0">
            <x v="39"/>
          </reference>
        </references>
      </pivotArea>
    </format>
    <format dxfId="100">
      <pivotArea dataOnly="0" labelOnly="1" outline="0" fieldPosition="0">
        <references count="2">
          <reference field="0" count="1">
            <x v="20"/>
          </reference>
          <reference field="1" count="1" selected="0">
            <x v="20"/>
          </reference>
        </references>
      </pivotArea>
    </format>
    <format dxfId="99">
      <pivotArea dataOnly="0" labelOnly="1" outline="0" fieldPosition="0">
        <references count="2">
          <reference field="0" count="1">
            <x v="12"/>
          </reference>
          <reference field="1" count="1" selected="0">
            <x v="12"/>
          </reference>
        </references>
      </pivotArea>
    </format>
    <format dxfId="98">
      <pivotArea dataOnly="0" labelOnly="1" outline="0" fieldPosition="0">
        <references count="2">
          <reference field="0" count="1">
            <x v="37"/>
          </reference>
          <reference field="1" count="1" selected="0">
            <x v="36"/>
          </reference>
        </references>
      </pivotArea>
    </format>
    <format dxfId="97">
      <pivotArea dataOnly="0" labelOnly="1" outline="0" fieldPosition="0">
        <references count="2">
          <reference field="0" count="1">
            <x v="84"/>
          </reference>
          <reference field="1" count="1" selected="0">
            <x v="83"/>
          </reference>
        </references>
      </pivotArea>
    </format>
    <format dxfId="96">
      <pivotArea dataOnly="0" labelOnly="1" outline="0" fieldPosition="0">
        <references count="2">
          <reference field="0" count="1">
            <x v="61"/>
          </reference>
          <reference field="1" count="1" selected="0">
            <x v="60"/>
          </reference>
        </references>
      </pivotArea>
    </format>
    <format dxfId="95">
      <pivotArea dataOnly="0" labelOnly="1" outline="0" fieldPosition="0">
        <references count="2">
          <reference field="0" count="1">
            <x v="42"/>
          </reference>
          <reference field="1" count="1" selected="0">
            <x v="41"/>
          </reference>
        </references>
      </pivotArea>
    </format>
    <format dxfId="94">
      <pivotArea dataOnly="0" labelOnly="1" outline="0" fieldPosition="0">
        <references count="2">
          <reference field="0" count="1">
            <x v="63"/>
          </reference>
          <reference field="1" count="1" selected="0">
            <x v="62"/>
          </reference>
        </references>
      </pivotArea>
    </format>
    <format dxfId="93">
      <pivotArea dataOnly="0" labelOnly="1" outline="0" fieldPosition="0">
        <references count="2">
          <reference field="0" count="1">
            <x v="58"/>
          </reference>
          <reference field="1" count="1" selected="0">
            <x v="57"/>
          </reference>
        </references>
      </pivotArea>
    </format>
    <format dxfId="92">
      <pivotArea dataOnly="0" labelOnly="1" outline="0" fieldPosition="0">
        <references count="2">
          <reference field="0" count="1">
            <x v="62"/>
          </reference>
          <reference field="1" count="1" selected="0">
            <x v="61"/>
          </reference>
        </references>
      </pivotArea>
    </format>
    <format dxfId="91">
      <pivotArea dataOnly="0" labelOnly="1" outline="0" fieldPosition="0">
        <references count="2">
          <reference field="0" count="1">
            <x v="31"/>
          </reference>
          <reference field="1" count="1" selected="0">
            <x v="30"/>
          </reference>
        </references>
      </pivotArea>
    </format>
    <format dxfId="90">
      <pivotArea dataOnly="0" labelOnly="1" outline="0" fieldPosition="0">
        <references count="2">
          <reference field="0" count="1">
            <x v="45"/>
          </reference>
          <reference field="1" count="1" selected="0">
            <x v="44"/>
          </reference>
        </references>
      </pivotArea>
    </format>
    <format dxfId="89">
      <pivotArea dataOnly="0" labelOnly="1" outline="0" fieldPosition="0">
        <references count="2">
          <reference field="0" count="1">
            <x v="87"/>
          </reference>
          <reference field="1" count="1" selected="0">
            <x v="86"/>
          </reference>
        </references>
      </pivotArea>
    </format>
    <format dxfId="88">
      <pivotArea dataOnly="0" labelOnly="1" outline="0" fieldPosition="0">
        <references count="2">
          <reference field="0" count="1">
            <x v="15"/>
          </reference>
          <reference field="1" count="1" selected="0">
            <x v="15"/>
          </reference>
        </references>
      </pivotArea>
    </format>
    <format dxfId="87">
      <pivotArea dataOnly="0" labelOnly="1" outline="0" fieldPosition="0">
        <references count="2">
          <reference field="0" count="1">
            <x v="83"/>
          </reference>
          <reference field="1" count="1" selected="0">
            <x v="82"/>
          </reference>
        </references>
      </pivotArea>
    </format>
    <format dxfId="86">
      <pivotArea dataOnly="0" labelOnly="1" outline="0" fieldPosition="0">
        <references count="2">
          <reference field="0" count="1">
            <x v="86"/>
          </reference>
          <reference field="1" count="1" selected="0">
            <x v="85"/>
          </reference>
        </references>
      </pivotArea>
    </format>
    <format dxfId="85">
      <pivotArea dataOnly="0" labelOnly="1" outline="0" fieldPosition="0">
        <references count="2">
          <reference field="0" count="1">
            <x v="69"/>
          </reference>
          <reference field="1" count="1" selected="0">
            <x v="69"/>
          </reference>
        </references>
      </pivotArea>
    </format>
    <format dxfId="84">
      <pivotArea dataOnly="0" labelOnly="1" outline="0" fieldPosition="0">
        <references count="2">
          <reference field="0" count="1">
            <x v="59"/>
          </reference>
          <reference field="1" count="1" selected="0">
            <x v="58"/>
          </reference>
        </references>
      </pivotArea>
    </format>
    <format dxfId="83">
      <pivotArea dataOnly="0" labelOnly="1" outline="0" fieldPosition="0">
        <references count="2">
          <reference field="0" count="1">
            <x v="35"/>
          </reference>
          <reference field="1" count="1" selected="0">
            <x v="34"/>
          </reference>
        </references>
      </pivotArea>
    </format>
    <format dxfId="82">
      <pivotArea dataOnly="0" labelOnly="1" outline="0" fieldPosition="0">
        <references count="2">
          <reference field="0" count="1">
            <x v="5"/>
          </reference>
          <reference field="1" count="1" selected="0">
            <x v="6"/>
          </reference>
        </references>
      </pivotArea>
    </format>
    <format dxfId="81">
      <pivotArea dataOnly="0" labelOnly="1" outline="0" fieldPosition="0">
        <references count="2">
          <reference field="0" count="1">
            <x v="75"/>
          </reference>
          <reference field="1" count="1" selected="0">
            <x v="74"/>
          </reference>
        </references>
      </pivotArea>
    </format>
    <format dxfId="80">
      <pivotArea dataOnly="0" labelOnly="1" outline="0" fieldPosition="0">
        <references count="2">
          <reference field="0" count="1">
            <x v="0"/>
          </reference>
          <reference field="1" count="1" selected="0">
            <x v="0"/>
          </reference>
        </references>
      </pivotArea>
    </format>
    <format dxfId="79">
      <pivotArea dataOnly="0" labelOnly="1" outline="0" fieldPosition="0">
        <references count="2">
          <reference field="0" count="1">
            <x v="46"/>
          </reference>
          <reference field="1" count="1" selected="0">
            <x v="45"/>
          </reference>
        </references>
      </pivotArea>
    </format>
    <format dxfId="78">
      <pivotArea dataOnly="0" labelOnly="1" outline="0" fieldPosition="0">
        <references count="2">
          <reference field="0" count="1">
            <x v="54"/>
          </reference>
          <reference field="1" count="1" selected="0">
            <x v="53"/>
          </reference>
        </references>
      </pivotArea>
    </format>
    <format dxfId="77">
      <pivotArea dataOnly="0" labelOnly="1" outline="0" fieldPosition="0">
        <references count="2">
          <reference field="0" count="1">
            <x v="71"/>
          </reference>
          <reference field="1" count="1" selected="0">
            <x v="70"/>
          </reference>
        </references>
      </pivotArea>
    </format>
    <format dxfId="76">
      <pivotArea dataOnly="0" labelOnly="1" outline="0" fieldPosition="0">
        <references count="2">
          <reference field="0" count="2">
            <x v="22"/>
            <x v="23"/>
          </reference>
          <reference field="1" count="1" selected="0">
            <x v="22"/>
          </reference>
        </references>
      </pivotArea>
    </format>
    <format dxfId="75">
      <pivotArea dataOnly="0" labelOnly="1" outline="0" fieldPosition="0">
        <references count="2">
          <reference field="0" count="1">
            <x v="67"/>
          </reference>
          <reference field="1" count="1" selected="0">
            <x v="66"/>
          </reference>
        </references>
      </pivotArea>
    </format>
    <format dxfId="74">
      <pivotArea dataOnly="0" labelOnly="1" outline="0" fieldPosition="0">
        <references count="2">
          <reference field="0" count="1">
            <x v="41"/>
          </reference>
          <reference field="1" count="1" selected="0">
            <x v="40"/>
          </reference>
        </references>
      </pivotArea>
    </format>
    <format dxfId="73">
      <pivotArea dataOnly="0" labelOnly="1" outline="0" fieldPosition="0">
        <references count="2">
          <reference field="0" count="1">
            <x v="92"/>
          </reference>
          <reference field="1" count="1" selected="0">
            <x v="91"/>
          </reference>
        </references>
      </pivotArea>
    </format>
    <format dxfId="72">
      <pivotArea dataOnly="0" labelOnly="1" outline="0" fieldPosition="0">
        <references count="2">
          <reference field="0" count="1">
            <x v="28"/>
          </reference>
          <reference field="1" count="1" selected="0">
            <x v="27"/>
          </reference>
        </references>
      </pivotArea>
    </format>
    <format dxfId="71">
      <pivotArea dataOnly="0" labelOnly="1" outline="0" fieldPosition="0">
        <references count="2">
          <reference field="0" count="1">
            <x v="33"/>
          </reference>
          <reference field="1" count="1" selected="0">
            <x v="32"/>
          </reference>
        </references>
      </pivotArea>
    </format>
    <format dxfId="70">
      <pivotArea dataOnly="0" labelOnly="1" outline="0" fieldPosition="0">
        <references count="2">
          <reference field="0" count="1">
            <x v="79"/>
          </reference>
          <reference field="1" count="1" selected="0">
            <x v="78"/>
          </reference>
        </references>
      </pivotArea>
    </format>
    <format dxfId="69">
      <pivotArea dataOnly="0" labelOnly="1" outline="0" fieldPosition="0">
        <references count="2">
          <reference field="0" count="1">
            <x v="19"/>
          </reference>
          <reference field="1" count="1" selected="0">
            <x v="19"/>
          </reference>
        </references>
      </pivotArea>
    </format>
    <format dxfId="68">
      <pivotArea dataOnly="0" labelOnly="1" outline="0" fieldPosition="0">
        <references count="2">
          <reference field="0" count="1">
            <x v="1"/>
          </reference>
          <reference field="1" count="1" selected="0">
            <x v="1"/>
          </reference>
        </references>
      </pivotArea>
    </format>
    <format dxfId="67">
      <pivotArea dataOnly="0" labelOnly="1" outline="0" fieldPosition="0">
        <references count="2">
          <reference field="0" count="1">
            <x v="70"/>
          </reference>
          <reference field="1" count="1" selected="0">
            <x v="68"/>
          </reference>
        </references>
      </pivotArea>
    </format>
    <format dxfId="66">
      <pivotArea dataOnly="0" labelOnly="1" outline="0" fieldPosition="0">
        <references count="2">
          <reference field="0" count="1">
            <x v="44"/>
          </reference>
          <reference field="1" count="1" selected="0">
            <x v="43"/>
          </reference>
        </references>
      </pivotArea>
    </format>
    <format dxfId="65">
      <pivotArea dataOnly="0" labelOnly="1" outline="0" fieldPosition="0">
        <references count="2">
          <reference field="0" count="1">
            <x v="56"/>
          </reference>
          <reference field="1" count="1" selected="0">
            <x v="55"/>
          </reference>
        </references>
      </pivotArea>
    </format>
    <format dxfId="64">
      <pivotArea dataOnly="0" labelOnly="1" outline="0" fieldPosition="0">
        <references count="2">
          <reference field="0" count="1">
            <x v="68"/>
          </reference>
          <reference field="1" count="1" selected="0">
            <x v="67"/>
          </reference>
        </references>
      </pivotArea>
    </format>
    <format dxfId="63">
      <pivotArea dataOnly="0" labelOnly="1" outline="0" fieldPosition="0">
        <references count="2">
          <reference field="0" count="1">
            <x v="13"/>
          </reference>
          <reference field="1" count="1" selected="0">
            <x v="13"/>
          </reference>
        </references>
      </pivotArea>
    </format>
    <format dxfId="62">
      <pivotArea dataOnly="0" labelOnly="1" outline="0" fieldPosition="0">
        <references count="2">
          <reference field="0" count="1">
            <x v="53"/>
          </reference>
          <reference field="1" count="1" selected="0">
            <x v="52"/>
          </reference>
        </references>
      </pivotArea>
    </format>
    <format dxfId="61">
      <pivotArea dataOnly="0" labelOnly="1" outline="0" fieldPosition="0">
        <references count="2">
          <reference field="0" count="1">
            <x v="72"/>
          </reference>
          <reference field="1" count="1" selected="0">
            <x v="72"/>
          </reference>
        </references>
      </pivotArea>
    </format>
    <format dxfId="60">
      <pivotArea dataOnly="0" labelOnly="1" outline="0" fieldPosition="0">
        <references count="2">
          <reference field="0" count="1">
            <x v="55"/>
          </reference>
          <reference field="1" count="1" selected="0">
            <x v="54"/>
          </reference>
        </references>
      </pivotArea>
    </format>
    <format dxfId="59">
      <pivotArea dataOnly="0" labelOnly="1" outline="0" fieldPosition="0">
        <references count="2">
          <reference field="0" count="1">
            <x v="85"/>
          </reference>
          <reference field="1" count="1" selected="0">
            <x v="84"/>
          </reference>
        </references>
      </pivotArea>
    </format>
    <format dxfId="58">
      <pivotArea dataOnly="0" labelOnly="1" outline="0" fieldPosition="0">
        <references count="2">
          <reference field="0" count="1">
            <x v="76"/>
          </reference>
          <reference field="1" count="1" selected="0">
            <x v="75"/>
          </reference>
        </references>
      </pivotArea>
    </format>
    <format dxfId="57">
      <pivotArea dataOnly="0" labelOnly="1" outline="0" fieldPosition="0">
        <references count="2">
          <reference field="0" count="1">
            <x v="16"/>
          </reference>
          <reference field="1" count="1" selected="0">
            <x v="16"/>
          </reference>
        </references>
      </pivotArea>
    </format>
    <format dxfId="56">
      <pivotArea dataOnly="0" labelOnly="1" outline="0" fieldPosition="0">
        <references count="2">
          <reference field="0" count="1">
            <x v="25"/>
          </reference>
          <reference field="1" count="1" selected="0">
            <x v="25"/>
          </reference>
        </references>
      </pivotArea>
    </format>
    <format dxfId="55">
      <pivotArea dataOnly="0" labelOnly="1" outline="0" fieldPosition="0">
        <references count="2">
          <reference field="0" count="1">
            <x v="49"/>
          </reference>
          <reference field="1" count="1" selected="0">
            <x v="48"/>
          </reference>
        </references>
      </pivotArea>
    </format>
    <format dxfId="54">
      <pivotArea dataOnly="0" labelOnly="1" outline="0" fieldPosition="0">
        <references count="2">
          <reference field="0" count="1">
            <x v="52"/>
          </reference>
          <reference field="1" count="1" selected="0">
            <x v="51"/>
          </reference>
        </references>
      </pivotArea>
    </format>
    <format dxfId="53">
      <pivotArea dataOnly="0" labelOnly="1" outline="0" fieldPosition="0">
        <references count="2">
          <reference field="0" count="1">
            <x v="78"/>
          </reference>
          <reference field="1" count="1" selected="0">
            <x v="77"/>
          </reference>
        </references>
      </pivotArea>
    </format>
    <format dxfId="52">
      <pivotArea dataOnly="0" labelOnly="1" outline="0" fieldPosition="0">
        <references count="2">
          <reference field="0" count="1">
            <x v="14"/>
          </reference>
          <reference field="1" count="1" selected="0">
            <x v="14"/>
          </reference>
        </references>
      </pivotArea>
    </format>
    <format dxfId="51">
      <pivotArea dataOnly="0" labelOnly="1" outline="0" fieldPosition="0">
        <references count="2">
          <reference field="0" count="1">
            <x v="9"/>
          </reference>
          <reference field="1" count="1" selected="0">
            <x v="9"/>
          </reference>
        </references>
      </pivotArea>
    </format>
    <format dxfId="50">
      <pivotArea dataOnly="0" labelOnly="1" outline="0" fieldPosition="0">
        <references count="2">
          <reference field="0" count="1">
            <x v="24"/>
          </reference>
          <reference field="1" count="1" selected="0">
            <x v="23"/>
          </reference>
        </references>
      </pivotArea>
    </format>
    <format dxfId="49">
      <pivotArea dataOnly="0" labelOnly="1" outline="0" fieldPosition="0">
        <references count="2">
          <reference field="0" count="1">
            <x v="60"/>
          </reference>
          <reference field="1" count="1" selected="0">
            <x v="59"/>
          </reference>
        </references>
      </pivotArea>
    </format>
    <format dxfId="48">
      <pivotArea dataOnly="0" labelOnly="1" outline="0" fieldPosition="0">
        <references count="2">
          <reference field="0" count="1">
            <x v="32"/>
          </reference>
          <reference field="1" count="1" selected="0">
            <x v="31"/>
          </reference>
        </references>
      </pivotArea>
    </format>
    <format dxfId="47">
      <pivotArea dataOnly="0" labelOnly="1" outline="0" fieldPosition="0">
        <references count="2">
          <reference field="0" count="1">
            <x v="10"/>
          </reference>
          <reference field="1" count="1" selected="0">
            <x v="10"/>
          </reference>
        </references>
      </pivotArea>
    </format>
    <format dxfId="46">
      <pivotArea dataOnly="0" labelOnly="1" outline="0" fieldPosition="0">
        <references count="2">
          <reference field="0" count="1">
            <x v="94"/>
          </reference>
          <reference field="1" count="1" selected="0">
            <x v="93"/>
          </reference>
        </references>
      </pivotArea>
    </format>
    <format dxfId="45">
      <pivotArea dataOnly="0" labelOnly="1" outline="0" fieldPosition="0">
        <references count="2">
          <reference field="0" count="1">
            <x v="89"/>
          </reference>
          <reference field="1" count="1" selected="0">
            <x v="88"/>
          </reference>
        </references>
      </pivotArea>
    </format>
    <format dxfId="44">
      <pivotArea dataOnly="0" labelOnly="1" outline="0" fieldPosition="0">
        <references count="2">
          <reference field="0" count="1">
            <x v="80"/>
          </reference>
          <reference field="1" count="1" selected="0">
            <x v="79"/>
          </reference>
        </references>
      </pivotArea>
    </format>
    <format dxfId="43">
      <pivotArea dataOnly="0" labelOnly="1" outline="0" fieldPosition="0">
        <references count="2">
          <reference field="0" count="1">
            <x v="6"/>
          </reference>
          <reference field="1" count="1" selected="0">
            <x v="5"/>
          </reference>
        </references>
      </pivotArea>
    </format>
    <format dxfId="42">
      <pivotArea dataOnly="0" labelOnly="1" outline="0" fieldPosition="0">
        <references count="2">
          <reference field="0" count="1">
            <x v="39"/>
          </reference>
          <reference field="1" count="1" selected="0">
            <x v="38"/>
          </reference>
        </references>
      </pivotArea>
    </format>
    <format dxfId="41">
      <pivotArea dataOnly="0" labelOnly="1" outline="0" fieldPosition="0">
        <references count="2">
          <reference field="0" count="1">
            <x v="38"/>
          </reference>
          <reference field="1" count="1" selected="0">
            <x v="37"/>
          </reference>
        </references>
      </pivotArea>
    </format>
    <format dxfId="40">
      <pivotArea dataOnly="0" labelOnly="1" outline="0" fieldPosition="0">
        <references count="2">
          <reference field="0" count="1">
            <x v="65"/>
          </reference>
          <reference field="1" count="1" selected="0">
            <x v="64"/>
          </reference>
        </references>
      </pivotArea>
    </format>
    <format dxfId="39">
      <pivotArea dataOnly="0" labelOnly="1" outline="0" fieldPosition="0">
        <references count="2">
          <reference field="0" count="1">
            <x v="27"/>
          </reference>
          <reference field="1" count="1" selected="0">
            <x v="24"/>
          </reference>
        </references>
      </pivotArea>
    </format>
    <format dxfId="38">
      <pivotArea dataOnly="0" labelOnly="1" outline="0" fieldPosition="0">
        <references count="2">
          <reference field="0" count="1">
            <x v="66"/>
          </reference>
          <reference field="1" count="1" selected="0">
            <x v="65"/>
          </reference>
        </references>
      </pivotArea>
    </format>
    <format dxfId="37">
      <pivotArea dataOnly="0" labelOnly="1" outline="0" fieldPosition="0">
        <references count="2">
          <reference field="0" count="1">
            <x v="26"/>
          </reference>
          <reference field="1" count="1" selected="0">
            <x v="26"/>
          </reference>
        </references>
      </pivotArea>
    </format>
    <format dxfId="36">
      <pivotArea dataOnly="0" labelOnly="1" outline="0" fieldPosition="0">
        <references count="2">
          <reference field="0" count="1">
            <x v="3"/>
          </reference>
          <reference field="1" count="1" selected="0">
            <x v="3"/>
          </reference>
        </references>
      </pivotArea>
    </format>
    <format dxfId="35">
      <pivotArea dataOnly="0" labelOnly="1" outline="0" fieldPosition="0">
        <references count="2">
          <reference field="0" count="1">
            <x v="64"/>
          </reference>
          <reference field="1" count="1" selected="0">
            <x v="63"/>
          </reference>
        </references>
      </pivotArea>
    </format>
    <format dxfId="34">
      <pivotArea dataOnly="0" labelOnly="1" outline="0" fieldPosition="0">
        <references count="2">
          <reference field="0" count="1">
            <x v="36"/>
          </reference>
          <reference field="1" count="1" selected="0">
            <x v="35"/>
          </reference>
        </references>
      </pivotArea>
    </format>
    <format dxfId="33">
      <pivotArea dataOnly="0" labelOnly="1" outline="0" fieldPosition="0">
        <references count="2">
          <reference field="0" count="1">
            <x v="21"/>
          </reference>
          <reference field="1" count="1" selected="0">
            <x v="21"/>
          </reference>
        </references>
      </pivotArea>
    </format>
    <format dxfId="32">
      <pivotArea dataOnly="0" labelOnly="1" outline="0" fieldPosition="0">
        <references count="2">
          <reference field="0" count="1">
            <x v="34"/>
          </reference>
          <reference field="1" count="1" selected="0">
            <x v="33"/>
          </reference>
        </references>
      </pivotArea>
    </format>
    <format dxfId="31">
      <pivotArea dataOnly="0" labelOnly="1" outline="0" fieldPosition="0">
        <references count="2">
          <reference field="0" count="1">
            <x v="82"/>
          </reference>
          <reference field="1" count="1" selected="0">
            <x v="81"/>
          </reference>
        </references>
      </pivotArea>
    </format>
    <format dxfId="30">
      <pivotArea dataOnly="0" labelOnly="1" outline="0" fieldPosition="0">
        <references count="2">
          <reference field="0" count="1">
            <x v="43"/>
          </reference>
          <reference field="1" count="1" selected="0">
            <x v="42"/>
          </reference>
        </references>
      </pivotArea>
    </format>
    <format dxfId="29">
      <pivotArea dataOnly="0" labelOnly="1" outline="0" fieldPosition="0">
        <references count="2">
          <reference field="0" count="1">
            <x v="73"/>
          </reference>
          <reference field="1" count="1" selected="0">
            <x v="71"/>
          </reference>
        </references>
      </pivotArea>
    </format>
    <format dxfId="28">
      <pivotArea dataOnly="0" labelOnly="1" outline="0" fieldPosition="0">
        <references count="2">
          <reference field="0" count="1">
            <x v="8"/>
          </reference>
          <reference field="1" count="1" selected="0">
            <x v="8"/>
          </reference>
        </references>
      </pivotArea>
    </format>
    <format dxfId="27">
      <pivotArea dataOnly="0" labelOnly="1" outline="0" fieldPosition="0">
        <references count="2">
          <reference field="0" count="1">
            <x v="88"/>
          </reference>
          <reference field="1" count="1" selected="0">
            <x v="87"/>
          </reference>
        </references>
      </pivotArea>
    </format>
    <format dxfId="26">
      <pivotArea dataOnly="0" labelOnly="1" outline="0" fieldPosition="0">
        <references count="2">
          <reference field="0" count="1">
            <x v="29"/>
          </reference>
          <reference field="1" count="1" selected="0">
            <x v="28"/>
          </reference>
        </references>
      </pivotArea>
    </format>
    <format dxfId="25">
      <pivotArea dataOnly="0" labelOnly="1" outline="0" fieldPosition="0">
        <references count="2">
          <reference field="0" count="1">
            <x v="7"/>
          </reference>
          <reference field="1" count="1" selected="0">
            <x v="7"/>
          </reference>
        </references>
      </pivotArea>
    </format>
    <format dxfId="24">
      <pivotArea dataOnly="0" labelOnly="1" outline="0" fieldPosition="0">
        <references count="2">
          <reference field="0" count="1">
            <x v="48"/>
          </reference>
          <reference field="1" count="1" selected="0">
            <x v="47"/>
          </reference>
        </references>
      </pivotArea>
    </format>
    <format dxfId="23">
      <pivotArea dataOnly="0" labelOnly="1" outline="0" fieldPosition="0">
        <references count="2">
          <reference field="0" count="1">
            <x v="57"/>
          </reference>
          <reference field="1" count="1" selected="0">
            <x v="56"/>
          </reference>
        </references>
      </pivotArea>
    </format>
    <format dxfId="22">
      <pivotArea dataOnly="0" labelOnly="1" outline="0" fieldPosition="0">
        <references count="2">
          <reference field="0" count="1">
            <x v="2"/>
          </reference>
          <reference field="1" count="1" selected="0">
            <x v="2"/>
          </reference>
        </references>
      </pivotArea>
    </format>
    <format dxfId="21">
      <pivotArea dataOnly="0" labelOnly="1" outline="0" fieldPosition="0">
        <references count="2">
          <reference field="0" count="1">
            <x v="93"/>
          </reference>
          <reference field="1" count="1" selected="0">
            <x v="92"/>
          </reference>
        </references>
      </pivotArea>
    </format>
    <format dxfId="20">
      <pivotArea dataOnly="0" labelOnly="1" outline="0" fieldPosition="0">
        <references count="2">
          <reference field="0" count="1">
            <x v="18"/>
          </reference>
          <reference field="1" count="1" selected="0">
            <x v="18"/>
          </reference>
        </references>
      </pivotArea>
    </format>
    <format dxfId="19">
      <pivotArea dataOnly="0" labelOnly="1" outline="0" fieldPosition="0">
        <references count="2">
          <reference field="0" count="1">
            <x v="51"/>
          </reference>
          <reference field="1" count="1" selected="0">
            <x v="50"/>
          </reference>
        </references>
      </pivotArea>
    </format>
    <format dxfId="18">
      <pivotArea dataOnly="0" labelOnly="1" outline="0" fieldPosition="0">
        <references count="2">
          <reference field="0" count="1">
            <x v="17"/>
          </reference>
          <reference field="1" count="1" selected="0">
            <x v="17"/>
          </reference>
        </references>
      </pivotArea>
    </format>
  </formats>
  <conditionalFormats count="2">
    <conditionalFormat scope="field" priority="1">
      <pivotAreas count="1">
        <pivotArea outline="0" collapsedLevelsAreSubtotals="1" fieldPosition="0">
          <references count="2">
            <reference field="4294967294" count="1" selected="0">
              <x v="2"/>
            </reference>
            <reference field="12" count="0" selected="0"/>
          </references>
        </pivotArea>
      </pivotAreas>
    </conditionalFormat>
    <conditionalFormat scope="field" priority="2">
      <pivotAreas count="1">
        <pivotArea outline="0" collapsedLevelsAreSubtotals="1" fieldPosition="0">
          <references count="2">
            <reference field="4294967294" count="1" selected="0">
              <x v="1"/>
            </reference>
            <reference field="12" count="0" selected="0"/>
          </references>
        </pivotArea>
      </pivotAreas>
    </conditionalFormat>
  </conditionalFormats>
  <pivotTableStyleInfo name="Jet"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Salesperson_ID" sourceName="Salesperson ID">
  <pivotTables>
    <pivotTable tabId="11" name="PivotTable6"/>
  </pivotTables>
  <data>
    <tabular pivotCacheId="1">
      <items count="8">
        <i x="7" s="1"/>
        <i x="6" s="1"/>
        <i x="2" s="1"/>
        <i x="1" s="1"/>
        <i x="5" s="1"/>
        <i x="3" s="1"/>
        <i x="0" s="1"/>
        <i x="4"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Salesperson ID" cache="Slicer_Salesperson_ID" caption="Salesperson ID" columnCount="4" rowHeight="241300"/>
</slicers>
</file>

<file path=xl/tables/table1.xml><?xml version="1.0" encoding="utf-8"?>
<table xmlns="http://schemas.openxmlformats.org/spreadsheetml/2006/main" id="1" name="Customers" displayName="Customers" ref="D10:U107" totalsRowCount="1">
  <autoFilter ref="D10:U106"/>
  <tableColumns count="18">
    <tableColumn id="1" name="Customer Number" totalsRowLabel="Total" dataDxfId="17"/>
    <tableColumn id="2" name="Customer Name" dataDxfId="16"/>
    <tableColumn id="3" name="Aging Bucket1" totalsRowFunction="sum" dataDxfId="15"/>
    <tableColumn id="4" name="Aging Bucket2" totalsRowFunction="sum" dataDxfId="14"/>
    <tableColumn id="5" name="Aging Bucket3" totalsRowFunction="sum" dataDxfId="13"/>
    <tableColumn id="6" name="Aging Bucket4" totalsRowFunction="sum" dataDxfId="12"/>
    <tableColumn id="7" name="Aging Bucket5" totalsRowFunction="sum" dataDxfId="11"/>
    <tableColumn id="8" name="Aging Bucket6" totalsRowFunction="sum" dataDxfId="10"/>
    <tableColumn id="9" name="Aging Bucket7" totalsRowFunction="sum" dataDxfId="9"/>
    <tableColumn id="10" name="Balance Type" dataDxfId="8"/>
    <tableColumn id="11" name="Average Days To Pay - Year" totalsRowFunction="sum" dataDxfId="7"/>
    <tableColumn id="12" name="Balance" totalsRowFunction="sum" dataDxfId="6"/>
    <tableColumn id="13" name="Credit Limit Type" dataDxfId="5"/>
    <tableColumn id="14" name="Credit Limit" totalsRowFunction="sum" dataDxfId="4"/>
    <tableColumn id="15" name="Currency" dataDxfId="3"/>
    <tableColumn id="16" name="Payment Terms" dataDxfId="2"/>
    <tableColumn id="17" name="Sales Territory" dataDxfId="1"/>
    <tableColumn id="18" name="Salesperson ID" totalsRowFunction="count"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s://www.jetreports.com/downloads/" TargetMode="External"/><Relationship Id="rId7" Type="http://schemas.openxmlformats.org/officeDocument/2006/relationships/printerSettings" Target="../printerSettings/printerSettings1.bin"/><Relationship Id="rId2" Type="http://schemas.openxmlformats.org/officeDocument/2006/relationships/hyperlink" Target="mailto:samplereports@jetreports.com" TargetMode="External"/><Relationship Id="rId1" Type="http://schemas.openxmlformats.org/officeDocument/2006/relationships/hyperlink" Target="mailto:services@jetreports.com" TargetMode="External"/><Relationship Id="rId6" Type="http://schemas.openxmlformats.org/officeDocument/2006/relationships/hyperlink" Target="https://go.jetreports.com/web" TargetMode="External"/><Relationship Id="rId5" Type="http://schemas.openxmlformats.org/officeDocument/2006/relationships/hyperlink" Target="https://jetsupport.jetreports.com/" TargetMode="External"/><Relationship Id="rId4" Type="http://schemas.openxmlformats.org/officeDocument/2006/relationships/hyperlink" Target="mailto:sales.us@jetreports.com"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pivotTable" Target="../pivotTables/pivotTable1.xml"/><Relationship Id="rId4" Type="http://schemas.microsoft.com/office/2007/relationships/slicer" Target="../slicers/slicer1.xml"/></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E28"/>
  <sheetViews>
    <sheetView showGridLines="0" tabSelected="1" topLeftCell="B2" workbookViewId="0"/>
  </sheetViews>
  <sheetFormatPr defaultColWidth="9.140625" defaultRowHeight="14.25" x14ac:dyDescent="0.25"/>
  <cols>
    <col min="1" max="1" width="3.42578125" style="28" hidden="1" customWidth="1"/>
    <col min="2" max="2" width="10.28515625" style="28" customWidth="1"/>
    <col min="3" max="3" width="27.140625" style="29" customWidth="1"/>
    <col min="4" max="4" width="77.28515625" style="30" customWidth="1"/>
    <col min="5" max="5" width="36.42578125" style="28" customWidth="1"/>
    <col min="6" max="16384" width="9.140625" style="28"/>
  </cols>
  <sheetData>
    <row r="1" spans="1:5" hidden="1" x14ac:dyDescent="0.25">
      <c r="A1" s="28" t="s">
        <v>229</v>
      </c>
    </row>
    <row r="7" spans="1:5" ht="30.75" x14ac:dyDescent="0.25">
      <c r="C7" s="31" t="s">
        <v>230</v>
      </c>
    </row>
    <row r="9" spans="1:5" x14ac:dyDescent="0.25">
      <c r="C9" s="32"/>
    </row>
    <row r="10" spans="1:5" ht="42.75" x14ac:dyDescent="0.25">
      <c r="C10" s="33" t="s">
        <v>231</v>
      </c>
      <c r="D10" s="34" t="s">
        <v>526</v>
      </c>
    </row>
    <row r="11" spans="1:5" x14ac:dyDescent="0.25">
      <c r="C11" s="33"/>
    </row>
    <row r="12" spans="1:5" x14ac:dyDescent="0.25">
      <c r="C12" s="33" t="s">
        <v>232</v>
      </c>
      <c r="D12" s="30" t="s">
        <v>512</v>
      </c>
    </row>
    <row r="13" spans="1:5" x14ac:dyDescent="0.25">
      <c r="C13" s="33"/>
    </row>
    <row r="14" spans="1:5" ht="57" x14ac:dyDescent="0.25">
      <c r="C14" s="33" t="s">
        <v>233</v>
      </c>
      <c r="D14" s="30" t="s">
        <v>513</v>
      </c>
      <c r="E14" s="35" t="s">
        <v>251</v>
      </c>
    </row>
    <row r="15" spans="1:5" x14ac:dyDescent="0.25">
      <c r="C15" s="33"/>
      <c r="E15" s="29"/>
    </row>
    <row r="16" spans="1:5" ht="28.5" x14ac:dyDescent="0.25">
      <c r="C16" s="33" t="s">
        <v>252</v>
      </c>
      <c r="D16" s="30" t="s">
        <v>514</v>
      </c>
      <c r="E16" s="35" t="s">
        <v>253</v>
      </c>
    </row>
    <row r="17" spans="3:5" x14ac:dyDescent="0.25">
      <c r="C17" s="33"/>
      <c r="E17" s="29"/>
    </row>
    <row r="18" spans="3:5" ht="57" x14ac:dyDescent="0.25">
      <c r="C18" s="33" t="s">
        <v>515</v>
      </c>
      <c r="D18" s="30" t="s">
        <v>516</v>
      </c>
      <c r="E18" s="35" t="s">
        <v>517</v>
      </c>
    </row>
    <row r="19" spans="3:5" x14ac:dyDescent="0.25">
      <c r="C19" s="33"/>
      <c r="E19" s="29"/>
    </row>
    <row r="20" spans="3:5" ht="30.75" customHeight="1" x14ac:dyDescent="0.25">
      <c r="C20" s="33" t="s">
        <v>234</v>
      </c>
      <c r="D20" s="30" t="s">
        <v>518</v>
      </c>
      <c r="E20" s="35" t="s">
        <v>519</v>
      </c>
    </row>
    <row r="21" spans="3:5" x14ac:dyDescent="0.25">
      <c r="C21" s="33"/>
      <c r="E21" s="29"/>
    </row>
    <row r="22" spans="3:5" ht="14.25" customHeight="1" x14ac:dyDescent="0.25">
      <c r="C22" s="33" t="s">
        <v>235</v>
      </c>
      <c r="D22" s="30" t="s">
        <v>520</v>
      </c>
      <c r="E22" s="35" t="s">
        <v>521</v>
      </c>
    </row>
    <row r="23" spans="3:5" x14ac:dyDescent="0.25">
      <c r="C23" s="33"/>
      <c r="E23" s="29"/>
    </row>
    <row r="24" spans="3:5" ht="15" customHeight="1" x14ac:dyDescent="0.25">
      <c r="C24" s="33" t="s">
        <v>236</v>
      </c>
      <c r="D24" s="30" t="s">
        <v>522</v>
      </c>
      <c r="E24" s="35" t="s">
        <v>523</v>
      </c>
    </row>
    <row r="25" spans="3:5" x14ac:dyDescent="0.25">
      <c r="C25" s="33"/>
    </row>
    <row r="26" spans="3:5" ht="71.25" x14ac:dyDescent="0.25">
      <c r="C26" s="33" t="s">
        <v>237</v>
      </c>
      <c r="D26" s="30" t="s">
        <v>524</v>
      </c>
    </row>
    <row r="27" spans="3:5" x14ac:dyDescent="0.25">
      <c r="C27" s="33"/>
    </row>
    <row r="28" spans="3:5" ht="17.25" customHeight="1" x14ac:dyDescent="0.25">
      <c r="C28" s="33" t="s">
        <v>238</v>
      </c>
      <c r="D28" s="30" t="s">
        <v>525</v>
      </c>
    </row>
  </sheetData>
  <hyperlinks>
    <hyperlink ref="E20" r:id="rId1"/>
    <hyperlink ref="E16" r:id="rId2"/>
    <hyperlink ref="E14" r:id="rId3"/>
    <hyperlink ref="E24" r:id="rId4"/>
    <hyperlink ref="E18" r:id="rId5"/>
    <hyperlink ref="E22" r:id="rId6"/>
  </hyperlinks>
  <pageMargins left="0.7" right="0.7" top="0.75" bottom="0.75" header="0.3" footer="0.3"/>
  <pageSetup scale="71" orientation="landscape" r:id="rId7"/>
  <drawing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topLeftCell="B2" workbookViewId="0"/>
  </sheetViews>
  <sheetFormatPr defaultRowHeight="15" x14ac:dyDescent="0.25"/>
  <cols>
    <col min="1" max="1" width="9.140625" hidden="1" customWidth="1"/>
    <col min="3" max="3" width="32" customWidth="1"/>
    <col min="4" max="4" width="52.42578125" bestFit="1" customWidth="1"/>
  </cols>
  <sheetData>
    <row r="1" spans="1:4" hidden="1" x14ac:dyDescent="0.25">
      <c r="A1" t="s">
        <v>229</v>
      </c>
    </row>
    <row r="4" spans="1:4" x14ac:dyDescent="0.25">
      <c r="C4" s="14" t="s">
        <v>239</v>
      </c>
    </row>
    <row r="5" spans="1:4" x14ac:dyDescent="0.25">
      <c r="C5" t="s">
        <v>5</v>
      </c>
    </row>
    <row r="8" spans="1:4" x14ac:dyDescent="0.25">
      <c r="C8" s="14" t="s">
        <v>240</v>
      </c>
      <c r="D8" t="s">
        <v>241</v>
      </c>
    </row>
    <row r="9" spans="1:4" x14ac:dyDescent="0.25">
      <c r="C9" t="s">
        <v>242</v>
      </c>
    </row>
    <row r="10" spans="1:4" ht="15.75" x14ac:dyDescent="0.25">
      <c r="C10" s="15" t="s">
        <v>245</v>
      </c>
    </row>
    <row r="11" spans="1:4" x14ac:dyDescent="0.25">
      <c r="C11" t="s">
        <v>243</v>
      </c>
    </row>
    <row r="12" spans="1:4" x14ac:dyDescent="0.25">
      <c r="C12" t="s">
        <v>244</v>
      </c>
    </row>
    <row r="13" spans="1:4" x14ac:dyDescent="0.25">
      <c r="C13" t="s">
        <v>246</v>
      </c>
    </row>
    <row r="14" spans="1:4" x14ac:dyDescent="0.25">
      <c r="C14" t="s">
        <v>247</v>
      </c>
    </row>
    <row r="15" spans="1:4" x14ac:dyDescent="0.25">
      <c r="C15" t="s">
        <v>248</v>
      </c>
    </row>
    <row r="16" spans="1:4" x14ac:dyDescent="0.25">
      <c r="C16" t="s">
        <v>249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07"/>
  <sheetViews>
    <sheetView showGridLines="0" topLeftCell="B2" workbookViewId="0"/>
  </sheetViews>
  <sheetFormatPr defaultRowHeight="16.5" x14ac:dyDescent="0.3"/>
  <cols>
    <col min="1" max="1" width="10.7109375" style="12" hidden="1" customWidth="1"/>
    <col min="2" max="2" width="9.140625" style="12"/>
    <col min="3" max="3" width="51" style="12" bestFit="1" customWidth="1"/>
    <col min="4" max="4" width="22.5703125" style="12" bestFit="1" customWidth="1"/>
    <col min="5" max="8" width="21" style="12" customWidth="1"/>
    <col min="9" max="16384" width="9.140625" style="12"/>
  </cols>
  <sheetData>
    <row r="1" spans="1:8" hidden="1" x14ac:dyDescent="0.3">
      <c r="A1" s="12" t="s">
        <v>229</v>
      </c>
    </row>
    <row r="3" spans="1:8" ht="25.5" x14ac:dyDescent="0.5">
      <c r="C3" s="18" t="s">
        <v>228</v>
      </c>
    </row>
    <row r="4" spans="1:8" ht="15" customHeight="1" x14ac:dyDescent="0.3">
      <c r="C4" s="16" t="s">
        <v>250</v>
      </c>
    </row>
    <row r="5" spans="1:8" ht="17.25" x14ac:dyDescent="0.3">
      <c r="C5" s="17">
        <f ca="1">TODAY()</f>
        <v>43370</v>
      </c>
    </row>
    <row r="6" spans="1:8" ht="17.25" x14ac:dyDescent="0.3">
      <c r="C6" s="17"/>
    </row>
    <row r="7" spans="1:8" x14ac:dyDescent="0.3">
      <c r="C7" s="13"/>
      <c r="D7" s="13"/>
      <c r="E7" s="13"/>
      <c r="F7" s="13"/>
      <c r="G7" s="13"/>
      <c r="H7" s="13"/>
    </row>
    <row r="8" spans="1:8" x14ac:dyDescent="0.3">
      <c r="C8" s="19" t="s">
        <v>21</v>
      </c>
      <c r="D8" s="19" t="s">
        <v>22</v>
      </c>
      <c r="E8" s="19" t="s">
        <v>23</v>
      </c>
      <c r="F8" s="20" t="s">
        <v>226</v>
      </c>
      <c r="G8" s="20" t="s">
        <v>225</v>
      </c>
      <c r="H8" s="20" t="s">
        <v>227</v>
      </c>
    </row>
    <row r="9" spans="1:8" x14ac:dyDescent="0.3">
      <c r="C9" s="20" t="s">
        <v>218</v>
      </c>
      <c r="D9" s="20" t="s">
        <v>219</v>
      </c>
      <c r="E9" s="20" t="s">
        <v>30</v>
      </c>
      <c r="F9" s="21">
        <v>50000</v>
      </c>
      <c r="G9" s="21">
        <v>80714.12</v>
      </c>
      <c r="H9" s="21">
        <v>30714.119999999995</v>
      </c>
    </row>
    <row r="10" spans="1:8" x14ac:dyDescent="0.3">
      <c r="C10" s="20" t="s">
        <v>214</v>
      </c>
      <c r="D10" s="20" t="s">
        <v>215</v>
      </c>
      <c r="E10" s="20" t="s">
        <v>30</v>
      </c>
      <c r="F10" s="21">
        <v>30000</v>
      </c>
      <c r="G10" s="21">
        <v>76479.78</v>
      </c>
      <c r="H10" s="21">
        <v>46479.78</v>
      </c>
    </row>
    <row r="11" spans="1:8" x14ac:dyDescent="0.3">
      <c r="C11" s="20" t="s">
        <v>169</v>
      </c>
      <c r="D11" s="20" t="s">
        <v>170</v>
      </c>
      <c r="E11" s="20" t="s">
        <v>30</v>
      </c>
      <c r="F11" s="21">
        <v>75000</v>
      </c>
      <c r="G11" s="21">
        <v>68955</v>
      </c>
      <c r="H11" s="21">
        <v>0</v>
      </c>
    </row>
    <row r="12" spans="1:8" x14ac:dyDescent="0.3">
      <c r="C12" s="20" t="s">
        <v>216</v>
      </c>
      <c r="D12" s="20" t="s">
        <v>217</v>
      </c>
      <c r="E12" s="20" t="s">
        <v>30</v>
      </c>
      <c r="F12" s="21">
        <v>20000</v>
      </c>
      <c r="G12" s="21">
        <v>66947.649999999994</v>
      </c>
      <c r="H12" s="21">
        <v>46947.649999999994</v>
      </c>
    </row>
    <row r="13" spans="1:8" x14ac:dyDescent="0.3">
      <c r="C13" s="20" t="s">
        <v>167</v>
      </c>
      <c r="D13" s="20" t="s">
        <v>168</v>
      </c>
      <c r="E13" s="20" t="s">
        <v>30</v>
      </c>
      <c r="F13" s="21">
        <v>50000</v>
      </c>
      <c r="G13" s="21">
        <v>59656.42</v>
      </c>
      <c r="H13" s="21">
        <v>9656.4199999999983</v>
      </c>
    </row>
    <row r="14" spans="1:8" x14ac:dyDescent="0.3">
      <c r="C14" s="20" t="s">
        <v>165</v>
      </c>
      <c r="D14" s="20" t="s">
        <v>166</v>
      </c>
      <c r="E14" s="20" t="s">
        <v>30</v>
      </c>
      <c r="F14" s="21">
        <v>75000</v>
      </c>
      <c r="G14" s="21">
        <v>50797.1</v>
      </c>
      <c r="H14" s="21">
        <v>0</v>
      </c>
    </row>
    <row r="15" spans="1:8" x14ac:dyDescent="0.3">
      <c r="C15" s="20" t="s">
        <v>163</v>
      </c>
      <c r="D15" s="20" t="s">
        <v>164</v>
      </c>
      <c r="E15" s="20" t="s">
        <v>30</v>
      </c>
      <c r="F15" s="21">
        <v>60000</v>
      </c>
      <c r="G15" s="21">
        <v>47420.9</v>
      </c>
      <c r="H15" s="21">
        <v>0</v>
      </c>
    </row>
    <row r="16" spans="1:8" x14ac:dyDescent="0.3">
      <c r="C16" s="20" t="s">
        <v>161</v>
      </c>
      <c r="D16" s="20" t="s">
        <v>162</v>
      </c>
      <c r="E16" s="20" t="s">
        <v>30</v>
      </c>
      <c r="F16" s="21">
        <v>65000</v>
      </c>
      <c r="G16" s="21">
        <v>47001.07</v>
      </c>
      <c r="H16" s="21">
        <v>0</v>
      </c>
    </row>
    <row r="17" spans="3:8" x14ac:dyDescent="0.3">
      <c r="C17" s="20" t="s">
        <v>159</v>
      </c>
      <c r="D17" s="20" t="s">
        <v>160</v>
      </c>
      <c r="E17" s="20" t="s">
        <v>30</v>
      </c>
      <c r="F17" s="21">
        <v>40000</v>
      </c>
      <c r="G17" s="21">
        <v>46899.02</v>
      </c>
      <c r="H17" s="21">
        <v>6899.0199999999968</v>
      </c>
    </row>
    <row r="18" spans="3:8" x14ac:dyDescent="0.3">
      <c r="C18" s="20" t="s">
        <v>171</v>
      </c>
      <c r="D18" s="20" t="s">
        <v>172</v>
      </c>
      <c r="E18" s="20" t="s">
        <v>30</v>
      </c>
      <c r="F18" s="21">
        <v>50000</v>
      </c>
      <c r="G18" s="21">
        <v>41704.82</v>
      </c>
      <c r="H18" s="21">
        <v>0</v>
      </c>
    </row>
    <row r="19" spans="3:8" x14ac:dyDescent="0.3">
      <c r="C19" s="20" t="s">
        <v>157</v>
      </c>
      <c r="D19" s="20" t="s">
        <v>158</v>
      </c>
      <c r="E19" s="20" t="s">
        <v>30</v>
      </c>
      <c r="F19" s="21">
        <v>60000</v>
      </c>
      <c r="G19" s="21">
        <v>40568.07</v>
      </c>
      <c r="H19" s="21">
        <v>0</v>
      </c>
    </row>
    <row r="20" spans="3:8" x14ac:dyDescent="0.3">
      <c r="C20" s="20" t="s">
        <v>155</v>
      </c>
      <c r="D20" s="20" t="s">
        <v>156</v>
      </c>
      <c r="E20" s="20" t="s">
        <v>30</v>
      </c>
      <c r="F20" s="21">
        <v>60000</v>
      </c>
      <c r="G20" s="21">
        <v>39950</v>
      </c>
      <c r="H20" s="21">
        <v>0</v>
      </c>
    </row>
    <row r="21" spans="3:8" x14ac:dyDescent="0.3">
      <c r="C21" s="20" t="s">
        <v>153</v>
      </c>
      <c r="D21" s="20" t="s">
        <v>154</v>
      </c>
      <c r="E21" s="20" t="s">
        <v>30</v>
      </c>
      <c r="F21" s="21">
        <v>50000</v>
      </c>
      <c r="G21" s="21">
        <v>38412.31</v>
      </c>
      <c r="H21" s="21">
        <v>0</v>
      </c>
    </row>
    <row r="22" spans="3:8" x14ac:dyDescent="0.3">
      <c r="C22" s="20" t="s">
        <v>151</v>
      </c>
      <c r="D22" s="20" t="s">
        <v>152</v>
      </c>
      <c r="E22" s="20" t="s">
        <v>30</v>
      </c>
      <c r="F22" s="21">
        <v>75000</v>
      </c>
      <c r="G22" s="21">
        <v>36646.449999999997</v>
      </c>
      <c r="H22" s="21">
        <v>0</v>
      </c>
    </row>
    <row r="23" spans="3:8" x14ac:dyDescent="0.3">
      <c r="C23" s="20" t="s">
        <v>47</v>
      </c>
      <c r="D23" s="20" t="s">
        <v>48</v>
      </c>
      <c r="E23" s="20" t="s">
        <v>30</v>
      </c>
      <c r="F23" s="21">
        <v>50000</v>
      </c>
      <c r="G23" s="21">
        <v>36633.83</v>
      </c>
      <c r="H23" s="21">
        <v>0</v>
      </c>
    </row>
    <row r="24" spans="3:8" x14ac:dyDescent="0.3">
      <c r="C24" s="20" t="s">
        <v>149</v>
      </c>
      <c r="D24" s="20" t="s">
        <v>150</v>
      </c>
      <c r="E24" s="20" t="s">
        <v>30</v>
      </c>
      <c r="F24" s="21">
        <v>50000</v>
      </c>
      <c r="G24" s="21">
        <v>36555.1</v>
      </c>
      <c r="H24" s="21">
        <v>0</v>
      </c>
    </row>
    <row r="25" spans="3:8" x14ac:dyDescent="0.3">
      <c r="C25" s="20" t="s">
        <v>43</v>
      </c>
      <c r="D25" s="20" t="s">
        <v>44</v>
      </c>
      <c r="E25" s="20" t="s">
        <v>30</v>
      </c>
      <c r="F25" s="21">
        <v>50000</v>
      </c>
      <c r="G25" s="21">
        <v>36245.589999999997</v>
      </c>
      <c r="H25" s="21">
        <v>0</v>
      </c>
    </row>
    <row r="26" spans="3:8" x14ac:dyDescent="0.3">
      <c r="C26" s="20" t="s">
        <v>147</v>
      </c>
      <c r="D26" s="20" t="s">
        <v>148</v>
      </c>
      <c r="E26" s="20" t="s">
        <v>30</v>
      </c>
      <c r="F26" s="21">
        <v>50000</v>
      </c>
      <c r="G26" s="21">
        <v>36134.74</v>
      </c>
      <c r="H26" s="21">
        <v>0</v>
      </c>
    </row>
    <row r="27" spans="3:8" x14ac:dyDescent="0.3">
      <c r="C27" s="20" t="s">
        <v>145</v>
      </c>
      <c r="D27" s="20" t="s">
        <v>146</v>
      </c>
      <c r="E27" s="20" t="s">
        <v>30</v>
      </c>
      <c r="F27" s="21">
        <v>50000</v>
      </c>
      <c r="G27" s="21">
        <v>34658.44</v>
      </c>
      <c r="H27" s="21">
        <v>0</v>
      </c>
    </row>
    <row r="28" spans="3:8" x14ac:dyDescent="0.3">
      <c r="C28" s="20" t="s">
        <v>173</v>
      </c>
      <c r="D28" s="20" t="s">
        <v>174</v>
      </c>
      <c r="E28" s="20" t="s">
        <v>30</v>
      </c>
      <c r="F28" s="21">
        <v>40000</v>
      </c>
      <c r="G28" s="21">
        <v>34289.300000000003</v>
      </c>
      <c r="H28" s="21">
        <v>0</v>
      </c>
    </row>
    <row r="29" spans="3:8" x14ac:dyDescent="0.3">
      <c r="C29" s="20" t="s">
        <v>208</v>
      </c>
      <c r="D29" s="20" t="s">
        <v>209</v>
      </c>
      <c r="E29" s="20" t="s">
        <v>30</v>
      </c>
      <c r="F29" s="21">
        <v>40000</v>
      </c>
      <c r="G29" s="21">
        <v>32374.38</v>
      </c>
      <c r="H29" s="21">
        <v>0</v>
      </c>
    </row>
    <row r="30" spans="3:8" x14ac:dyDescent="0.3">
      <c r="C30" s="20" t="s">
        <v>178</v>
      </c>
      <c r="D30" s="20" t="s">
        <v>179</v>
      </c>
      <c r="E30" s="20" t="s">
        <v>30</v>
      </c>
      <c r="F30" s="21">
        <v>20000</v>
      </c>
      <c r="G30" s="21">
        <v>32344.37</v>
      </c>
      <c r="H30" s="21">
        <v>12344.369999999999</v>
      </c>
    </row>
    <row r="31" spans="3:8" x14ac:dyDescent="0.3">
      <c r="C31" s="20" t="s">
        <v>143</v>
      </c>
      <c r="D31" s="20" t="s">
        <v>144</v>
      </c>
      <c r="E31" s="20" t="s">
        <v>30</v>
      </c>
      <c r="F31" s="21">
        <v>50000</v>
      </c>
      <c r="G31" s="21">
        <v>31767.14</v>
      </c>
      <c r="H31" s="21">
        <v>0</v>
      </c>
    </row>
    <row r="32" spans="3:8" x14ac:dyDescent="0.3">
      <c r="C32" s="20" t="s">
        <v>141</v>
      </c>
      <c r="D32" s="20" t="s">
        <v>142</v>
      </c>
      <c r="E32" s="20" t="s">
        <v>30</v>
      </c>
      <c r="F32" s="21">
        <v>50000</v>
      </c>
      <c r="G32" s="21">
        <v>30623.84</v>
      </c>
      <c r="H32" s="21">
        <v>0</v>
      </c>
    </row>
    <row r="33" spans="3:8" x14ac:dyDescent="0.3">
      <c r="C33" s="20" t="s">
        <v>139</v>
      </c>
      <c r="D33" s="20" t="s">
        <v>140</v>
      </c>
      <c r="E33" s="20" t="s">
        <v>30</v>
      </c>
      <c r="F33" s="21">
        <v>40000</v>
      </c>
      <c r="G33" s="21">
        <v>30039.67</v>
      </c>
      <c r="H33" s="21">
        <v>0</v>
      </c>
    </row>
    <row r="34" spans="3:8" x14ac:dyDescent="0.3">
      <c r="C34" s="20" t="s">
        <v>33</v>
      </c>
      <c r="D34" s="20" t="s">
        <v>34</v>
      </c>
      <c r="E34" s="20" t="s">
        <v>30</v>
      </c>
      <c r="F34" s="21">
        <v>40000</v>
      </c>
      <c r="G34" s="21">
        <v>29706.26</v>
      </c>
      <c r="H34" s="21">
        <v>0</v>
      </c>
    </row>
    <row r="35" spans="3:8" x14ac:dyDescent="0.3">
      <c r="C35" s="20" t="s">
        <v>137</v>
      </c>
      <c r="D35" s="20" t="s">
        <v>138</v>
      </c>
      <c r="E35" s="20" t="s">
        <v>30</v>
      </c>
      <c r="F35" s="21">
        <v>40000</v>
      </c>
      <c r="G35" s="21">
        <v>28076.47</v>
      </c>
      <c r="H35" s="21">
        <v>0</v>
      </c>
    </row>
    <row r="36" spans="3:8" x14ac:dyDescent="0.3">
      <c r="C36" s="20" t="s">
        <v>135</v>
      </c>
      <c r="D36" s="20" t="s">
        <v>136</v>
      </c>
      <c r="E36" s="20" t="s">
        <v>30</v>
      </c>
      <c r="F36" s="21">
        <v>40000</v>
      </c>
      <c r="G36" s="21">
        <v>27111.91</v>
      </c>
      <c r="H36" s="21">
        <v>0</v>
      </c>
    </row>
    <row r="37" spans="3:8" x14ac:dyDescent="0.3">
      <c r="C37" s="20" t="s">
        <v>133</v>
      </c>
      <c r="D37" s="20" t="s">
        <v>134</v>
      </c>
      <c r="E37" s="20" t="s">
        <v>30</v>
      </c>
      <c r="F37" s="21">
        <v>40000</v>
      </c>
      <c r="G37" s="21">
        <v>26580.5</v>
      </c>
      <c r="H37" s="21">
        <v>0</v>
      </c>
    </row>
    <row r="38" spans="3:8" x14ac:dyDescent="0.3">
      <c r="C38" s="20" t="s">
        <v>131</v>
      </c>
      <c r="D38" s="20" t="s">
        <v>132</v>
      </c>
      <c r="E38" s="20" t="s">
        <v>30</v>
      </c>
      <c r="F38" s="21">
        <v>40000</v>
      </c>
      <c r="G38" s="21">
        <v>26510</v>
      </c>
      <c r="H38" s="21">
        <v>0</v>
      </c>
    </row>
    <row r="39" spans="3:8" x14ac:dyDescent="0.3">
      <c r="C39" s="20" t="s">
        <v>129</v>
      </c>
      <c r="D39" s="20" t="s">
        <v>130</v>
      </c>
      <c r="E39" s="20" t="s">
        <v>30</v>
      </c>
      <c r="F39" s="21">
        <v>50000</v>
      </c>
      <c r="G39" s="21">
        <v>25838.97</v>
      </c>
      <c r="H39" s="21">
        <v>0</v>
      </c>
    </row>
    <row r="40" spans="3:8" x14ac:dyDescent="0.3">
      <c r="C40" s="20" t="s">
        <v>127</v>
      </c>
      <c r="D40" s="20" t="s">
        <v>128</v>
      </c>
      <c r="E40" s="20" t="s">
        <v>30</v>
      </c>
      <c r="F40" s="21">
        <v>50000</v>
      </c>
      <c r="G40" s="21">
        <v>24331.66</v>
      </c>
      <c r="H40" s="21">
        <v>0</v>
      </c>
    </row>
    <row r="41" spans="3:8" x14ac:dyDescent="0.3">
      <c r="C41" s="20" t="s">
        <v>206</v>
      </c>
      <c r="D41" s="20" t="s">
        <v>207</v>
      </c>
      <c r="E41" s="20" t="s">
        <v>30</v>
      </c>
      <c r="F41" s="21">
        <v>35000</v>
      </c>
      <c r="G41" s="21">
        <v>24272.06</v>
      </c>
      <c r="H41" s="21">
        <v>0</v>
      </c>
    </row>
    <row r="42" spans="3:8" x14ac:dyDescent="0.3">
      <c r="C42" s="20" t="s">
        <v>190</v>
      </c>
      <c r="D42" s="20" t="s">
        <v>191</v>
      </c>
      <c r="E42" s="20" t="s">
        <v>30</v>
      </c>
      <c r="F42" s="21">
        <v>40000</v>
      </c>
      <c r="G42" s="21">
        <v>24125.26</v>
      </c>
      <c r="H42" s="21">
        <v>0</v>
      </c>
    </row>
    <row r="43" spans="3:8" x14ac:dyDescent="0.3">
      <c r="C43" s="20" t="s">
        <v>184</v>
      </c>
      <c r="D43" s="20" t="s">
        <v>185</v>
      </c>
      <c r="E43" s="20" t="s">
        <v>30</v>
      </c>
      <c r="F43" s="21">
        <v>75000</v>
      </c>
      <c r="G43" s="21">
        <v>23642.79</v>
      </c>
      <c r="H43" s="21">
        <v>0</v>
      </c>
    </row>
    <row r="44" spans="3:8" x14ac:dyDescent="0.3">
      <c r="C44" s="20" t="s">
        <v>125</v>
      </c>
      <c r="D44" s="20" t="s">
        <v>126</v>
      </c>
      <c r="E44" s="20" t="s">
        <v>30</v>
      </c>
      <c r="F44" s="21">
        <v>40000</v>
      </c>
      <c r="G44" s="21">
        <v>23396.17</v>
      </c>
      <c r="H44" s="21">
        <v>0</v>
      </c>
    </row>
    <row r="45" spans="3:8" x14ac:dyDescent="0.3">
      <c r="C45" s="20" t="s">
        <v>175</v>
      </c>
      <c r="D45" s="20" t="s">
        <v>177</v>
      </c>
      <c r="E45" s="20" t="s">
        <v>30</v>
      </c>
      <c r="F45" s="21">
        <v>20000</v>
      </c>
      <c r="G45" s="21">
        <v>13706.7</v>
      </c>
      <c r="H45" s="21">
        <v>0</v>
      </c>
    </row>
    <row r="46" spans="3:8" x14ac:dyDescent="0.3">
      <c r="C46" s="20"/>
      <c r="D46" s="20" t="s">
        <v>176</v>
      </c>
      <c r="E46" s="20" t="s">
        <v>30</v>
      </c>
      <c r="F46" s="21">
        <v>20000</v>
      </c>
      <c r="G46" s="21">
        <v>9563.59</v>
      </c>
      <c r="H46" s="21">
        <v>0</v>
      </c>
    </row>
    <row r="47" spans="3:8" x14ac:dyDescent="0.3">
      <c r="C47" s="20" t="s">
        <v>123</v>
      </c>
      <c r="D47" s="20" t="s">
        <v>124</v>
      </c>
      <c r="E47" s="20" t="s">
        <v>30</v>
      </c>
      <c r="F47" s="21">
        <v>50000</v>
      </c>
      <c r="G47" s="21">
        <v>23079.33</v>
      </c>
      <c r="H47" s="21">
        <v>0</v>
      </c>
    </row>
    <row r="48" spans="3:8" x14ac:dyDescent="0.3">
      <c r="C48" s="20" t="s">
        <v>202</v>
      </c>
      <c r="D48" s="20" t="s">
        <v>203</v>
      </c>
      <c r="E48" s="20" t="s">
        <v>30</v>
      </c>
      <c r="F48" s="21">
        <v>50000</v>
      </c>
      <c r="G48" s="21">
        <v>23030.33</v>
      </c>
      <c r="H48" s="21">
        <v>0</v>
      </c>
    </row>
    <row r="49" spans="3:8" x14ac:dyDescent="0.3">
      <c r="C49" s="20" t="s">
        <v>121</v>
      </c>
      <c r="D49" s="20" t="s">
        <v>122</v>
      </c>
      <c r="E49" s="20" t="s">
        <v>30</v>
      </c>
      <c r="F49" s="21">
        <v>40000</v>
      </c>
      <c r="G49" s="21">
        <v>22677.06</v>
      </c>
      <c r="H49" s="21">
        <v>0</v>
      </c>
    </row>
    <row r="50" spans="3:8" x14ac:dyDescent="0.3">
      <c r="C50" s="20" t="s">
        <v>119</v>
      </c>
      <c r="D50" s="20" t="s">
        <v>120</v>
      </c>
      <c r="E50" s="20" t="s">
        <v>30</v>
      </c>
      <c r="F50" s="21">
        <v>35000</v>
      </c>
      <c r="G50" s="21">
        <v>22124.31</v>
      </c>
      <c r="H50" s="21">
        <v>0</v>
      </c>
    </row>
    <row r="51" spans="3:8" x14ac:dyDescent="0.3">
      <c r="C51" s="20" t="s">
        <v>117</v>
      </c>
      <c r="D51" s="20" t="s">
        <v>118</v>
      </c>
      <c r="E51" s="20" t="s">
        <v>30</v>
      </c>
      <c r="F51" s="21">
        <v>20000</v>
      </c>
      <c r="G51" s="21">
        <v>21883.4</v>
      </c>
      <c r="H51" s="21">
        <v>1883.4000000000015</v>
      </c>
    </row>
    <row r="52" spans="3:8" x14ac:dyDescent="0.3">
      <c r="C52" s="20" t="s">
        <v>115</v>
      </c>
      <c r="D52" s="20" t="s">
        <v>116</v>
      </c>
      <c r="E52" s="20" t="s">
        <v>30</v>
      </c>
      <c r="F52" s="21">
        <v>30000</v>
      </c>
      <c r="G52" s="21">
        <v>21461.08</v>
      </c>
      <c r="H52" s="21">
        <v>0</v>
      </c>
    </row>
    <row r="53" spans="3:8" x14ac:dyDescent="0.3">
      <c r="C53" s="20" t="s">
        <v>200</v>
      </c>
      <c r="D53" s="20" t="s">
        <v>201</v>
      </c>
      <c r="E53" s="20" t="s">
        <v>30</v>
      </c>
      <c r="F53" s="21">
        <v>40000</v>
      </c>
      <c r="G53" s="21">
        <v>21320.53</v>
      </c>
      <c r="H53" s="21">
        <v>0</v>
      </c>
    </row>
    <row r="54" spans="3:8" x14ac:dyDescent="0.3">
      <c r="C54" s="20" t="s">
        <v>204</v>
      </c>
      <c r="D54" s="20" t="s">
        <v>205</v>
      </c>
      <c r="E54" s="20" t="s">
        <v>30</v>
      </c>
      <c r="F54" s="21">
        <v>40000</v>
      </c>
      <c r="G54" s="21">
        <v>20800.09</v>
      </c>
      <c r="H54" s="21">
        <v>0</v>
      </c>
    </row>
    <row r="55" spans="3:8" x14ac:dyDescent="0.3">
      <c r="C55" s="20" t="s">
        <v>113</v>
      </c>
      <c r="D55" s="20" t="s">
        <v>114</v>
      </c>
      <c r="E55" s="20" t="s">
        <v>30</v>
      </c>
      <c r="F55" s="21">
        <v>40000</v>
      </c>
      <c r="G55" s="21">
        <v>19847.36</v>
      </c>
      <c r="H55" s="21">
        <v>0</v>
      </c>
    </row>
    <row r="56" spans="3:8" x14ac:dyDescent="0.3">
      <c r="C56" s="20" t="s">
        <v>111</v>
      </c>
      <c r="D56" s="20" t="s">
        <v>112</v>
      </c>
      <c r="E56" s="20" t="s">
        <v>30</v>
      </c>
      <c r="F56" s="21">
        <v>40000</v>
      </c>
      <c r="G56" s="21">
        <v>19110.54</v>
      </c>
      <c r="H56" s="21">
        <v>0</v>
      </c>
    </row>
    <row r="57" spans="3:8" x14ac:dyDescent="0.3">
      <c r="C57" s="20" t="s">
        <v>192</v>
      </c>
      <c r="D57" s="20" t="s">
        <v>193</v>
      </c>
      <c r="E57" s="20" t="s">
        <v>30</v>
      </c>
      <c r="F57" s="21">
        <v>40000</v>
      </c>
      <c r="G57" s="21">
        <v>18012.03</v>
      </c>
      <c r="H57" s="21">
        <v>0</v>
      </c>
    </row>
    <row r="58" spans="3:8" x14ac:dyDescent="0.3">
      <c r="C58" s="20" t="s">
        <v>109</v>
      </c>
      <c r="D58" s="20" t="s">
        <v>110</v>
      </c>
      <c r="E58" s="20" t="s">
        <v>30</v>
      </c>
      <c r="F58" s="21">
        <v>20000</v>
      </c>
      <c r="G58" s="21">
        <v>17587.91</v>
      </c>
      <c r="H58" s="21">
        <v>0</v>
      </c>
    </row>
    <row r="59" spans="3:8" x14ac:dyDescent="0.3">
      <c r="C59" s="20" t="s">
        <v>107</v>
      </c>
      <c r="D59" s="20" t="s">
        <v>108</v>
      </c>
      <c r="E59" s="20" t="s">
        <v>30</v>
      </c>
      <c r="F59" s="21">
        <v>40000</v>
      </c>
      <c r="G59" s="21">
        <v>17327.650000000001</v>
      </c>
      <c r="H59" s="21">
        <v>0</v>
      </c>
    </row>
    <row r="60" spans="3:8" x14ac:dyDescent="0.3">
      <c r="C60" s="20" t="s">
        <v>105</v>
      </c>
      <c r="D60" s="20" t="s">
        <v>106</v>
      </c>
      <c r="E60" s="20" t="s">
        <v>30</v>
      </c>
      <c r="F60" s="21">
        <v>50000</v>
      </c>
      <c r="G60" s="21">
        <v>17160.2</v>
      </c>
      <c r="H60" s="21">
        <v>0</v>
      </c>
    </row>
    <row r="61" spans="3:8" x14ac:dyDescent="0.3">
      <c r="C61" s="20" t="s">
        <v>103</v>
      </c>
      <c r="D61" s="20" t="s">
        <v>104</v>
      </c>
      <c r="E61" s="20" t="s">
        <v>30</v>
      </c>
      <c r="F61" s="21">
        <v>40000</v>
      </c>
      <c r="G61" s="21">
        <v>16816.61</v>
      </c>
      <c r="H61" s="21">
        <v>0</v>
      </c>
    </row>
    <row r="62" spans="3:8" x14ac:dyDescent="0.3">
      <c r="C62" s="20" t="s">
        <v>101</v>
      </c>
      <c r="D62" s="20" t="s">
        <v>102</v>
      </c>
      <c r="E62" s="20" t="s">
        <v>30</v>
      </c>
      <c r="F62" s="21">
        <v>40000</v>
      </c>
      <c r="G62" s="21">
        <v>16717.84</v>
      </c>
      <c r="H62" s="21">
        <v>0</v>
      </c>
    </row>
    <row r="63" spans="3:8" x14ac:dyDescent="0.3">
      <c r="C63" s="20" t="s">
        <v>99</v>
      </c>
      <c r="D63" s="20" t="s">
        <v>100</v>
      </c>
      <c r="E63" s="20" t="s">
        <v>30</v>
      </c>
      <c r="F63" s="21">
        <v>50000</v>
      </c>
      <c r="G63" s="21">
        <v>16246.53</v>
      </c>
      <c r="H63" s="21">
        <v>0</v>
      </c>
    </row>
    <row r="64" spans="3:8" x14ac:dyDescent="0.3">
      <c r="C64" s="20" t="s">
        <v>97</v>
      </c>
      <c r="D64" s="20" t="s">
        <v>98</v>
      </c>
      <c r="E64" s="20" t="s">
        <v>30</v>
      </c>
      <c r="F64" s="21">
        <v>20000</v>
      </c>
      <c r="G64" s="21">
        <v>16024.65</v>
      </c>
      <c r="H64" s="21">
        <v>0</v>
      </c>
    </row>
    <row r="65" spans="3:8" x14ac:dyDescent="0.3">
      <c r="C65" s="20" t="s">
        <v>198</v>
      </c>
      <c r="D65" s="20" t="s">
        <v>199</v>
      </c>
      <c r="E65" s="20" t="s">
        <v>30</v>
      </c>
      <c r="F65" s="21">
        <v>20000</v>
      </c>
      <c r="G65" s="21">
        <v>16007.78</v>
      </c>
      <c r="H65" s="21">
        <v>0</v>
      </c>
    </row>
    <row r="66" spans="3:8" x14ac:dyDescent="0.3">
      <c r="C66" s="20" t="s">
        <v>45</v>
      </c>
      <c r="D66" s="20" t="s">
        <v>46</v>
      </c>
      <c r="E66" s="20" t="s">
        <v>30</v>
      </c>
      <c r="F66" s="21">
        <v>20000</v>
      </c>
      <c r="G66" s="21">
        <v>15899.89</v>
      </c>
      <c r="H66" s="21">
        <v>0</v>
      </c>
    </row>
    <row r="67" spans="3:8" x14ac:dyDescent="0.3">
      <c r="C67" s="20" t="s">
        <v>95</v>
      </c>
      <c r="D67" s="20" t="s">
        <v>96</v>
      </c>
      <c r="E67" s="20" t="s">
        <v>30</v>
      </c>
      <c r="F67" s="21">
        <v>30000</v>
      </c>
      <c r="G67" s="21">
        <v>14978.34</v>
      </c>
      <c r="H67" s="21">
        <v>0</v>
      </c>
    </row>
    <row r="68" spans="3:8" x14ac:dyDescent="0.3">
      <c r="C68" s="20" t="s">
        <v>93</v>
      </c>
      <c r="D68" s="20" t="s">
        <v>94</v>
      </c>
      <c r="E68" s="20" t="s">
        <v>30</v>
      </c>
      <c r="F68" s="21">
        <v>20000</v>
      </c>
      <c r="G68" s="21">
        <v>13539.5</v>
      </c>
      <c r="H68" s="21">
        <v>0</v>
      </c>
    </row>
    <row r="69" spans="3:8" x14ac:dyDescent="0.3">
      <c r="C69" s="20" t="s">
        <v>91</v>
      </c>
      <c r="D69" s="20" t="s">
        <v>92</v>
      </c>
      <c r="E69" s="20" t="s">
        <v>30</v>
      </c>
      <c r="F69" s="21">
        <v>40000</v>
      </c>
      <c r="G69" s="21">
        <v>13165.09</v>
      </c>
      <c r="H69" s="21">
        <v>0</v>
      </c>
    </row>
    <row r="70" spans="3:8" x14ac:dyDescent="0.3">
      <c r="C70" s="20" t="s">
        <v>89</v>
      </c>
      <c r="D70" s="20" t="s">
        <v>90</v>
      </c>
      <c r="E70" s="20" t="s">
        <v>30</v>
      </c>
      <c r="F70" s="21">
        <v>20000</v>
      </c>
      <c r="G70" s="21">
        <v>13151.65</v>
      </c>
      <c r="H70" s="21">
        <v>0</v>
      </c>
    </row>
    <row r="71" spans="3:8" x14ac:dyDescent="0.3">
      <c r="C71" s="20" t="s">
        <v>87</v>
      </c>
      <c r="D71" s="20" t="s">
        <v>88</v>
      </c>
      <c r="E71" s="20" t="s">
        <v>30</v>
      </c>
      <c r="F71" s="21">
        <v>20000</v>
      </c>
      <c r="G71" s="21">
        <v>13104.14</v>
      </c>
      <c r="H71" s="21">
        <v>0</v>
      </c>
    </row>
    <row r="72" spans="3:8" x14ac:dyDescent="0.3">
      <c r="C72" s="20" t="s">
        <v>182</v>
      </c>
      <c r="D72" s="20" t="s">
        <v>183</v>
      </c>
      <c r="E72" s="20" t="s">
        <v>30</v>
      </c>
      <c r="F72" s="21">
        <v>40000</v>
      </c>
      <c r="G72" s="21">
        <v>9836</v>
      </c>
      <c r="H72" s="21">
        <v>0</v>
      </c>
    </row>
    <row r="73" spans="3:8" x14ac:dyDescent="0.3">
      <c r="C73" s="20" t="s">
        <v>85</v>
      </c>
      <c r="D73" s="20" t="s">
        <v>86</v>
      </c>
      <c r="E73" s="20" t="s">
        <v>30</v>
      </c>
      <c r="F73" s="21">
        <v>20000</v>
      </c>
      <c r="G73" s="21">
        <v>9637.82</v>
      </c>
      <c r="H73" s="21">
        <v>0</v>
      </c>
    </row>
    <row r="74" spans="3:8" x14ac:dyDescent="0.3">
      <c r="C74" s="20" t="s">
        <v>83</v>
      </c>
      <c r="D74" s="20" t="s">
        <v>84</v>
      </c>
      <c r="E74" s="20" t="s">
        <v>30</v>
      </c>
      <c r="F74" s="21">
        <v>40000</v>
      </c>
      <c r="G74" s="21">
        <v>9514.65</v>
      </c>
      <c r="H74" s="21">
        <v>0</v>
      </c>
    </row>
    <row r="75" spans="3:8" x14ac:dyDescent="0.3">
      <c r="C75" s="20" t="s">
        <v>212</v>
      </c>
      <c r="D75" s="20" t="s">
        <v>213</v>
      </c>
      <c r="E75" s="20" t="s">
        <v>30</v>
      </c>
      <c r="F75" s="21">
        <v>20000</v>
      </c>
      <c r="G75" s="21">
        <v>9479.69</v>
      </c>
      <c r="H75" s="21">
        <v>0</v>
      </c>
    </row>
    <row r="76" spans="3:8" x14ac:dyDescent="0.3">
      <c r="C76" s="20" t="s">
        <v>210</v>
      </c>
      <c r="D76" s="20" t="s">
        <v>211</v>
      </c>
      <c r="E76" s="20" t="s">
        <v>30</v>
      </c>
      <c r="F76" s="21">
        <v>20000</v>
      </c>
      <c r="G76" s="21">
        <v>9265.48</v>
      </c>
      <c r="H76" s="21">
        <v>0</v>
      </c>
    </row>
    <row r="77" spans="3:8" x14ac:dyDescent="0.3">
      <c r="C77" s="20" t="s">
        <v>28</v>
      </c>
      <c r="D77" s="20" t="s">
        <v>29</v>
      </c>
      <c r="E77" s="20" t="s">
        <v>30</v>
      </c>
      <c r="F77" s="21">
        <v>20000</v>
      </c>
      <c r="G77" s="21">
        <v>8989.19</v>
      </c>
      <c r="H77" s="21">
        <v>0</v>
      </c>
    </row>
    <row r="78" spans="3:8" x14ac:dyDescent="0.3">
      <c r="C78" s="20" t="s">
        <v>81</v>
      </c>
      <c r="D78" s="20" t="s">
        <v>82</v>
      </c>
      <c r="E78" s="20" t="s">
        <v>30</v>
      </c>
      <c r="F78" s="21">
        <v>20000</v>
      </c>
      <c r="G78" s="21">
        <v>8540.2800000000007</v>
      </c>
      <c r="H78" s="21">
        <v>0</v>
      </c>
    </row>
    <row r="79" spans="3:8" x14ac:dyDescent="0.3">
      <c r="C79" s="20" t="s">
        <v>79</v>
      </c>
      <c r="D79" s="20" t="s">
        <v>80</v>
      </c>
      <c r="E79" s="20" t="s">
        <v>30</v>
      </c>
      <c r="F79" s="21">
        <v>20000</v>
      </c>
      <c r="G79" s="21">
        <v>7800.13</v>
      </c>
      <c r="H79" s="21">
        <v>0</v>
      </c>
    </row>
    <row r="80" spans="3:8" x14ac:dyDescent="0.3">
      <c r="C80" s="20" t="s">
        <v>186</v>
      </c>
      <c r="D80" s="20" t="s">
        <v>187</v>
      </c>
      <c r="E80" s="20" t="s">
        <v>30</v>
      </c>
      <c r="F80" s="21">
        <v>20000</v>
      </c>
      <c r="G80" s="21">
        <v>7093.12</v>
      </c>
      <c r="H80" s="21">
        <v>0</v>
      </c>
    </row>
    <row r="81" spans="3:8" x14ac:dyDescent="0.3">
      <c r="C81" s="20" t="s">
        <v>77</v>
      </c>
      <c r="D81" s="20" t="s">
        <v>78</v>
      </c>
      <c r="E81" s="20" t="s">
        <v>30</v>
      </c>
      <c r="F81" s="21">
        <v>20000</v>
      </c>
      <c r="G81" s="21">
        <v>6867.16</v>
      </c>
      <c r="H81" s="21">
        <v>0</v>
      </c>
    </row>
    <row r="82" spans="3:8" x14ac:dyDescent="0.3">
      <c r="C82" s="20" t="s">
        <v>75</v>
      </c>
      <c r="D82" s="20" t="s">
        <v>76</v>
      </c>
      <c r="E82" s="20" t="s">
        <v>30</v>
      </c>
      <c r="F82" s="21">
        <v>20000</v>
      </c>
      <c r="G82" s="21">
        <v>6702</v>
      </c>
      <c r="H82" s="21">
        <v>0</v>
      </c>
    </row>
    <row r="83" spans="3:8" x14ac:dyDescent="0.3">
      <c r="C83" s="20" t="s">
        <v>41</v>
      </c>
      <c r="D83" s="20" t="s">
        <v>42</v>
      </c>
      <c r="E83" s="20" t="s">
        <v>30</v>
      </c>
      <c r="F83" s="21">
        <v>20000</v>
      </c>
      <c r="G83" s="21">
        <v>6496.96</v>
      </c>
      <c r="H83" s="21">
        <v>0</v>
      </c>
    </row>
    <row r="84" spans="3:8" x14ac:dyDescent="0.3">
      <c r="C84" s="20" t="s">
        <v>73</v>
      </c>
      <c r="D84" s="20" t="s">
        <v>74</v>
      </c>
      <c r="E84" s="20" t="s">
        <v>30</v>
      </c>
      <c r="F84" s="21">
        <v>50000</v>
      </c>
      <c r="G84" s="21">
        <v>4949.68</v>
      </c>
      <c r="H84" s="21">
        <v>0</v>
      </c>
    </row>
    <row r="85" spans="3:8" x14ac:dyDescent="0.3">
      <c r="C85" s="20" t="s">
        <v>71</v>
      </c>
      <c r="D85" s="20" t="s">
        <v>72</v>
      </c>
      <c r="E85" s="20" t="s">
        <v>30</v>
      </c>
      <c r="F85" s="21">
        <v>20000</v>
      </c>
      <c r="G85" s="21">
        <v>4865.22</v>
      </c>
      <c r="H85" s="21">
        <v>0</v>
      </c>
    </row>
    <row r="86" spans="3:8" x14ac:dyDescent="0.3">
      <c r="C86" s="20" t="s">
        <v>35</v>
      </c>
      <c r="D86" s="20" t="s">
        <v>36</v>
      </c>
      <c r="E86" s="20" t="s">
        <v>30</v>
      </c>
      <c r="F86" s="21">
        <v>30000</v>
      </c>
      <c r="G86" s="21">
        <v>4702.2</v>
      </c>
      <c r="H86" s="21">
        <v>0</v>
      </c>
    </row>
    <row r="87" spans="3:8" x14ac:dyDescent="0.3">
      <c r="C87" s="20" t="s">
        <v>69</v>
      </c>
      <c r="D87" s="20" t="s">
        <v>70</v>
      </c>
      <c r="E87" s="20" t="s">
        <v>30</v>
      </c>
      <c r="F87" s="21">
        <v>20000</v>
      </c>
      <c r="G87" s="21">
        <v>4691.7299999999996</v>
      </c>
      <c r="H87" s="21">
        <v>0</v>
      </c>
    </row>
    <row r="88" spans="3:8" x14ac:dyDescent="0.3">
      <c r="C88" s="20" t="s">
        <v>67</v>
      </c>
      <c r="D88" s="20" t="s">
        <v>68</v>
      </c>
      <c r="E88" s="20" t="s">
        <v>30</v>
      </c>
      <c r="F88" s="21">
        <v>20000</v>
      </c>
      <c r="G88" s="21">
        <v>4224.49</v>
      </c>
      <c r="H88" s="21">
        <v>0</v>
      </c>
    </row>
    <row r="89" spans="3:8" x14ac:dyDescent="0.3">
      <c r="C89" s="20" t="s">
        <v>65</v>
      </c>
      <c r="D89" s="20" t="s">
        <v>66</v>
      </c>
      <c r="E89" s="20" t="s">
        <v>30</v>
      </c>
      <c r="F89" s="21">
        <v>40000</v>
      </c>
      <c r="G89" s="21">
        <v>2690.69</v>
      </c>
      <c r="H89" s="21">
        <v>0</v>
      </c>
    </row>
    <row r="90" spans="3:8" x14ac:dyDescent="0.3">
      <c r="C90" s="20" t="s">
        <v>63</v>
      </c>
      <c r="D90" s="20" t="s">
        <v>64</v>
      </c>
      <c r="E90" s="20" t="s">
        <v>30</v>
      </c>
      <c r="F90" s="21">
        <v>20000</v>
      </c>
      <c r="G90" s="21">
        <v>2584.5300000000002</v>
      </c>
      <c r="H90" s="21">
        <v>0</v>
      </c>
    </row>
    <row r="91" spans="3:8" x14ac:dyDescent="0.3">
      <c r="C91" s="20" t="s">
        <v>61</v>
      </c>
      <c r="D91" s="20" t="s">
        <v>62</v>
      </c>
      <c r="E91" s="20" t="s">
        <v>30</v>
      </c>
      <c r="F91" s="21">
        <v>20000</v>
      </c>
      <c r="G91" s="21">
        <v>2560.34</v>
      </c>
      <c r="H91" s="21">
        <v>0</v>
      </c>
    </row>
    <row r="92" spans="3:8" x14ac:dyDescent="0.3">
      <c r="C92" s="20" t="s">
        <v>59</v>
      </c>
      <c r="D92" s="20" t="s">
        <v>60</v>
      </c>
      <c r="E92" s="20" t="s">
        <v>30</v>
      </c>
      <c r="F92" s="21">
        <v>20000</v>
      </c>
      <c r="G92" s="21">
        <v>2168.89</v>
      </c>
      <c r="H92" s="21">
        <v>0</v>
      </c>
    </row>
    <row r="93" spans="3:8" x14ac:dyDescent="0.3">
      <c r="C93" s="20" t="s">
        <v>194</v>
      </c>
      <c r="D93" s="20" t="s">
        <v>195</v>
      </c>
      <c r="E93" s="20" t="s">
        <v>30</v>
      </c>
      <c r="F93" s="21">
        <v>20000</v>
      </c>
      <c r="G93" s="21">
        <v>2168.4899999999998</v>
      </c>
      <c r="H93" s="21">
        <v>0</v>
      </c>
    </row>
    <row r="94" spans="3:8" x14ac:dyDescent="0.3">
      <c r="C94" s="20" t="s">
        <v>196</v>
      </c>
      <c r="D94" s="20" t="s">
        <v>197</v>
      </c>
      <c r="E94" s="20" t="s">
        <v>30</v>
      </c>
      <c r="F94" s="21">
        <v>40000</v>
      </c>
      <c r="G94" s="21">
        <v>1405.87</v>
      </c>
      <c r="H94" s="21">
        <v>0</v>
      </c>
    </row>
    <row r="95" spans="3:8" x14ac:dyDescent="0.3">
      <c r="C95" s="20" t="s">
        <v>57</v>
      </c>
      <c r="D95" s="20" t="s">
        <v>58</v>
      </c>
      <c r="E95" s="20" t="s">
        <v>30</v>
      </c>
      <c r="F95" s="21">
        <v>40000</v>
      </c>
      <c r="G95" s="21">
        <v>1266.3900000000001</v>
      </c>
      <c r="H95" s="21">
        <v>0</v>
      </c>
    </row>
    <row r="96" spans="3:8" x14ac:dyDescent="0.3">
      <c r="C96" s="20" t="s">
        <v>55</v>
      </c>
      <c r="D96" s="20" t="s">
        <v>56</v>
      </c>
      <c r="E96" s="20" t="s">
        <v>30</v>
      </c>
      <c r="F96" s="21">
        <v>20000</v>
      </c>
      <c r="G96" s="21">
        <v>1228.6500000000001</v>
      </c>
      <c r="H96" s="21">
        <v>0</v>
      </c>
    </row>
    <row r="97" spans="3:8" x14ac:dyDescent="0.3">
      <c r="C97" s="20" t="s">
        <v>188</v>
      </c>
      <c r="D97" s="20" t="s">
        <v>189</v>
      </c>
      <c r="E97" s="20" t="s">
        <v>30</v>
      </c>
      <c r="F97" s="21">
        <v>20000</v>
      </c>
      <c r="G97" s="21">
        <v>1093.04</v>
      </c>
      <c r="H97" s="21">
        <v>0</v>
      </c>
    </row>
    <row r="98" spans="3:8" x14ac:dyDescent="0.3">
      <c r="C98" s="20" t="s">
        <v>53</v>
      </c>
      <c r="D98" s="20" t="s">
        <v>54</v>
      </c>
      <c r="E98" s="20" t="s">
        <v>30</v>
      </c>
      <c r="F98" s="21">
        <v>40000</v>
      </c>
      <c r="G98" s="21">
        <v>793.24</v>
      </c>
      <c r="H98" s="21">
        <v>0</v>
      </c>
    </row>
    <row r="99" spans="3:8" x14ac:dyDescent="0.3">
      <c r="C99" s="20" t="s">
        <v>51</v>
      </c>
      <c r="D99" s="20" t="s">
        <v>52</v>
      </c>
      <c r="E99" s="20" t="s">
        <v>30</v>
      </c>
      <c r="F99" s="21">
        <v>20000</v>
      </c>
      <c r="G99" s="21">
        <v>385.15</v>
      </c>
      <c r="H99" s="21">
        <v>0</v>
      </c>
    </row>
    <row r="100" spans="3:8" x14ac:dyDescent="0.3">
      <c r="C100" s="20" t="s">
        <v>49</v>
      </c>
      <c r="D100" s="20" t="s">
        <v>50</v>
      </c>
      <c r="E100" s="20" t="s">
        <v>30</v>
      </c>
      <c r="F100" s="21">
        <v>20000</v>
      </c>
      <c r="G100" s="21">
        <v>327.08</v>
      </c>
      <c r="H100" s="21">
        <v>0</v>
      </c>
    </row>
    <row r="101" spans="3:8" x14ac:dyDescent="0.3">
      <c r="C101" s="20" t="s">
        <v>180</v>
      </c>
      <c r="D101" s="20" t="s">
        <v>181</v>
      </c>
      <c r="E101" s="20" t="s">
        <v>30</v>
      </c>
      <c r="F101" s="21">
        <v>50000</v>
      </c>
      <c r="G101" s="21">
        <v>99.75</v>
      </c>
      <c r="H101" s="21">
        <v>0</v>
      </c>
    </row>
    <row r="102" spans="3:8" x14ac:dyDescent="0.3">
      <c r="C102" s="20" t="s">
        <v>39</v>
      </c>
      <c r="D102" s="20" t="s">
        <v>40</v>
      </c>
      <c r="E102" s="20" t="s">
        <v>30</v>
      </c>
      <c r="F102" s="21">
        <v>20000</v>
      </c>
      <c r="G102" s="21">
        <v>-0.57999999999999996</v>
      </c>
      <c r="H102" s="21">
        <v>0</v>
      </c>
    </row>
    <row r="103" spans="3:8" x14ac:dyDescent="0.3">
      <c r="C103" s="20" t="s">
        <v>37</v>
      </c>
      <c r="D103" s="20" t="s">
        <v>38</v>
      </c>
      <c r="E103" s="20" t="s">
        <v>30</v>
      </c>
      <c r="F103" s="21">
        <v>20000</v>
      </c>
      <c r="G103" s="21">
        <v>-731.94</v>
      </c>
      <c r="H103" s="21">
        <v>0</v>
      </c>
    </row>
    <row r="104" spans="3:8" x14ac:dyDescent="0.3">
      <c r="C104" s="20" t="s">
        <v>31</v>
      </c>
      <c r="D104" s="20" t="s">
        <v>32</v>
      </c>
      <c r="E104" s="20" t="s">
        <v>30</v>
      </c>
      <c r="F104" s="21">
        <v>50000</v>
      </c>
      <c r="G104" s="21">
        <v>-10218.93</v>
      </c>
      <c r="H104" s="21">
        <v>0</v>
      </c>
    </row>
    <row r="105" spans="3:8" x14ac:dyDescent="0.3">
      <c r="C105"/>
      <c r="D105"/>
      <c r="E105"/>
      <c r="F105"/>
      <c r="G105"/>
      <c r="H105"/>
    </row>
    <row r="106" spans="3:8" x14ac:dyDescent="0.3">
      <c r="C106" s="13"/>
      <c r="D106" s="13"/>
      <c r="E106" s="13"/>
      <c r="F106" s="13"/>
      <c r="G106" s="13"/>
      <c r="H106" s="13"/>
    </row>
    <row r="107" spans="3:8" x14ac:dyDescent="0.3">
      <c r="C107" s="13"/>
      <c r="D107" s="13"/>
      <c r="E107" s="13"/>
      <c r="F107" s="13"/>
      <c r="G107" s="13"/>
      <c r="H107" s="13"/>
    </row>
  </sheetData>
  <conditionalFormatting pivot="1" sqref="G9:G104">
    <cfRule type="dataBar" priority="2">
      <dataBar>
        <cfvo type="min"/>
        <cfvo type="max"/>
        <color rgb="FF63C384"/>
      </dataBar>
      <extLst>
        <ext xmlns:x14="http://schemas.microsoft.com/office/spreadsheetml/2009/9/main" uri="{B025F937-C7B1-47D3-B67F-A62EFF666E3E}">
          <x14:id>{FD2D5E20-7A7F-47C3-9833-0EDF793E7A35}</x14:id>
        </ext>
      </extLst>
    </cfRule>
  </conditionalFormatting>
  <conditionalFormatting pivot="1" sqref="H9:H104">
    <cfRule type="cellIs" dxfId="313" priority="1" operator="greaterThan">
      <formula>0</formula>
    </cfRule>
  </conditionalFormatting>
  <pageMargins left="0.7" right="0.7" top="0.75" bottom="0.75" header="0.3" footer="0.3"/>
  <pageSetup scale="66" fitToHeight="0" orientation="landscape" horizontalDpi="300" verticalDpi="300" r:id="rId2"/>
  <drawing r:id="rId3"/>
  <extLst>
    <ext xmlns:x14="http://schemas.microsoft.com/office/spreadsheetml/2009/9/main" uri="{78C0D931-6437-407d-A8EE-F0AAD7539E65}">
      <x14:conditionalFormattings>
        <x14:conditionalFormatting xmlns:xm="http://schemas.microsoft.com/office/excel/2006/main" pivot="1">
          <x14:cfRule type="dataBar" id="{FD2D5E20-7A7F-47C3-9833-0EDF793E7A35}">
            <x14:dataBar minLength="0" maxLength="100" border="1" negativeBarBorderColorSameAsPositive="0">
              <x14:cfvo type="autoMin"/>
              <x14:cfvo type="autoMax"/>
              <x14:borderColor rgb="FF63C384"/>
              <x14:negativeFillColor rgb="FFFF0000"/>
              <x14:negativeBorderColor rgb="FFFF0000"/>
              <x14:axisColor rgb="FF000000"/>
            </x14:dataBar>
          </x14:cfRule>
          <xm:sqref>G9:G104</xm:sqref>
        </x14:conditionalFormatting>
      </x14:conditionalFormattings>
    </ext>
    <ext xmlns:x14="http://schemas.microsoft.com/office/spreadsheetml/2009/9/main" uri="{A8765BA9-456A-4dab-B4F3-ACF838C121DE}">
      <x14:slicerList>
        <x14:slicer r:id="rId4"/>
      </x14:slicerList>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107"/>
  <sheetViews>
    <sheetView showGridLines="0" topLeftCell="B2" zoomScale="64" zoomScaleNormal="64" workbookViewId="0"/>
  </sheetViews>
  <sheetFormatPr defaultRowHeight="15" x14ac:dyDescent="0.25"/>
  <cols>
    <col min="1" max="1" width="9.140625" hidden="1" customWidth="1"/>
    <col min="3" max="3" width="22.28515625" bestFit="1" customWidth="1"/>
    <col min="4" max="4" width="26.42578125" bestFit="1" customWidth="1"/>
    <col min="5" max="5" width="32" bestFit="1" customWidth="1"/>
    <col min="6" max="6" width="21.85546875" bestFit="1" customWidth="1"/>
    <col min="7" max="12" width="22.28515625" bestFit="1" customWidth="1"/>
    <col min="13" max="13" width="20.85546875" bestFit="1" customWidth="1"/>
    <col min="14" max="14" width="38.28515625" bestFit="1" customWidth="1"/>
    <col min="15" max="15" width="15.5703125" bestFit="1" customWidth="1"/>
    <col min="16" max="16" width="25.140625" bestFit="1" customWidth="1"/>
    <col min="17" max="17" width="18.85546875" bestFit="1" customWidth="1"/>
    <col min="18" max="18" width="15.5703125" bestFit="1" customWidth="1"/>
    <col min="19" max="19" width="23.5703125" bestFit="1" customWidth="1"/>
    <col min="20" max="20" width="22.42578125" bestFit="1" customWidth="1"/>
    <col min="21" max="21" width="22.85546875" bestFit="1" customWidth="1"/>
    <col min="22" max="22" width="0" hidden="1" customWidth="1"/>
  </cols>
  <sheetData>
    <row r="1" spans="1:39" hidden="1" x14ac:dyDescent="0.25">
      <c r="A1" s="1" t="s">
        <v>528</v>
      </c>
      <c r="C1" s="1" t="s">
        <v>0</v>
      </c>
      <c r="D1" s="1" t="s">
        <v>258</v>
      </c>
      <c r="E1" s="1" t="s">
        <v>259</v>
      </c>
      <c r="F1" s="1" t="s">
        <v>259</v>
      </c>
      <c r="G1" s="1" t="s">
        <v>259</v>
      </c>
      <c r="H1" s="1" t="s">
        <v>259</v>
      </c>
      <c r="I1" s="1" t="s">
        <v>259</v>
      </c>
      <c r="J1" s="1" t="s">
        <v>259</v>
      </c>
      <c r="K1" s="1" t="s">
        <v>259</v>
      </c>
      <c r="L1" s="1" t="s">
        <v>259</v>
      </c>
      <c r="M1" s="1" t="s">
        <v>259</v>
      </c>
      <c r="N1" s="1" t="s">
        <v>259</v>
      </c>
      <c r="O1" s="1" t="s">
        <v>259</v>
      </c>
      <c r="P1" s="1" t="s">
        <v>259</v>
      </c>
      <c r="Q1" s="1" t="s">
        <v>259</v>
      </c>
      <c r="R1" s="1" t="s">
        <v>259</v>
      </c>
      <c r="S1" s="1" t="s">
        <v>259</v>
      </c>
      <c r="T1" s="1" t="s">
        <v>259</v>
      </c>
      <c r="U1" s="1" t="s">
        <v>259</v>
      </c>
      <c r="V1" s="1" t="s">
        <v>2</v>
      </c>
      <c r="W1" s="1"/>
    </row>
    <row r="3" spans="1:39" ht="15.75" thickBot="1" x14ac:dyDescent="0.3">
      <c r="C3" s="2" t="s">
        <v>3</v>
      </c>
      <c r="D3" s="3" t="s">
        <v>4</v>
      </c>
      <c r="E3" s="23"/>
      <c r="F3" s="23"/>
      <c r="G3" s="23"/>
      <c r="H3" s="23"/>
      <c r="I3" s="23"/>
      <c r="J3" s="23"/>
      <c r="K3" s="23"/>
      <c r="L3" s="23"/>
      <c r="M3" s="23"/>
      <c r="N3" s="23"/>
      <c r="O3" s="23"/>
      <c r="P3" s="23"/>
      <c r="Q3" s="23"/>
      <c r="R3" s="23"/>
      <c r="S3" s="23"/>
      <c r="T3" s="23"/>
      <c r="U3" s="23"/>
    </row>
    <row r="4" spans="1:39" ht="15.75" thickTop="1" x14ac:dyDescent="0.25">
      <c r="C4" s="4" t="s">
        <v>5</v>
      </c>
      <c r="D4" s="5"/>
      <c r="E4" s="23"/>
      <c r="F4" s="23"/>
      <c r="G4" s="23"/>
      <c r="H4" s="23"/>
      <c r="I4" s="23"/>
      <c r="J4" s="23"/>
      <c r="K4" s="23"/>
      <c r="L4" s="23"/>
      <c r="M4" s="23"/>
      <c r="N4" s="23"/>
      <c r="O4" s="23"/>
      <c r="P4" s="23"/>
      <c r="Q4" s="23"/>
      <c r="R4" s="23"/>
      <c r="S4" s="23"/>
      <c r="T4" s="23"/>
      <c r="U4" s="23"/>
    </row>
    <row r="5" spans="1:39" x14ac:dyDescent="0.25">
      <c r="A5" s="1" t="s">
        <v>6</v>
      </c>
      <c r="C5" s="6" t="s">
        <v>7</v>
      </c>
      <c r="D5" s="8" t="str">
        <f>"*"</f>
        <v>*</v>
      </c>
      <c r="E5" s="24"/>
      <c r="F5" s="24"/>
      <c r="G5" s="24"/>
      <c r="H5" s="24"/>
      <c r="I5" s="24"/>
      <c r="J5" s="24"/>
      <c r="K5" s="24"/>
      <c r="L5" s="24"/>
      <c r="M5" s="24"/>
      <c r="N5" s="24"/>
      <c r="O5" s="24"/>
      <c r="P5" s="24"/>
      <c r="Q5" s="24"/>
      <c r="R5" s="24"/>
      <c r="S5" s="24"/>
      <c r="T5" s="24"/>
      <c r="U5" s="24"/>
      <c r="V5" s="1" t="str">
        <f>"Lookup"</f>
        <v>Lookup</v>
      </c>
      <c r="W5" s="1"/>
    </row>
    <row r="6" spans="1:39" x14ac:dyDescent="0.25">
      <c r="A6" s="1"/>
      <c r="C6" s="10" t="s">
        <v>20</v>
      </c>
      <c r="D6" s="11" t="s">
        <v>220</v>
      </c>
      <c r="E6" s="24"/>
      <c r="F6" s="24"/>
      <c r="G6" s="24"/>
      <c r="H6" s="24"/>
      <c r="I6" s="24"/>
      <c r="J6" s="24"/>
      <c r="K6" s="24"/>
      <c r="L6" s="24"/>
      <c r="M6" s="24"/>
      <c r="N6" s="24"/>
      <c r="O6" s="24"/>
      <c r="P6" s="24"/>
      <c r="Q6" s="24"/>
      <c r="R6" s="24"/>
      <c r="S6" s="24"/>
      <c r="T6" s="24"/>
      <c r="U6" s="24"/>
      <c r="V6" s="1"/>
      <c r="W6" s="1"/>
    </row>
    <row r="7" spans="1:39" x14ac:dyDescent="0.25">
      <c r="C7" s="7"/>
      <c r="D7" s="7"/>
      <c r="E7" s="25"/>
      <c r="F7" s="25"/>
      <c r="G7" s="25"/>
      <c r="H7" s="25"/>
      <c r="I7" s="25"/>
      <c r="J7" s="25"/>
      <c r="K7" s="25"/>
      <c r="L7" s="25"/>
      <c r="M7" s="25"/>
      <c r="N7" s="25"/>
      <c r="O7" s="25"/>
      <c r="P7" s="25"/>
      <c r="Q7" s="25"/>
      <c r="R7" s="25"/>
      <c r="S7" s="25"/>
      <c r="T7" s="25"/>
      <c r="U7" s="25"/>
    </row>
    <row r="8" spans="1:39" hidden="1" x14ac:dyDescent="0.25">
      <c r="A8" s="1" t="s">
        <v>8</v>
      </c>
      <c r="D8" s="9" t="s">
        <v>9</v>
      </c>
      <c r="E8" s="9"/>
      <c r="F8" s="9"/>
      <c r="G8" s="9"/>
      <c r="H8" s="9"/>
      <c r="I8" s="9"/>
      <c r="J8" s="9"/>
      <c r="K8" s="9"/>
      <c r="L8" s="9"/>
      <c r="M8" s="9"/>
      <c r="N8" s="9"/>
      <c r="O8" s="9"/>
      <c r="P8" s="9"/>
      <c r="Q8" s="9"/>
      <c r="R8" s="9"/>
      <c r="S8" s="9"/>
      <c r="T8" s="9"/>
      <c r="U8" s="9"/>
      <c r="V8" s="1" t="s">
        <v>22</v>
      </c>
      <c r="W8" s="1" t="s">
        <v>21</v>
      </c>
      <c r="X8" s="1" t="s">
        <v>11</v>
      </c>
      <c r="Y8" s="1" t="s">
        <v>12</v>
      </c>
      <c r="Z8" s="1" t="s">
        <v>13</v>
      </c>
      <c r="AA8" s="1" t="s">
        <v>14</v>
      </c>
      <c r="AB8" s="1" t="s">
        <v>15</v>
      </c>
      <c r="AC8" s="1" t="s">
        <v>16</v>
      </c>
      <c r="AD8" s="1" t="s">
        <v>17</v>
      </c>
      <c r="AE8" s="1" t="s">
        <v>18</v>
      </c>
      <c r="AF8" s="1" t="s">
        <v>19</v>
      </c>
      <c r="AG8" s="1" t="s">
        <v>221</v>
      </c>
      <c r="AH8" s="1" t="s">
        <v>23</v>
      </c>
      <c r="AI8" s="1" t="s">
        <v>222</v>
      </c>
      <c r="AJ8" s="1" t="s">
        <v>223</v>
      </c>
      <c r="AK8" s="1" t="s">
        <v>224</v>
      </c>
      <c r="AL8" s="1" t="s">
        <v>7</v>
      </c>
      <c r="AM8" s="1" t="s">
        <v>27</v>
      </c>
    </row>
    <row r="9" spans="1:39" hidden="1" x14ac:dyDescent="0.25">
      <c r="A9" s="1" t="s">
        <v>8</v>
      </c>
      <c r="D9" s="9" t="s">
        <v>10</v>
      </c>
      <c r="E9" s="9"/>
      <c r="F9" s="9"/>
      <c r="G9" s="9"/>
      <c r="H9" s="9"/>
      <c r="I9" s="9"/>
      <c r="J9" s="9"/>
      <c r="K9" s="9"/>
      <c r="L9" s="9"/>
      <c r="M9" s="9"/>
      <c r="N9" s="9"/>
      <c r="O9" s="9"/>
      <c r="P9" s="9"/>
      <c r="Q9" s="9"/>
      <c r="R9" s="9"/>
      <c r="S9" s="9"/>
      <c r="T9" s="9"/>
      <c r="U9" s="9"/>
      <c r="V9" s="1" t="s">
        <v>22</v>
      </c>
      <c r="W9" s="1" t="s">
        <v>21</v>
      </c>
      <c r="X9" s="1" t="s">
        <v>11</v>
      </c>
      <c r="Y9" s="1" t="s">
        <v>12</v>
      </c>
      <c r="Z9" s="1" t="s">
        <v>13</v>
      </c>
      <c r="AA9" s="1" t="s">
        <v>14</v>
      </c>
      <c r="AB9" s="1" t="s">
        <v>15</v>
      </c>
      <c r="AC9" s="1" t="s">
        <v>16</v>
      </c>
      <c r="AD9" s="1" t="s">
        <v>17</v>
      </c>
      <c r="AE9" s="1" t="s">
        <v>18</v>
      </c>
      <c r="AF9" s="1" t="s">
        <v>19</v>
      </c>
      <c r="AG9" s="1" t="s">
        <v>20</v>
      </c>
      <c r="AH9" s="1" t="s">
        <v>23</v>
      </c>
      <c r="AI9" s="1" t="s">
        <v>24</v>
      </c>
      <c r="AJ9" s="1" t="s">
        <v>25</v>
      </c>
      <c r="AK9" s="1" t="s">
        <v>26</v>
      </c>
      <c r="AL9" s="1" t="s">
        <v>7</v>
      </c>
      <c r="AM9" s="1" t="s">
        <v>27</v>
      </c>
    </row>
    <row r="10" spans="1:39" x14ac:dyDescent="0.25">
      <c r="D10" t="s">
        <v>22</v>
      </c>
      <c r="E10" t="s">
        <v>21</v>
      </c>
      <c r="F10" t="s">
        <v>11</v>
      </c>
      <c r="G10" t="s">
        <v>12</v>
      </c>
      <c r="H10" t="s">
        <v>13</v>
      </c>
      <c r="I10" t="s">
        <v>14</v>
      </c>
      <c r="J10" t="s">
        <v>15</v>
      </c>
      <c r="K10" t="s">
        <v>16</v>
      </c>
      <c r="L10" t="s">
        <v>17</v>
      </c>
      <c r="M10" t="s">
        <v>18</v>
      </c>
      <c r="N10" t="s">
        <v>19</v>
      </c>
      <c r="O10" t="s">
        <v>221</v>
      </c>
      <c r="P10" t="s">
        <v>23</v>
      </c>
      <c r="Q10" t="s">
        <v>222</v>
      </c>
      <c r="R10" t="s">
        <v>223</v>
      </c>
      <c r="S10" t="s">
        <v>224</v>
      </c>
      <c r="T10" t="s">
        <v>7</v>
      </c>
      <c r="U10" t="s">
        <v>27</v>
      </c>
    </row>
    <row r="11" spans="1:39" x14ac:dyDescent="0.25">
      <c r="A11" t="s">
        <v>257</v>
      </c>
      <c r="D11" s="26" t="s">
        <v>207</v>
      </c>
      <c r="E11" s="26" t="s">
        <v>206</v>
      </c>
      <c r="F11" s="27">
        <v>4373.0200000000004</v>
      </c>
      <c r="G11" s="27">
        <v>0</v>
      </c>
      <c r="H11" s="27">
        <v>0</v>
      </c>
      <c r="I11" s="27">
        <v>0</v>
      </c>
      <c r="J11" s="27">
        <v>0</v>
      </c>
      <c r="K11" s="27">
        <v>0</v>
      </c>
      <c r="L11" s="27">
        <v>19899.04</v>
      </c>
      <c r="M11" s="26" t="s">
        <v>261</v>
      </c>
      <c r="N11" s="27">
        <v>0</v>
      </c>
      <c r="O11" s="27">
        <v>24272.06</v>
      </c>
      <c r="P11" s="26" t="s">
        <v>30</v>
      </c>
      <c r="Q11" s="27">
        <v>35000</v>
      </c>
      <c r="R11" s="26" t="s">
        <v>262</v>
      </c>
      <c r="S11" s="26" t="s">
        <v>263</v>
      </c>
      <c r="T11" s="26" t="s">
        <v>264</v>
      </c>
      <c r="U11" s="26" t="s">
        <v>265</v>
      </c>
    </row>
    <row r="12" spans="1:39" x14ac:dyDescent="0.25">
      <c r="A12" t="s">
        <v>257</v>
      </c>
      <c r="D12" s="26" t="s">
        <v>205</v>
      </c>
      <c r="E12" s="26" t="s">
        <v>204</v>
      </c>
      <c r="F12" s="27">
        <v>3629.73</v>
      </c>
      <c r="G12" s="27">
        <v>0</v>
      </c>
      <c r="H12" s="27">
        <v>0</v>
      </c>
      <c r="I12" s="27">
        <v>0</v>
      </c>
      <c r="J12" s="27">
        <v>0</v>
      </c>
      <c r="K12" s="27">
        <v>0</v>
      </c>
      <c r="L12" s="27">
        <v>17170.36</v>
      </c>
      <c r="M12" s="26" t="s">
        <v>261</v>
      </c>
      <c r="N12" s="27">
        <v>88</v>
      </c>
      <c r="O12" s="27">
        <v>20800.09</v>
      </c>
      <c r="P12" s="26" t="s">
        <v>30</v>
      </c>
      <c r="Q12" s="27">
        <v>40000</v>
      </c>
      <c r="R12" s="26" t="s">
        <v>262</v>
      </c>
      <c r="S12" s="26" t="s">
        <v>263</v>
      </c>
      <c r="T12" s="26" t="s">
        <v>266</v>
      </c>
      <c r="U12" s="26" t="s">
        <v>267</v>
      </c>
    </row>
    <row r="13" spans="1:39" x14ac:dyDescent="0.25">
      <c r="A13" t="s">
        <v>257</v>
      </c>
      <c r="D13" s="26" t="s">
        <v>50</v>
      </c>
      <c r="E13" s="26" t="s">
        <v>49</v>
      </c>
      <c r="F13" s="27">
        <v>0</v>
      </c>
      <c r="G13" s="27">
        <v>0</v>
      </c>
      <c r="H13" s="27">
        <v>0</v>
      </c>
      <c r="I13" s="27">
        <v>0</v>
      </c>
      <c r="J13" s="27">
        <v>0</v>
      </c>
      <c r="K13" s="27">
        <v>0</v>
      </c>
      <c r="L13" s="27">
        <v>327.08</v>
      </c>
      <c r="M13" s="26" t="s">
        <v>261</v>
      </c>
      <c r="N13" s="27">
        <v>346</v>
      </c>
      <c r="O13" s="27">
        <v>327.08</v>
      </c>
      <c r="P13" s="26" t="s">
        <v>30</v>
      </c>
      <c r="Q13" s="27">
        <v>20000</v>
      </c>
      <c r="R13" s="26" t="s">
        <v>262</v>
      </c>
      <c r="S13" s="26" t="s">
        <v>263</v>
      </c>
      <c r="T13" s="26" t="s">
        <v>264</v>
      </c>
      <c r="U13" s="26" t="s">
        <v>265</v>
      </c>
    </row>
    <row r="14" spans="1:39" x14ac:dyDescent="0.25">
      <c r="A14" t="s">
        <v>257</v>
      </c>
      <c r="D14" s="26" t="s">
        <v>36</v>
      </c>
      <c r="E14" s="26" t="s">
        <v>35</v>
      </c>
      <c r="F14" s="27">
        <v>-1016.24</v>
      </c>
      <c r="G14" s="27">
        <v>0</v>
      </c>
      <c r="H14" s="27">
        <v>0</v>
      </c>
      <c r="I14" s="27">
        <v>0</v>
      </c>
      <c r="J14" s="27">
        <v>0</v>
      </c>
      <c r="K14" s="27">
        <v>0</v>
      </c>
      <c r="L14" s="27">
        <v>5718.44</v>
      </c>
      <c r="M14" s="26" t="s">
        <v>261</v>
      </c>
      <c r="N14" s="27">
        <v>85</v>
      </c>
      <c r="O14" s="27">
        <v>4702.2</v>
      </c>
      <c r="P14" s="26" t="s">
        <v>30</v>
      </c>
      <c r="Q14" s="27">
        <v>30000</v>
      </c>
      <c r="R14" s="26" t="s">
        <v>268</v>
      </c>
      <c r="S14" s="26" t="s">
        <v>263</v>
      </c>
      <c r="T14" s="26" t="s">
        <v>269</v>
      </c>
      <c r="U14" s="26" t="s">
        <v>270</v>
      </c>
    </row>
    <row r="15" spans="1:39" x14ac:dyDescent="0.25">
      <c r="A15" t="s">
        <v>257</v>
      </c>
      <c r="D15" s="26" t="s">
        <v>170</v>
      </c>
      <c r="E15" s="26" t="s">
        <v>169</v>
      </c>
      <c r="F15" s="27">
        <v>0</v>
      </c>
      <c r="G15" s="27">
        <v>0</v>
      </c>
      <c r="H15" s="27">
        <v>0</v>
      </c>
      <c r="I15" s="27">
        <v>0</v>
      </c>
      <c r="J15" s="27">
        <v>0</v>
      </c>
      <c r="K15" s="27">
        <v>0</v>
      </c>
      <c r="L15" s="27">
        <v>68955</v>
      </c>
      <c r="M15" s="26" t="s">
        <v>261</v>
      </c>
      <c r="N15" s="27">
        <v>10</v>
      </c>
      <c r="O15" s="27">
        <v>68955</v>
      </c>
      <c r="P15" s="26" t="s">
        <v>30</v>
      </c>
      <c r="Q15" s="27">
        <v>75000</v>
      </c>
      <c r="R15" s="26" t="s">
        <v>262</v>
      </c>
      <c r="S15" s="26" t="s">
        <v>271</v>
      </c>
      <c r="T15" s="26" t="s">
        <v>266</v>
      </c>
      <c r="U15" s="26" t="s">
        <v>267</v>
      </c>
    </row>
    <row r="16" spans="1:39" x14ac:dyDescent="0.25">
      <c r="A16" t="s">
        <v>257</v>
      </c>
      <c r="D16" s="26" t="s">
        <v>130</v>
      </c>
      <c r="E16" s="26" t="s">
        <v>129</v>
      </c>
      <c r="F16" s="27">
        <v>0</v>
      </c>
      <c r="G16" s="27">
        <v>0</v>
      </c>
      <c r="H16" s="27">
        <v>0</v>
      </c>
      <c r="I16" s="27">
        <v>0</v>
      </c>
      <c r="J16" s="27">
        <v>0</v>
      </c>
      <c r="K16" s="27">
        <v>0</v>
      </c>
      <c r="L16" s="27">
        <v>25838.97</v>
      </c>
      <c r="M16" s="26" t="s">
        <v>261</v>
      </c>
      <c r="N16" s="27">
        <v>57</v>
      </c>
      <c r="O16" s="27">
        <v>25838.97</v>
      </c>
      <c r="P16" s="26" t="s">
        <v>30</v>
      </c>
      <c r="Q16" s="27">
        <v>50000</v>
      </c>
      <c r="R16" s="26" t="s">
        <v>262</v>
      </c>
      <c r="S16" s="26" t="s">
        <v>263</v>
      </c>
      <c r="T16" s="26" t="s">
        <v>264</v>
      </c>
      <c r="U16" s="26" t="s">
        <v>265</v>
      </c>
    </row>
    <row r="17" spans="1:21" x14ac:dyDescent="0.25">
      <c r="A17" t="s">
        <v>257</v>
      </c>
      <c r="D17" s="26" t="s">
        <v>80</v>
      </c>
      <c r="E17" s="26" t="s">
        <v>79</v>
      </c>
      <c r="F17" s="27">
        <v>0</v>
      </c>
      <c r="G17" s="27">
        <v>0</v>
      </c>
      <c r="H17" s="27">
        <v>0</v>
      </c>
      <c r="I17" s="27">
        <v>0</v>
      </c>
      <c r="J17" s="27">
        <v>0</v>
      </c>
      <c r="K17" s="27">
        <v>0</v>
      </c>
      <c r="L17" s="27">
        <v>7800.13</v>
      </c>
      <c r="M17" s="26" t="s">
        <v>261</v>
      </c>
      <c r="N17" s="27">
        <v>76</v>
      </c>
      <c r="O17" s="27">
        <v>7800.13</v>
      </c>
      <c r="P17" s="26" t="s">
        <v>30</v>
      </c>
      <c r="Q17" s="27">
        <v>20000</v>
      </c>
      <c r="R17" s="26" t="s">
        <v>262</v>
      </c>
      <c r="S17" s="26" t="s">
        <v>263</v>
      </c>
      <c r="T17" s="26" t="s">
        <v>272</v>
      </c>
      <c r="U17" s="26" t="s">
        <v>273</v>
      </c>
    </row>
    <row r="18" spans="1:21" x14ac:dyDescent="0.25">
      <c r="A18" t="s">
        <v>257</v>
      </c>
      <c r="D18" s="26" t="s">
        <v>189</v>
      </c>
      <c r="E18" s="26" t="s">
        <v>188</v>
      </c>
      <c r="F18" s="27">
        <v>695.4</v>
      </c>
      <c r="G18" s="27">
        <v>0</v>
      </c>
      <c r="H18" s="27">
        <v>0</v>
      </c>
      <c r="I18" s="27">
        <v>0</v>
      </c>
      <c r="J18" s="27">
        <v>0</v>
      </c>
      <c r="K18" s="27">
        <v>0</v>
      </c>
      <c r="L18" s="27">
        <v>397.64</v>
      </c>
      <c r="M18" s="26" t="s">
        <v>261</v>
      </c>
      <c r="N18" s="27">
        <v>122</v>
      </c>
      <c r="O18" s="27">
        <v>1093.04</v>
      </c>
      <c r="P18" s="26" t="s">
        <v>30</v>
      </c>
      <c r="Q18" s="27">
        <v>20000</v>
      </c>
      <c r="R18" s="26" t="s">
        <v>262</v>
      </c>
      <c r="S18" s="26" t="s">
        <v>263</v>
      </c>
      <c r="T18" s="26" t="s">
        <v>272</v>
      </c>
      <c r="U18" s="26" t="s">
        <v>273</v>
      </c>
    </row>
    <row r="19" spans="1:21" x14ac:dyDescent="0.25">
      <c r="A19" t="s">
        <v>257</v>
      </c>
      <c r="D19" s="26" t="s">
        <v>197</v>
      </c>
      <c r="E19" s="26" t="s">
        <v>196</v>
      </c>
      <c r="F19" s="27">
        <v>1405.87</v>
      </c>
      <c r="G19" s="27">
        <v>0</v>
      </c>
      <c r="H19" s="27">
        <v>0</v>
      </c>
      <c r="I19" s="27">
        <v>0</v>
      </c>
      <c r="J19" s="27">
        <v>0</v>
      </c>
      <c r="K19" s="27">
        <v>0</v>
      </c>
      <c r="L19" s="27">
        <v>0</v>
      </c>
      <c r="M19" s="26" t="s">
        <v>261</v>
      </c>
      <c r="N19" s="27">
        <v>79</v>
      </c>
      <c r="O19" s="27">
        <v>1405.87</v>
      </c>
      <c r="P19" s="26" t="s">
        <v>30</v>
      </c>
      <c r="Q19" s="27">
        <v>40000</v>
      </c>
      <c r="R19" s="26" t="s">
        <v>262</v>
      </c>
      <c r="S19" s="26" t="s">
        <v>263</v>
      </c>
      <c r="T19" s="26" t="s">
        <v>266</v>
      </c>
      <c r="U19" s="26" t="s">
        <v>267</v>
      </c>
    </row>
    <row r="20" spans="1:21" x14ac:dyDescent="0.25">
      <c r="A20" t="s">
        <v>257</v>
      </c>
      <c r="D20" s="26" t="s">
        <v>88</v>
      </c>
      <c r="E20" s="26" t="s">
        <v>87</v>
      </c>
      <c r="F20" s="27">
        <v>0</v>
      </c>
      <c r="G20" s="27">
        <v>0</v>
      </c>
      <c r="H20" s="27">
        <v>0</v>
      </c>
      <c r="I20" s="27">
        <v>0</v>
      </c>
      <c r="J20" s="27">
        <v>0</v>
      </c>
      <c r="K20" s="27">
        <v>0</v>
      </c>
      <c r="L20" s="27">
        <v>13104.14</v>
      </c>
      <c r="M20" s="26" t="s">
        <v>261</v>
      </c>
      <c r="N20" s="27">
        <v>0</v>
      </c>
      <c r="O20" s="27">
        <v>13104.14</v>
      </c>
      <c r="P20" s="26" t="s">
        <v>30</v>
      </c>
      <c r="Q20" s="27">
        <v>20000</v>
      </c>
      <c r="R20" s="26" t="s">
        <v>262</v>
      </c>
      <c r="S20" s="26" t="s">
        <v>263</v>
      </c>
      <c r="T20" s="26" t="s">
        <v>264</v>
      </c>
      <c r="U20" s="26" t="s">
        <v>265</v>
      </c>
    </row>
    <row r="21" spans="1:21" x14ac:dyDescent="0.25">
      <c r="A21" t="s">
        <v>257</v>
      </c>
      <c r="D21" s="26" t="s">
        <v>213</v>
      </c>
      <c r="E21" s="26" t="s">
        <v>212</v>
      </c>
      <c r="F21" s="27">
        <v>9479.69</v>
      </c>
      <c r="G21" s="27">
        <v>0</v>
      </c>
      <c r="H21" s="27">
        <v>0</v>
      </c>
      <c r="I21" s="27">
        <v>0</v>
      </c>
      <c r="J21" s="27">
        <v>0</v>
      </c>
      <c r="K21" s="27">
        <v>0</v>
      </c>
      <c r="L21" s="27">
        <v>0</v>
      </c>
      <c r="M21" s="26" t="s">
        <v>261</v>
      </c>
      <c r="N21" s="27">
        <v>4</v>
      </c>
      <c r="O21" s="27">
        <v>9479.69</v>
      </c>
      <c r="P21" s="26" t="s">
        <v>30</v>
      </c>
      <c r="Q21" s="27">
        <v>20000</v>
      </c>
      <c r="R21" s="26" t="s">
        <v>262</v>
      </c>
      <c r="S21" s="26" t="s">
        <v>263</v>
      </c>
      <c r="T21" s="26" t="s">
        <v>266</v>
      </c>
      <c r="U21" s="26" t="s">
        <v>267</v>
      </c>
    </row>
    <row r="22" spans="1:21" x14ac:dyDescent="0.25">
      <c r="A22" t="s">
        <v>257</v>
      </c>
      <c r="D22" s="26" t="s">
        <v>166</v>
      </c>
      <c r="E22" s="26" t="s">
        <v>165</v>
      </c>
      <c r="F22" s="27">
        <v>0</v>
      </c>
      <c r="G22" s="27">
        <v>0</v>
      </c>
      <c r="H22" s="27">
        <v>0</v>
      </c>
      <c r="I22" s="27">
        <v>0</v>
      </c>
      <c r="J22" s="27">
        <v>0</v>
      </c>
      <c r="K22" s="27">
        <v>0</v>
      </c>
      <c r="L22" s="27">
        <v>50797.1</v>
      </c>
      <c r="M22" s="26" t="s">
        <v>261</v>
      </c>
      <c r="N22" s="27">
        <v>0</v>
      </c>
      <c r="O22" s="27">
        <v>50797.1</v>
      </c>
      <c r="P22" s="26" t="s">
        <v>30</v>
      </c>
      <c r="Q22" s="27">
        <v>75000</v>
      </c>
      <c r="R22" s="26" t="s">
        <v>262</v>
      </c>
      <c r="S22" s="26" t="s">
        <v>263</v>
      </c>
      <c r="T22" s="26" t="s">
        <v>274</v>
      </c>
      <c r="U22" s="26" t="s">
        <v>275</v>
      </c>
    </row>
    <row r="23" spans="1:21" x14ac:dyDescent="0.25">
      <c r="A23" t="s">
        <v>257</v>
      </c>
      <c r="D23" s="26" t="s">
        <v>108</v>
      </c>
      <c r="E23" s="26" t="s">
        <v>107</v>
      </c>
      <c r="F23" s="27">
        <v>0</v>
      </c>
      <c r="G23" s="27">
        <v>0</v>
      </c>
      <c r="H23" s="27">
        <v>0</v>
      </c>
      <c r="I23" s="27">
        <v>0</v>
      </c>
      <c r="J23" s="27">
        <v>0</v>
      </c>
      <c r="K23" s="27">
        <v>0</v>
      </c>
      <c r="L23" s="27">
        <v>17327.650000000001</v>
      </c>
      <c r="M23" s="26" t="s">
        <v>261</v>
      </c>
      <c r="N23" s="27">
        <v>125</v>
      </c>
      <c r="O23" s="27">
        <v>17327.650000000001</v>
      </c>
      <c r="P23" s="26" t="s">
        <v>30</v>
      </c>
      <c r="Q23" s="27">
        <v>40000</v>
      </c>
      <c r="R23" s="26" t="s">
        <v>276</v>
      </c>
      <c r="S23" s="26" t="s">
        <v>263</v>
      </c>
      <c r="T23" s="26" t="s">
        <v>277</v>
      </c>
      <c r="U23" s="26" t="s">
        <v>278</v>
      </c>
    </row>
    <row r="24" spans="1:21" x14ac:dyDescent="0.25">
      <c r="A24" t="s">
        <v>257</v>
      </c>
      <c r="D24" s="26" t="s">
        <v>90</v>
      </c>
      <c r="E24" s="26" t="s">
        <v>89</v>
      </c>
      <c r="F24" s="27">
        <v>0</v>
      </c>
      <c r="G24" s="27">
        <v>0</v>
      </c>
      <c r="H24" s="27">
        <v>0</v>
      </c>
      <c r="I24" s="27">
        <v>0</v>
      </c>
      <c r="J24" s="27">
        <v>0</v>
      </c>
      <c r="K24" s="27">
        <v>0</v>
      </c>
      <c r="L24" s="27">
        <v>13151.65</v>
      </c>
      <c r="M24" s="26" t="s">
        <v>261</v>
      </c>
      <c r="N24" s="27">
        <v>49</v>
      </c>
      <c r="O24" s="27">
        <v>13151.65</v>
      </c>
      <c r="P24" s="26" t="s">
        <v>30</v>
      </c>
      <c r="Q24" s="27">
        <v>20000</v>
      </c>
      <c r="R24" s="26" t="s">
        <v>268</v>
      </c>
      <c r="S24" s="26" t="s">
        <v>263</v>
      </c>
      <c r="T24" s="26" t="s">
        <v>279</v>
      </c>
      <c r="U24" s="26" t="s">
        <v>280</v>
      </c>
    </row>
    <row r="25" spans="1:21" x14ac:dyDescent="0.25">
      <c r="A25" t="s">
        <v>257</v>
      </c>
      <c r="D25" s="26" t="s">
        <v>219</v>
      </c>
      <c r="E25" s="26" t="s">
        <v>218</v>
      </c>
      <c r="F25" s="27">
        <v>68447.649999999994</v>
      </c>
      <c r="G25" s="27">
        <v>0</v>
      </c>
      <c r="H25" s="27">
        <v>0</v>
      </c>
      <c r="I25" s="27">
        <v>0</v>
      </c>
      <c r="J25" s="27">
        <v>0</v>
      </c>
      <c r="K25" s="27">
        <v>0</v>
      </c>
      <c r="L25" s="27">
        <v>12266.47</v>
      </c>
      <c r="M25" s="26" t="s">
        <v>261</v>
      </c>
      <c r="N25" s="27">
        <v>30</v>
      </c>
      <c r="O25" s="27">
        <v>80714.12</v>
      </c>
      <c r="P25" s="26" t="s">
        <v>30</v>
      </c>
      <c r="Q25" s="27">
        <v>50000</v>
      </c>
      <c r="R25" s="26" t="s">
        <v>262</v>
      </c>
      <c r="S25" s="26" t="s">
        <v>263</v>
      </c>
      <c r="T25" s="26" t="s">
        <v>272</v>
      </c>
      <c r="U25" s="26" t="s">
        <v>273</v>
      </c>
    </row>
    <row r="26" spans="1:21" x14ac:dyDescent="0.25">
      <c r="A26" t="s">
        <v>257</v>
      </c>
      <c r="D26" s="26" t="s">
        <v>140</v>
      </c>
      <c r="E26" s="26" t="s">
        <v>139</v>
      </c>
      <c r="F26" s="27">
        <v>0</v>
      </c>
      <c r="G26" s="27">
        <v>0</v>
      </c>
      <c r="H26" s="27">
        <v>0</v>
      </c>
      <c r="I26" s="27">
        <v>0</v>
      </c>
      <c r="J26" s="27">
        <v>0</v>
      </c>
      <c r="K26" s="27">
        <v>0</v>
      </c>
      <c r="L26" s="27">
        <v>30039.67</v>
      </c>
      <c r="M26" s="26" t="s">
        <v>261</v>
      </c>
      <c r="N26" s="27">
        <v>41</v>
      </c>
      <c r="O26" s="27">
        <v>30039.67</v>
      </c>
      <c r="P26" s="26" t="s">
        <v>30</v>
      </c>
      <c r="Q26" s="27">
        <v>40000</v>
      </c>
      <c r="R26" s="26" t="s">
        <v>268</v>
      </c>
      <c r="S26" s="26" t="s">
        <v>281</v>
      </c>
      <c r="T26" s="26" t="s">
        <v>269</v>
      </c>
      <c r="U26" s="26" t="s">
        <v>270</v>
      </c>
    </row>
    <row r="27" spans="1:21" x14ac:dyDescent="0.25">
      <c r="A27" t="s">
        <v>257</v>
      </c>
      <c r="D27" s="26" t="s">
        <v>199</v>
      </c>
      <c r="E27" s="26" t="s">
        <v>198</v>
      </c>
      <c r="F27" s="27">
        <v>1405.87</v>
      </c>
      <c r="G27" s="27">
        <v>0</v>
      </c>
      <c r="H27" s="27">
        <v>0</v>
      </c>
      <c r="I27" s="27">
        <v>0</v>
      </c>
      <c r="J27" s="27">
        <v>0</v>
      </c>
      <c r="K27" s="27">
        <v>0</v>
      </c>
      <c r="L27" s="27">
        <v>14601.91</v>
      </c>
      <c r="M27" s="26" t="s">
        <v>261</v>
      </c>
      <c r="N27" s="27">
        <v>112</v>
      </c>
      <c r="O27" s="27">
        <v>16007.78</v>
      </c>
      <c r="P27" s="26" t="s">
        <v>30</v>
      </c>
      <c r="Q27" s="27">
        <v>20000</v>
      </c>
      <c r="R27" s="26" t="s">
        <v>262</v>
      </c>
      <c r="S27" s="26" t="s">
        <v>263</v>
      </c>
      <c r="T27" s="26" t="s">
        <v>264</v>
      </c>
      <c r="U27" s="26" t="s">
        <v>265</v>
      </c>
    </row>
    <row r="28" spans="1:21" x14ac:dyDescent="0.25">
      <c r="A28" t="s">
        <v>257</v>
      </c>
      <c r="D28" s="26" t="s">
        <v>32</v>
      </c>
      <c r="E28" s="26" t="s">
        <v>31</v>
      </c>
      <c r="F28" s="27">
        <v>-10218.93</v>
      </c>
      <c r="G28" s="27">
        <v>0</v>
      </c>
      <c r="H28" s="27">
        <v>0</v>
      </c>
      <c r="I28" s="27">
        <v>0</v>
      </c>
      <c r="J28" s="27">
        <v>0</v>
      </c>
      <c r="K28" s="27">
        <v>0</v>
      </c>
      <c r="L28" s="27">
        <v>0</v>
      </c>
      <c r="M28" s="26" t="s">
        <v>261</v>
      </c>
      <c r="N28" s="27">
        <v>0</v>
      </c>
      <c r="O28" s="27">
        <v>-10218.93</v>
      </c>
      <c r="P28" s="26" t="s">
        <v>30</v>
      </c>
      <c r="Q28" s="27">
        <v>50000</v>
      </c>
      <c r="R28" s="26" t="s">
        <v>262</v>
      </c>
      <c r="S28" s="26" t="s">
        <v>263</v>
      </c>
      <c r="T28" s="26" t="s">
        <v>274</v>
      </c>
      <c r="U28" s="26" t="s">
        <v>275</v>
      </c>
    </row>
    <row r="29" spans="1:21" x14ac:dyDescent="0.25">
      <c r="A29" t="s">
        <v>257</v>
      </c>
      <c r="D29" s="26" t="s">
        <v>40</v>
      </c>
      <c r="E29" s="26" t="s">
        <v>39</v>
      </c>
      <c r="F29" s="27">
        <v>-375</v>
      </c>
      <c r="G29" s="27">
        <v>0</v>
      </c>
      <c r="H29" s="27">
        <v>0</v>
      </c>
      <c r="I29" s="27">
        <v>0</v>
      </c>
      <c r="J29" s="27">
        <v>0</v>
      </c>
      <c r="K29" s="27">
        <v>0</v>
      </c>
      <c r="L29" s="27">
        <v>374.42</v>
      </c>
      <c r="M29" s="26" t="s">
        <v>261</v>
      </c>
      <c r="N29" s="27">
        <v>53</v>
      </c>
      <c r="O29" s="27">
        <v>-0.57999999999999996</v>
      </c>
      <c r="P29" s="26" t="s">
        <v>30</v>
      </c>
      <c r="Q29" s="27">
        <v>20000</v>
      </c>
      <c r="R29" s="26" t="s">
        <v>262</v>
      </c>
      <c r="S29" s="26" t="s">
        <v>263</v>
      </c>
      <c r="T29" s="26" t="s">
        <v>264</v>
      </c>
      <c r="U29" s="26" t="s">
        <v>265</v>
      </c>
    </row>
    <row r="30" spans="1:21" x14ac:dyDescent="0.25">
      <c r="A30" t="s">
        <v>257</v>
      </c>
      <c r="D30" s="26" t="s">
        <v>201</v>
      </c>
      <c r="E30" s="26" t="s">
        <v>200</v>
      </c>
      <c r="F30" s="27">
        <v>1405.87</v>
      </c>
      <c r="G30" s="27">
        <v>0</v>
      </c>
      <c r="H30" s="27">
        <v>0</v>
      </c>
      <c r="I30" s="27">
        <v>0</v>
      </c>
      <c r="J30" s="27">
        <v>0</v>
      </c>
      <c r="K30" s="27">
        <v>0</v>
      </c>
      <c r="L30" s="27">
        <v>19914.66</v>
      </c>
      <c r="M30" s="26" t="s">
        <v>261</v>
      </c>
      <c r="N30" s="27">
        <v>181</v>
      </c>
      <c r="O30" s="27">
        <v>21320.53</v>
      </c>
      <c r="P30" s="26" t="s">
        <v>30</v>
      </c>
      <c r="Q30" s="27">
        <v>40000</v>
      </c>
      <c r="R30" s="26" t="s">
        <v>262</v>
      </c>
      <c r="S30" s="26" t="s">
        <v>263</v>
      </c>
      <c r="T30" s="26" t="s">
        <v>274</v>
      </c>
      <c r="U30" s="26" t="s">
        <v>275</v>
      </c>
    </row>
    <row r="31" spans="1:21" x14ac:dyDescent="0.25">
      <c r="A31" t="s">
        <v>257</v>
      </c>
      <c r="D31" s="26" t="s">
        <v>154</v>
      </c>
      <c r="E31" s="26" t="s">
        <v>153</v>
      </c>
      <c r="F31" s="27">
        <v>0</v>
      </c>
      <c r="G31" s="27">
        <v>0</v>
      </c>
      <c r="H31" s="27">
        <v>0</v>
      </c>
      <c r="I31" s="27">
        <v>0</v>
      </c>
      <c r="J31" s="27">
        <v>0</v>
      </c>
      <c r="K31" s="27">
        <v>0</v>
      </c>
      <c r="L31" s="27">
        <v>38412.31</v>
      </c>
      <c r="M31" s="26" t="s">
        <v>261</v>
      </c>
      <c r="N31" s="27">
        <v>138</v>
      </c>
      <c r="O31" s="27">
        <v>38412.31</v>
      </c>
      <c r="P31" s="26" t="s">
        <v>30</v>
      </c>
      <c r="Q31" s="27">
        <v>50000</v>
      </c>
      <c r="R31" s="26" t="s">
        <v>262</v>
      </c>
      <c r="S31" s="26" t="s">
        <v>263</v>
      </c>
      <c r="T31" s="26" t="s">
        <v>264</v>
      </c>
      <c r="U31" s="26" t="s">
        <v>265</v>
      </c>
    </row>
    <row r="32" spans="1:21" x14ac:dyDescent="0.25">
      <c r="A32" t="s">
        <v>257</v>
      </c>
      <c r="D32" s="26" t="s">
        <v>177</v>
      </c>
      <c r="E32" s="26" t="s">
        <v>175</v>
      </c>
      <c r="F32" s="27">
        <v>42.59</v>
      </c>
      <c r="G32" s="27">
        <v>0</v>
      </c>
      <c r="H32" s="27">
        <v>0</v>
      </c>
      <c r="I32" s="27">
        <v>0</v>
      </c>
      <c r="J32" s="27">
        <v>0</v>
      </c>
      <c r="K32" s="27">
        <v>0</v>
      </c>
      <c r="L32" s="27">
        <v>13664.11</v>
      </c>
      <c r="M32" s="26" t="s">
        <v>261</v>
      </c>
      <c r="N32" s="27">
        <v>99</v>
      </c>
      <c r="O32" s="27">
        <v>13706.7</v>
      </c>
      <c r="P32" s="26" t="s">
        <v>30</v>
      </c>
      <c r="Q32" s="27">
        <v>20000</v>
      </c>
      <c r="R32" s="26" t="s">
        <v>268</v>
      </c>
      <c r="S32" s="26" t="s">
        <v>281</v>
      </c>
      <c r="T32" s="26" t="s">
        <v>269</v>
      </c>
      <c r="U32" s="26" t="s">
        <v>270</v>
      </c>
    </row>
    <row r="33" spans="1:21" x14ac:dyDescent="0.25">
      <c r="A33" t="s">
        <v>257</v>
      </c>
      <c r="D33" s="26" t="s">
        <v>176</v>
      </c>
      <c r="E33" s="26" t="s">
        <v>175</v>
      </c>
      <c r="F33" s="27">
        <v>31.94</v>
      </c>
      <c r="G33" s="27">
        <v>0</v>
      </c>
      <c r="H33" s="27">
        <v>0</v>
      </c>
      <c r="I33" s="27">
        <v>0</v>
      </c>
      <c r="J33" s="27">
        <v>0</v>
      </c>
      <c r="K33" s="27">
        <v>0</v>
      </c>
      <c r="L33" s="27">
        <v>9531.65</v>
      </c>
      <c r="M33" s="26" t="s">
        <v>261</v>
      </c>
      <c r="N33" s="27">
        <v>0</v>
      </c>
      <c r="O33" s="27">
        <v>9563.59</v>
      </c>
      <c r="P33" s="26" t="s">
        <v>30</v>
      </c>
      <c r="Q33" s="27">
        <v>20000</v>
      </c>
      <c r="R33" s="26" t="s">
        <v>268</v>
      </c>
      <c r="S33" s="26" t="s">
        <v>263</v>
      </c>
      <c r="T33" s="26" t="s">
        <v>282</v>
      </c>
      <c r="U33" s="26" t="s">
        <v>283</v>
      </c>
    </row>
    <row r="34" spans="1:21" x14ac:dyDescent="0.25">
      <c r="A34" t="s">
        <v>257</v>
      </c>
      <c r="D34" s="26" t="s">
        <v>183</v>
      </c>
      <c r="E34" s="26" t="s">
        <v>182</v>
      </c>
      <c r="F34" s="27">
        <v>230.05</v>
      </c>
      <c r="G34" s="27">
        <v>0</v>
      </c>
      <c r="H34" s="27">
        <v>0</v>
      </c>
      <c r="I34" s="27">
        <v>0</v>
      </c>
      <c r="J34" s="27">
        <v>0</v>
      </c>
      <c r="K34" s="27">
        <v>0</v>
      </c>
      <c r="L34" s="27">
        <v>9605.9500000000007</v>
      </c>
      <c r="M34" s="26" t="s">
        <v>261</v>
      </c>
      <c r="N34" s="27">
        <v>99</v>
      </c>
      <c r="O34" s="27">
        <v>9836</v>
      </c>
      <c r="P34" s="26" t="s">
        <v>30</v>
      </c>
      <c r="Q34" s="27">
        <v>40000</v>
      </c>
      <c r="R34" s="26" t="s">
        <v>262</v>
      </c>
      <c r="S34" s="26" t="s">
        <v>263</v>
      </c>
      <c r="T34" s="26" t="s">
        <v>274</v>
      </c>
      <c r="U34" s="26" t="s">
        <v>275</v>
      </c>
    </row>
    <row r="35" spans="1:21" x14ac:dyDescent="0.25">
      <c r="A35" t="s">
        <v>257</v>
      </c>
      <c r="D35" s="26" t="s">
        <v>46</v>
      </c>
      <c r="E35" s="26" t="s">
        <v>45</v>
      </c>
      <c r="F35" s="27">
        <v>-85.65</v>
      </c>
      <c r="G35" s="27">
        <v>0</v>
      </c>
      <c r="H35" s="27">
        <v>0</v>
      </c>
      <c r="I35" s="27">
        <v>0</v>
      </c>
      <c r="J35" s="27">
        <v>0</v>
      </c>
      <c r="K35" s="27">
        <v>0</v>
      </c>
      <c r="L35" s="27">
        <v>15985.54</v>
      </c>
      <c r="M35" s="26" t="s">
        <v>261</v>
      </c>
      <c r="N35" s="27">
        <v>219</v>
      </c>
      <c r="O35" s="27">
        <v>15899.89</v>
      </c>
      <c r="P35" s="26" t="s">
        <v>30</v>
      </c>
      <c r="Q35" s="27">
        <v>20000</v>
      </c>
      <c r="R35" s="26" t="s">
        <v>262</v>
      </c>
      <c r="S35" s="26" t="s">
        <v>263</v>
      </c>
      <c r="T35" s="26" t="s">
        <v>274</v>
      </c>
      <c r="U35" s="26" t="s">
        <v>275</v>
      </c>
    </row>
    <row r="36" spans="1:21" x14ac:dyDescent="0.25">
      <c r="A36" t="s">
        <v>257</v>
      </c>
      <c r="D36" s="26" t="s">
        <v>72</v>
      </c>
      <c r="E36" s="26" t="s">
        <v>71</v>
      </c>
      <c r="F36" s="27">
        <v>0</v>
      </c>
      <c r="G36" s="27">
        <v>0</v>
      </c>
      <c r="H36" s="27">
        <v>0</v>
      </c>
      <c r="I36" s="27">
        <v>0</v>
      </c>
      <c r="J36" s="27">
        <v>0</v>
      </c>
      <c r="K36" s="27">
        <v>0</v>
      </c>
      <c r="L36" s="27">
        <v>4865.22</v>
      </c>
      <c r="M36" s="26" t="s">
        <v>261</v>
      </c>
      <c r="N36" s="27">
        <v>107</v>
      </c>
      <c r="O36" s="27">
        <v>4865.22</v>
      </c>
      <c r="P36" s="26" t="s">
        <v>30</v>
      </c>
      <c r="Q36" s="27">
        <v>20000</v>
      </c>
      <c r="R36" s="26" t="s">
        <v>268</v>
      </c>
      <c r="S36" s="26" t="s">
        <v>263</v>
      </c>
      <c r="T36" s="26" t="s">
        <v>269</v>
      </c>
      <c r="U36" s="26" t="s">
        <v>270</v>
      </c>
    </row>
    <row r="37" spans="1:21" x14ac:dyDescent="0.25">
      <c r="A37" t="s">
        <v>257</v>
      </c>
      <c r="D37" s="26" t="s">
        <v>42</v>
      </c>
      <c r="E37" s="26" t="s">
        <v>41</v>
      </c>
      <c r="F37" s="27">
        <v>-352.33</v>
      </c>
      <c r="G37" s="27">
        <v>0</v>
      </c>
      <c r="H37" s="27">
        <v>0</v>
      </c>
      <c r="I37" s="27">
        <v>0</v>
      </c>
      <c r="J37" s="27">
        <v>0</v>
      </c>
      <c r="K37" s="27">
        <v>0</v>
      </c>
      <c r="L37" s="27">
        <v>6849.29</v>
      </c>
      <c r="M37" s="26" t="s">
        <v>261</v>
      </c>
      <c r="N37" s="27">
        <v>113</v>
      </c>
      <c r="O37" s="27">
        <v>6496.96</v>
      </c>
      <c r="P37" s="26" t="s">
        <v>30</v>
      </c>
      <c r="Q37" s="27">
        <v>20000</v>
      </c>
      <c r="R37" s="26" t="s">
        <v>276</v>
      </c>
      <c r="S37" s="26" t="s">
        <v>263</v>
      </c>
      <c r="T37" s="26" t="s">
        <v>277</v>
      </c>
      <c r="U37" s="26" t="s">
        <v>278</v>
      </c>
    </row>
    <row r="38" spans="1:21" x14ac:dyDescent="0.25">
      <c r="A38" t="s">
        <v>257</v>
      </c>
      <c r="D38" s="26" t="s">
        <v>120</v>
      </c>
      <c r="E38" s="26" t="s">
        <v>119</v>
      </c>
      <c r="F38" s="27">
        <v>0</v>
      </c>
      <c r="G38" s="27">
        <v>0</v>
      </c>
      <c r="H38" s="27">
        <v>0</v>
      </c>
      <c r="I38" s="27">
        <v>0</v>
      </c>
      <c r="J38" s="27">
        <v>0</v>
      </c>
      <c r="K38" s="27">
        <v>0</v>
      </c>
      <c r="L38" s="27">
        <v>22124.31</v>
      </c>
      <c r="M38" s="26" t="s">
        <v>261</v>
      </c>
      <c r="N38" s="27">
        <v>63</v>
      </c>
      <c r="O38" s="27">
        <v>22124.31</v>
      </c>
      <c r="P38" s="26" t="s">
        <v>30</v>
      </c>
      <c r="Q38" s="27">
        <v>35000</v>
      </c>
      <c r="R38" s="26" t="s">
        <v>262</v>
      </c>
      <c r="S38" s="26" t="s">
        <v>271</v>
      </c>
      <c r="T38" s="26" t="s">
        <v>272</v>
      </c>
      <c r="U38" s="26" t="s">
        <v>273</v>
      </c>
    </row>
    <row r="39" spans="1:21" x14ac:dyDescent="0.25">
      <c r="A39" t="s">
        <v>257</v>
      </c>
      <c r="D39" s="26" t="s">
        <v>56</v>
      </c>
      <c r="E39" s="26" t="s">
        <v>55</v>
      </c>
      <c r="F39" s="27">
        <v>0</v>
      </c>
      <c r="G39" s="27">
        <v>0</v>
      </c>
      <c r="H39" s="27">
        <v>0</v>
      </c>
      <c r="I39" s="27">
        <v>0</v>
      </c>
      <c r="J39" s="27">
        <v>0</v>
      </c>
      <c r="K39" s="27">
        <v>0</v>
      </c>
      <c r="L39" s="27">
        <v>1228.6500000000001</v>
      </c>
      <c r="M39" s="26" t="s">
        <v>261</v>
      </c>
      <c r="N39" s="27">
        <v>0</v>
      </c>
      <c r="O39" s="27">
        <v>1228.6500000000001</v>
      </c>
      <c r="P39" s="26" t="s">
        <v>30</v>
      </c>
      <c r="Q39" s="27">
        <v>20000</v>
      </c>
      <c r="R39" s="26" t="s">
        <v>276</v>
      </c>
      <c r="S39" s="26" t="s">
        <v>263</v>
      </c>
      <c r="T39" s="26" t="s">
        <v>277</v>
      </c>
      <c r="U39" s="26" t="s">
        <v>278</v>
      </c>
    </row>
    <row r="40" spans="1:21" x14ac:dyDescent="0.25">
      <c r="A40" t="s">
        <v>257</v>
      </c>
      <c r="D40" s="26" t="s">
        <v>179</v>
      </c>
      <c r="E40" s="26" t="s">
        <v>178</v>
      </c>
      <c r="F40" s="27">
        <v>89.89</v>
      </c>
      <c r="G40" s="27">
        <v>0</v>
      </c>
      <c r="H40" s="27">
        <v>0</v>
      </c>
      <c r="I40" s="27">
        <v>0</v>
      </c>
      <c r="J40" s="27">
        <v>0</v>
      </c>
      <c r="K40" s="27">
        <v>0</v>
      </c>
      <c r="L40" s="27">
        <v>32254.48</v>
      </c>
      <c r="M40" s="26" t="s">
        <v>261</v>
      </c>
      <c r="N40" s="27">
        <v>52</v>
      </c>
      <c r="O40" s="27">
        <v>32344.37</v>
      </c>
      <c r="P40" s="26" t="s">
        <v>30</v>
      </c>
      <c r="Q40" s="27">
        <v>20000</v>
      </c>
      <c r="R40" s="26" t="s">
        <v>284</v>
      </c>
      <c r="S40" s="26" t="s">
        <v>263</v>
      </c>
      <c r="T40" s="26" t="s">
        <v>277</v>
      </c>
      <c r="U40" s="26" t="s">
        <v>278</v>
      </c>
    </row>
    <row r="41" spans="1:21" x14ac:dyDescent="0.25">
      <c r="A41" t="s">
        <v>257</v>
      </c>
      <c r="D41" s="26" t="s">
        <v>84</v>
      </c>
      <c r="E41" s="26" t="s">
        <v>83</v>
      </c>
      <c r="F41" s="27">
        <v>0</v>
      </c>
      <c r="G41" s="27">
        <v>0</v>
      </c>
      <c r="H41" s="27">
        <v>0</v>
      </c>
      <c r="I41" s="27">
        <v>0</v>
      </c>
      <c r="J41" s="27">
        <v>0</v>
      </c>
      <c r="K41" s="27">
        <v>0</v>
      </c>
      <c r="L41" s="27">
        <v>9514.65</v>
      </c>
      <c r="M41" s="26" t="s">
        <v>261</v>
      </c>
      <c r="N41" s="27">
        <v>141</v>
      </c>
      <c r="O41" s="27">
        <v>9514.65</v>
      </c>
      <c r="P41" s="26" t="s">
        <v>30</v>
      </c>
      <c r="Q41" s="27">
        <v>40000</v>
      </c>
      <c r="R41" s="26" t="s">
        <v>262</v>
      </c>
      <c r="S41" s="26" t="s">
        <v>263</v>
      </c>
      <c r="T41" s="26" t="s">
        <v>264</v>
      </c>
      <c r="U41" s="26" t="s">
        <v>265</v>
      </c>
    </row>
    <row r="42" spans="1:21" x14ac:dyDescent="0.25">
      <c r="A42" t="s">
        <v>257</v>
      </c>
      <c r="D42" s="26" t="s">
        <v>118</v>
      </c>
      <c r="E42" s="26" t="s">
        <v>117</v>
      </c>
      <c r="F42" s="27">
        <v>0</v>
      </c>
      <c r="G42" s="27">
        <v>0</v>
      </c>
      <c r="H42" s="27">
        <v>0</v>
      </c>
      <c r="I42" s="27">
        <v>0</v>
      </c>
      <c r="J42" s="27">
        <v>0</v>
      </c>
      <c r="K42" s="27">
        <v>0</v>
      </c>
      <c r="L42" s="27">
        <v>21883.4</v>
      </c>
      <c r="M42" s="26" t="s">
        <v>261</v>
      </c>
      <c r="N42" s="27">
        <v>87</v>
      </c>
      <c r="O42" s="27">
        <v>21883.4</v>
      </c>
      <c r="P42" s="26" t="s">
        <v>30</v>
      </c>
      <c r="Q42" s="27">
        <v>20000</v>
      </c>
      <c r="R42" s="26" t="s">
        <v>268</v>
      </c>
      <c r="S42" s="26" t="s">
        <v>263</v>
      </c>
      <c r="T42" s="26" t="s">
        <v>282</v>
      </c>
      <c r="U42" s="26" t="s">
        <v>283</v>
      </c>
    </row>
    <row r="43" spans="1:21" x14ac:dyDescent="0.25">
      <c r="A43" t="s">
        <v>257</v>
      </c>
      <c r="D43" s="26" t="s">
        <v>64</v>
      </c>
      <c r="E43" s="26" t="s">
        <v>63</v>
      </c>
      <c r="F43" s="27">
        <v>0</v>
      </c>
      <c r="G43" s="27">
        <v>0</v>
      </c>
      <c r="H43" s="27">
        <v>0</v>
      </c>
      <c r="I43" s="27">
        <v>0</v>
      </c>
      <c r="J43" s="27">
        <v>0</v>
      </c>
      <c r="K43" s="27">
        <v>0</v>
      </c>
      <c r="L43" s="27">
        <v>2584.5300000000002</v>
      </c>
      <c r="M43" s="26" t="s">
        <v>261</v>
      </c>
      <c r="N43" s="27">
        <v>104</v>
      </c>
      <c r="O43" s="27">
        <v>2584.5300000000002</v>
      </c>
      <c r="P43" s="26" t="s">
        <v>30</v>
      </c>
      <c r="Q43" s="27">
        <v>20000</v>
      </c>
      <c r="R43" s="26" t="s">
        <v>262</v>
      </c>
      <c r="S43" s="26" t="s">
        <v>263</v>
      </c>
      <c r="T43" s="26" t="s">
        <v>264</v>
      </c>
      <c r="U43" s="26" t="s">
        <v>265</v>
      </c>
    </row>
    <row r="44" spans="1:21" x14ac:dyDescent="0.25">
      <c r="A44" t="s">
        <v>257</v>
      </c>
      <c r="D44" s="26" t="s">
        <v>132</v>
      </c>
      <c r="E44" s="26" t="s">
        <v>131</v>
      </c>
      <c r="F44" s="27">
        <v>0</v>
      </c>
      <c r="G44" s="27">
        <v>0</v>
      </c>
      <c r="H44" s="27">
        <v>0</v>
      </c>
      <c r="I44" s="27">
        <v>0</v>
      </c>
      <c r="J44" s="27">
        <v>0</v>
      </c>
      <c r="K44" s="27">
        <v>0</v>
      </c>
      <c r="L44" s="27">
        <v>26510</v>
      </c>
      <c r="M44" s="26" t="s">
        <v>261</v>
      </c>
      <c r="N44" s="27">
        <v>56</v>
      </c>
      <c r="O44" s="27">
        <v>26510</v>
      </c>
      <c r="P44" s="26" t="s">
        <v>30</v>
      </c>
      <c r="Q44" s="27">
        <v>40000</v>
      </c>
      <c r="R44" s="26" t="s">
        <v>262</v>
      </c>
      <c r="S44" s="26" t="s">
        <v>263</v>
      </c>
      <c r="T44" s="26" t="s">
        <v>274</v>
      </c>
      <c r="U44" s="26" t="s">
        <v>275</v>
      </c>
    </row>
    <row r="45" spans="1:21" x14ac:dyDescent="0.25">
      <c r="A45" t="s">
        <v>257</v>
      </c>
      <c r="D45" s="26" t="s">
        <v>68</v>
      </c>
      <c r="E45" s="26" t="s">
        <v>67</v>
      </c>
      <c r="F45" s="27">
        <v>0</v>
      </c>
      <c r="G45" s="27">
        <v>0</v>
      </c>
      <c r="H45" s="27">
        <v>0</v>
      </c>
      <c r="I45" s="27">
        <v>0</v>
      </c>
      <c r="J45" s="27">
        <v>0</v>
      </c>
      <c r="K45" s="27">
        <v>0</v>
      </c>
      <c r="L45" s="27">
        <v>4224.49</v>
      </c>
      <c r="M45" s="26" t="s">
        <v>261</v>
      </c>
      <c r="N45" s="27">
        <v>7</v>
      </c>
      <c r="O45" s="27">
        <v>4224.49</v>
      </c>
      <c r="P45" s="26" t="s">
        <v>30</v>
      </c>
      <c r="Q45" s="27">
        <v>20000</v>
      </c>
      <c r="R45" s="26" t="s">
        <v>268</v>
      </c>
      <c r="S45" s="26" t="s">
        <v>263</v>
      </c>
      <c r="T45" s="26" t="s">
        <v>279</v>
      </c>
      <c r="U45" s="26" t="s">
        <v>280</v>
      </c>
    </row>
    <row r="46" spans="1:21" x14ac:dyDescent="0.25">
      <c r="A46" t="s">
        <v>257</v>
      </c>
      <c r="D46" s="26" t="s">
        <v>156</v>
      </c>
      <c r="E46" s="26" t="s">
        <v>155</v>
      </c>
      <c r="F46" s="27">
        <v>0</v>
      </c>
      <c r="G46" s="27">
        <v>0</v>
      </c>
      <c r="H46" s="27">
        <v>0</v>
      </c>
      <c r="I46" s="27">
        <v>0</v>
      </c>
      <c r="J46" s="27">
        <v>0</v>
      </c>
      <c r="K46" s="27">
        <v>0</v>
      </c>
      <c r="L46" s="27">
        <v>39950</v>
      </c>
      <c r="M46" s="26" t="s">
        <v>261</v>
      </c>
      <c r="N46" s="27">
        <v>20</v>
      </c>
      <c r="O46" s="27">
        <v>39950</v>
      </c>
      <c r="P46" s="26" t="s">
        <v>30</v>
      </c>
      <c r="Q46" s="27">
        <v>60000</v>
      </c>
      <c r="R46" s="26" t="s">
        <v>262</v>
      </c>
      <c r="S46" s="26" t="s">
        <v>263</v>
      </c>
      <c r="T46" s="26" t="s">
        <v>266</v>
      </c>
      <c r="U46" s="26" t="s">
        <v>267</v>
      </c>
    </row>
    <row r="47" spans="1:21" x14ac:dyDescent="0.25">
      <c r="A47" t="s">
        <v>257</v>
      </c>
      <c r="D47" s="26" t="s">
        <v>78</v>
      </c>
      <c r="E47" s="26" t="s">
        <v>77</v>
      </c>
      <c r="F47" s="27">
        <v>0</v>
      </c>
      <c r="G47" s="27">
        <v>0</v>
      </c>
      <c r="H47" s="27">
        <v>0</v>
      </c>
      <c r="I47" s="27">
        <v>0</v>
      </c>
      <c r="J47" s="27">
        <v>0</v>
      </c>
      <c r="K47" s="27">
        <v>0</v>
      </c>
      <c r="L47" s="27">
        <v>6867.16</v>
      </c>
      <c r="M47" s="26" t="s">
        <v>261</v>
      </c>
      <c r="N47" s="27">
        <v>10</v>
      </c>
      <c r="O47" s="27">
        <v>6867.16</v>
      </c>
      <c r="P47" s="26" t="s">
        <v>30</v>
      </c>
      <c r="Q47" s="27">
        <v>20000</v>
      </c>
      <c r="R47" s="26" t="s">
        <v>276</v>
      </c>
      <c r="S47" s="26" t="s">
        <v>263</v>
      </c>
      <c r="T47" s="26" t="s">
        <v>277</v>
      </c>
      <c r="U47" s="26" t="s">
        <v>278</v>
      </c>
    </row>
    <row r="48" spans="1:21" x14ac:dyDescent="0.25">
      <c r="A48" t="s">
        <v>257</v>
      </c>
      <c r="D48" s="26" t="s">
        <v>187</v>
      </c>
      <c r="E48" s="26" t="s">
        <v>186</v>
      </c>
      <c r="F48" s="27">
        <v>577.79999999999995</v>
      </c>
      <c r="G48" s="27">
        <v>0</v>
      </c>
      <c r="H48" s="27">
        <v>0</v>
      </c>
      <c r="I48" s="27">
        <v>0</v>
      </c>
      <c r="J48" s="27">
        <v>0</v>
      </c>
      <c r="K48" s="27">
        <v>0</v>
      </c>
      <c r="L48" s="27">
        <v>6515.32</v>
      </c>
      <c r="M48" s="26" t="s">
        <v>261</v>
      </c>
      <c r="N48" s="27">
        <v>90</v>
      </c>
      <c r="O48" s="27">
        <v>7093.12</v>
      </c>
      <c r="P48" s="26" t="s">
        <v>30</v>
      </c>
      <c r="Q48" s="27">
        <v>20000</v>
      </c>
      <c r="R48" s="26" t="s">
        <v>262</v>
      </c>
      <c r="S48" s="26" t="s">
        <v>263</v>
      </c>
      <c r="T48" s="26" t="s">
        <v>264</v>
      </c>
      <c r="U48" s="26" t="s">
        <v>265</v>
      </c>
    </row>
    <row r="49" spans="1:21" x14ac:dyDescent="0.25">
      <c r="A49" t="s">
        <v>257</v>
      </c>
      <c r="D49" s="26" t="s">
        <v>203</v>
      </c>
      <c r="E49" s="26" t="s">
        <v>202</v>
      </c>
      <c r="F49" s="27">
        <v>2806.61</v>
      </c>
      <c r="G49" s="27">
        <v>0</v>
      </c>
      <c r="H49" s="27">
        <v>0</v>
      </c>
      <c r="I49" s="27">
        <v>0</v>
      </c>
      <c r="J49" s="27">
        <v>0</v>
      </c>
      <c r="K49" s="27">
        <v>0</v>
      </c>
      <c r="L49" s="27">
        <v>20223.72</v>
      </c>
      <c r="M49" s="26" t="s">
        <v>261</v>
      </c>
      <c r="N49" s="27">
        <v>10</v>
      </c>
      <c r="O49" s="27">
        <v>23030.33</v>
      </c>
      <c r="P49" s="26" t="s">
        <v>30</v>
      </c>
      <c r="Q49" s="27">
        <v>50000</v>
      </c>
      <c r="R49" s="26" t="s">
        <v>262</v>
      </c>
      <c r="S49" s="26" t="s">
        <v>263</v>
      </c>
      <c r="T49" s="26" t="s">
        <v>264</v>
      </c>
      <c r="U49" s="26" t="s">
        <v>265</v>
      </c>
    </row>
    <row r="50" spans="1:21" x14ac:dyDescent="0.25">
      <c r="A50" t="s">
        <v>257</v>
      </c>
      <c r="D50" s="26" t="s">
        <v>148</v>
      </c>
      <c r="E50" s="26" t="s">
        <v>147</v>
      </c>
      <c r="F50" s="27">
        <v>0</v>
      </c>
      <c r="G50" s="27">
        <v>0</v>
      </c>
      <c r="H50" s="27">
        <v>0</v>
      </c>
      <c r="I50" s="27">
        <v>0</v>
      </c>
      <c r="J50" s="27">
        <v>0</v>
      </c>
      <c r="K50" s="27">
        <v>0</v>
      </c>
      <c r="L50" s="27">
        <v>36134.74</v>
      </c>
      <c r="M50" s="26" t="s">
        <v>261</v>
      </c>
      <c r="N50" s="27">
        <v>99</v>
      </c>
      <c r="O50" s="27">
        <v>36134.74</v>
      </c>
      <c r="P50" s="26" t="s">
        <v>30</v>
      </c>
      <c r="Q50" s="27">
        <v>50000</v>
      </c>
      <c r="R50" s="26" t="s">
        <v>262</v>
      </c>
      <c r="S50" s="26" t="s">
        <v>263</v>
      </c>
      <c r="T50" s="26" t="s">
        <v>264</v>
      </c>
      <c r="U50" s="26" t="s">
        <v>265</v>
      </c>
    </row>
    <row r="51" spans="1:21" x14ac:dyDescent="0.25">
      <c r="A51" t="s">
        <v>257</v>
      </c>
      <c r="D51" s="26" t="s">
        <v>60</v>
      </c>
      <c r="E51" s="26" t="s">
        <v>59</v>
      </c>
      <c r="F51" s="27">
        <v>0</v>
      </c>
      <c r="G51" s="27">
        <v>0</v>
      </c>
      <c r="H51" s="27">
        <v>0</v>
      </c>
      <c r="I51" s="27">
        <v>0</v>
      </c>
      <c r="J51" s="27">
        <v>0</v>
      </c>
      <c r="K51" s="27">
        <v>0</v>
      </c>
      <c r="L51" s="27">
        <v>2168.89</v>
      </c>
      <c r="M51" s="26" t="s">
        <v>261</v>
      </c>
      <c r="N51" s="27">
        <v>0</v>
      </c>
      <c r="O51" s="27">
        <v>2168.89</v>
      </c>
      <c r="P51" s="26" t="s">
        <v>30</v>
      </c>
      <c r="Q51" s="27">
        <v>20000</v>
      </c>
      <c r="R51" s="26" t="s">
        <v>262</v>
      </c>
      <c r="S51" s="26" t="s">
        <v>263</v>
      </c>
      <c r="T51" s="26" t="s">
        <v>272</v>
      </c>
      <c r="U51" s="26" t="s">
        <v>273</v>
      </c>
    </row>
    <row r="52" spans="1:21" x14ac:dyDescent="0.25">
      <c r="A52" t="s">
        <v>257</v>
      </c>
      <c r="D52" s="26" t="s">
        <v>112</v>
      </c>
      <c r="E52" s="26" t="s">
        <v>111</v>
      </c>
      <c r="F52" s="27">
        <v>0</v>
      </c>
      <c r="G52" s="27">
        <v>0</v>
      </c>
      <c r="H52" s="27">
        <v>0</v>
      </c>
      <c r="I52" s="27">
        <v>0</v>
      </c>
      <c r="J52" s="27">
        <v>0</v>
      </c>
      <c r="K52" s="27">
        <v>0</v>
      </c>
      <c r="L52" s="27">
        <v>19110.54</v>
      </c>
      <c r="M52" s="26" t="s">
        <v>261</v>
      </c>
      <c r="N52" s="27">
        <v>77</v>
      </c>
      <c r="O52" s="27">
        <v>19110.54</v>
      </c>
      <c r="P52" s="26" t="s">
        <v>30</v>
      </c>
      <c r="Q52" s="27">
        <v>40000</v>
      </c>
      <c r="R52" s="26" t="s">
        <v>262</v>
      </c>
      <c r="S52" s="26" t="s">
        <v>263</v>
      </c>
      <c r="T52" s="26" t="s">
        <v>264</v>
      </c>
      <c r="U52" s="26" t="s">
        <v>265</v>
      </c>
    </row>
    <row r="53" spans="1:21" x14ac:dyDescent="0.25">
      <c r="A53" t="s">
        <v>257</v>
      </c>
      <c r="D53" s="26" t="s">
        <v>144</v>
      </c>
      <c r="E53" s="26" t="s">
        <v>143</v>
      </c>
      <c r="F53" s="27">
        <v>0</v>
      </c>
      <c r="G53" s="27">
        <v>0</v>
      </c>
      <c r="H53" s="27">
        <v>0</v>
      </c>
      <c r="I53" s="27">
        <v>0</v>
      </c>
      <c r="J53" s="27">
        <v>0</v>
      </c>
      <c r="K53" s="27">
        <v>0</v>
      </c>
      <c r="L53" s="27">
        <v>31767.14</v>
      </c>
      <c r="M53" s="26" t="s">
        <v>261</v>
      </c>
      <c r="N53" s="27">
        <v>32</v>
      </c>
      <c r="O53" s="27">
        <v>31767.14</v>
      </c>
      <c r="P53" s="26" t="s">
        <v>30</v>
      </c>
      <c r="Q53" s="27">
        <v>50000</v>
      </c>
      <c r="R53" s="26" t="s">
        <v>262</v>
      </c>
      <c r="S53" s="26" t="s">
        <v>263</v>
      </c>
      <c r="T53" s="26" t="s">
        <v>264</v>
      </c>
      <c r="U53" s="26" t="s">
        <v>265</v>
      </c>
    </row>
    <row r="54" spans="1:21" x14ac:dyDescent="0.25">
      <c r="A54" t="s">
        <v>257</v>
      </c>
      <c r="D54" s="26" t="s">
        <v>191</v>
      </c>
      <c r="E54" s="26" t="s">
        <v>190</v>
      </c>
      <c r="F54" s="27">
        <v>984.41</v>
      </c>
      <c r="G54" s="27">
        <v>0</v>
      </c>
      <c r="H54" s="27">
        <v>0</v>
      </c>
      <c r="I54" s="27">
        <v>0</v>
      </c>
      <c r="J54" s="27">
        <v>0</v>
      </c>
      <c r="K54" s="27">
        <v>0</v>
      </c>
      <c r="L54" s="27">
        <v>23140.85</v>
      </c>
      <c r="M54" s="26" t="s">
        <v>261</v>
      </c>
      <c r="N54" s="27">
        <v>142</v>
      </c>
      <c r="O54" s="27">
        <v>24125.26</v>
      </c>
      <c r="P54" s="26" t="s">
        <v>30</v>
      </c>
      <c r="Q54" s="27">
        <v>40000</v>
      </c>
      <c r="R54" s="26" t="s">
        <v>262</v>
      </c>
      <c r="S54" s="26" t="s">
        <v>263</v>
      </c>
      <c r="T54" s="26" t="s">
        <v>266</v>
      </c>
      <c r="U54" s="26" t="s">
        <v>267</v>
      </c>
    </row>
    <row r="55" spans="1:21" x14ac:dyDescent="0.25">
      <c r="A55" t="s">
        <v>257</v>
      </c>
      <c r="D55" s="26" t="s">
        <v>54</v>
      </c>
      <c r="E55" s="26" t="s">
        <v>53</v>
      </c>
      <c r="F55" s="27">
        <v>0</v>
      </c>
      <c r="G55" s="27">
        <v>0</v>
      </c>
      <c r="H55" s="27">
        <v>0</v>
      </c>
      <c r="I55" s="27">
        <v>0</v>
      </c>
      <c r="J55" s="27">
        <v>0</v>
      </c>
      <c r="K55" s="27">
        <v>0</v>
      </c>
      <c r="L55" s="27">
        <v>793.24</v>
      </c>
      <c r="M55" s="26" t="s">
        <v>261</v>
      </c>
      <c r="N55" s="27">
        <v>166</v>
      </c>
      <c r="O55" s="27">
        <v>793.24</v>
      </c>
      <c r="P55" s="26" t="s">
        <v>30</v>
      </c>
      <c r="Q55" s="27">
        <v>40000</v>
      </c>
      <c r="R55" s="26" t="s">
        <v>262</v>
      </c>
      <c r="S55" s="26" t="s">
        <v>263</v>
      </c>
      <c r="T55" s="26" t="s">
        <v>264</v>
      </c>
      <c r="U55" s="26" t="s">
        <v>265</v>
      </c>
    </row>
    <row r="56" spans="1:21" x14ac:dyDescent="0.25">
      <c r="A56" t="s">
        <v>257</v>
      </c>
      <c r="D56" s="26" t="s">
        <v>96</v>
      </c>
      <c r="E56" s="26" t="s">
        <v>95</v>
      </c>
      <c r="F56" s="27">
        <v>0</v>
      </c>
      <c r="G56" s="27">
        <v>0</v>
      </c>
      <c r="H56" s="27">
        <v>0</v>
      </c>
      <c r="I56" s="27">
        <v>0</v>
      </c>
      <c r="J56" s="27">
        <v>0</v>
      </c>
      <c r="K56" s="27">
        <v>0</v>
      </c>
      <c r="L56" s="27">
        <v>14978.34</v>
      </c>
      <c r="M56" s="26" t="s">
        <v>261</v>
      </c>
      <c r="N56" s="27">
        <v>80</v>
      </c>
      <c r="O56" s="27">
        <v>14978.34</v>
      </c>
      <c r="P56" s="26" t="s">
        <v>30</v>
      </c>
      <c r="Q56" s="27">
        <v>30000</v>
      </c>
      <c r="R56" s="26" t="s">
        <v>262</v>
      </c>
      <c r="S56" s="26" t="s">
        <v>263</v>
      </c>
      <c r="T56" s="26" t="s">
        <v>264</v>
      </c>
      <c r="U56" s="26" t="s">
        <v>265</v>
      </c>
    </row>
    <row r="57" spans="1:21" x14ac:dyDescent="0.25">
      <c r="A57" t="s">
        <v>257</v>
      </c>
      <c r="D57" s="26" t="s">
        <v>164</v>
      </c>
      <c r="E57" s="26" t="s">
        <v>163</v>
      </c>
      <c r="F57" s="27">
        <v>0</v>
      </c>
      <c r="G57" s="27">
        <v>0</v>
      </c>
      <c r="H57" s="27">
        <v>0</v>
      </c>
      <c r="I57" s="27">
        <v>0</v>
      </c>
      <c r="J57" s="27">
        <v>0</v>
      </c>
      <c r="K57" s="27">
        <v>0</v>
      </c>
      <c r="L57" s="27">
        <v>47420.9</v>
      </c>
      <c r="M57" s="26" t="s">
        <v>261</v>
      </c>
      <c r="N57" s="27">
        <v>0</v>
      </c>
      <c r="O57" s="27">
        <v>47420.9</v>
      </c>
      <c r="P57" s="26" t="s">
        <v>30</v>
      </c>
      <c r="Q57" s="27">
        <v>60000</v>
      </c>
      <c r="R57" s="26" t="s">
        <v>262</v>
      </c>
      <c r="S57" s="26" t="s">
        <v>263</v>
      </c>
      <c r="T57" s="26" t="s">
        <v>264</v>
      </c>
      <c r="U57" s="26" t="s">
        <v>265</v>
      </c>
    </row>
    <row r="58" spans="1:21" x14ac:dyDescent="0.25">
      <c r="A58" t="s">
        <v>257</v>
      </c>
      <c r="D58" s="26" t="s">
        <v>38</v>
      </c>
      <c r="E58" s="26" t="s">
        <v>37</v>
      </c>
      <c r="F58" s="27">
        <v>-731.94</v>
      </c>
      <c r="G58" s="27">
        <v>0</v>
      </c>
      <c r="H58" s="27">
        <v>0</v>
      </c>
      <c r="I58" s="27">
        <v>0</v>
      </c>
      <c r="J58" s="27">
        <v>0</v>
      </c>
      <c r="K58" s="27">
        <v>0</v>
      </c>
      <c r="L58" s="27">
        <v>0</v>
      </c>
      <c r="M58" s="26" t="s">
        <v>261</v>
      </c>
      <c r="N58" s="27">
        <v>0</v>
      </c>
      <c r="O58" s="27">
        <v>-731.94</v>
      </c>
      <c r="P58" s="26" t="s">
        <v>30</v>
      </c>
      <c r="Q58" s="27">
        <v>20000</v>
      </c>
      <c r="R58" s="26" t="s">
        <v>276</v>
      </c>
      <c r="S58" s="26" t="s">
        <v>263</v>
      </c>
      <c r="T58" s="26" t="s">
        <v>277</v>
      </c>
      <c r="U58" s="26" t="s">
        <v>278</v>
      </c>
    </row>
    <row r="59" spans="1:21" x14ac:dyDescent="0.25">
      <c r="A59" t="s">
        <v>257</v>
      </c>
      <c r="D59" s="26" t="s">
        <v>94</v>
      </c>
      <c r="E59" s="26" t="s">
        <v>93</v>
      </c>
      <c r="F59" s="27">
        <v>0</v>
      </c>
      <c r="G59" s="27">
        <v>0</v>
      </c>
      <c r="H59" s="27">
        <v>0</v>
      </c>
      <c r="I59" s="27">
        <v>0</v>
      </c>
      <c r="J59" s="27">
        <v>0</v>
      </c>
      <c r="K59" s="27">
        <v>0</v>
      </c>
      <c r="L59" s="27">
        <v>13539.5</v>
      </c>
      <c r="M59" s="26" t="s">
        <v>261</v>
      </c>
      <c r="N59" s="27">
        <v>10</v>
      </c>
      <c r="O59" s="27">
        <v>13539.5</v>
      </c>
      <c r="P59" s="26" t="s">
        <v>30</v>
      </c>
      <c r="Q59" s="27">
        <v>20000</v>
      </c>
      <c r="R59" s="26" t="s">
        <v>262</v>
      </c>
      <c r="S59" s="26" t="s">
        <v>263</v>
      </c>
      <c r="T59" s="26" t="s">
        <v>274</v>
      </c>
      <c r="U59" s="26" t="s">
        <v>275</v>
      </c>
    </row>
    <row r="60" spans="1:21" x14ac:dyDescent="0.25">
      <c r="A60" t="s">
        <v>257</v>
      </c>
      <c r="D60" s="26" t="s">
        <v>106</v>
      </c>
      <c r="E60" s="26" t="s">
        <v>105</v>
      </c>
      <c r="F60" s="27">
        <v>0</v>
      </c>
      <c r="G60" s="27">
        <v>0</v>
      </c>
      <c r="H60" s="27">
        <v>0</v>
      </c>
      <c r="I60" s="27">
        <v>0</v>
      </c>
      <c r="J60" s="27">
        <v>0</v>
      </c>
      <c r="K60" s="27">
        <v>0</v>
      </c>
      <c r="L60" s="27">
        <v>17160.2</v>
      </c>
      <c r="M60" s="26" t="s">
        <v>261</v>
      </c>
      <c r="N60" s="27">
        <v>9</v>
      </c>
      <c r="O60" s="27">
        <v>17160.2</v>
      </c>
      <c r="P60" s="26" t="s">
        <v>30</v>
      </c>
      <c r="Q60" s="27">
        <v>50000</v>
      </c>
      <c r="R60" s="26" t="s">
        <v>262</v>
      </c>
      <c r="S60" s="26" t="s">
        <v>263</v>
      </c>
      <c r="T60" s="26" t="s">
        <v>274</v>
      </c>
      <c r="U60" s="26" t="s">
        <v>275</v>
      </c>
    </row>
    <row r="61" spans="1:21" x14ac:dyDescent="0.25">
      <c r="A61" t="s">
        <v>257</v>
      </c>
      <c r="D61" s="26" t="s">
        <v>185</v>
      </c>
      <c r="E61" s="26" t="s">
        <v>184</v>
      </c>
      <c r="F61" s="27">
        <v>513.5</v>
      </c>
      <c r="G61" s="27">
        <v>0</v>
      </c>
      <c r="H61" s="27">
        <v>0</v>
      </c>
      <c r="I61" s="27">
        <v>0</v>
      </c>
      <c r="J61" s="27">
        <v>0</v>
      </c>
      <c r="K61" s="27">
        <v>0</v>
      </c>
      <c r="L61" s="27">
        <v>23129.29</v>
      </c>
      <c r="M61" s="26" t="s">
        <v>261</v>
      </c>
      <c r="N61" s="27">
        <v>39</v>
      </c>
      <c r="O61" s="27">
        <v>23642.79</v>
      </c>
      <c r="P61" s="26" t="s">
        <v>30</v>
      </c>
      <c r="Q61" s="27">
        <v>75000</v>
      </c>
      <c r="R61" s="26" t="s">
        <v>262</v>
      </c>
      <c r="S61" s="26" t="s">
        <v>263</v>
      </c>
      <c r="T61" s="26" t="s">
        <v>272</v>
      </c>
      <c r="U61" s="26" t="s">
        <v>273</v>
      </c>
    </row>
    <row r="62" spans="1:21" x14ac:dyDescent="0.25">
      <c r="A62" t="s">
        <v>257</v>
      </c>
      <c r="D62" s="26" t="s">
        <v>102</v>
      </c>
      <c r="E62" s="26" t="s">
        <v>101</v>
      </c>
      <c r="F62" s="27">
        <v>0</v>
      </c>
      <c r="G62" s="27">
        <v>0</v>
      </c>
      <c r="H62" s="27">
        <v>0</v>
      </c>
      <c r="I62" s="27">
        <v>0</v>
      </c>
      <c r="J62" s="27">
        <v>0</v>
      </c>
      <c r="K62" s="27">
        <v>0</v>
      </c>
      <c r="L62" s="27">
        <v>16717.84</v>
      </c>
      <c r="M62" s="26" t="s">
        <v>261</v>
      </c>
      <c r="N62" s="27">
        <v>14</v>
      </c>
      <c r="O62" s="27">
        <v>16717.84</v>
      </c>
      <c r="P62" s="26" t="s">
        <v>30</v>
      </c>
      <c r="Q62" s="27">
        <v>40000</v>
      </c>
      <c r="R62" s="26" t="s">
        <v>268</v>
      </c>
      <c r="S62" s="26" t="s">
        <v>263</v>
      </c>
      <c r="T62" s="26" t="s">
        <v>279</v>
      </c>
      <c r="U62" s="26" t="s">
        <v>280</v>
      </c>
    </row>
    <row r="63" spans="1:21" x14ac:dyDescent="0.25">
      <c r="A63" t="s">
        <v>257</v>
      </c>
      <c r="D63" s="26" t="s">
        <v>193</v>
      </c>
      <c r="E63" s="26" t="s">
        <v>192</v>
      </c>
      <c r="F63" s="27">
        <v>1139.7</v>
      </c>
      <c r="G63" s="27">
        <v>0</v>
      </c>
      <c r="H63" s="27">
        <v>0</v>
      </c>
      <c r="I63" s="27">
        <v>0</v>
      </c>
      <c r="J63" s="27">
        <v>0</v>
      </c>
      <c r="K63" s="27">
        <v>0</v>
      </c>
      <c r="L63" s="27">
        <v>16872.330000000002</v>
      </c>
      <c r="M63" s="26" t="s">
        <v>261</v>
      </c>
      <c r="N63" s="27">
        <v>101</v>
      </c>
      <c r="O63" s="27">
        <v>18012.03</v>
      </c>
      <c r="P63" s="26" t="s">
        <v>30</v>
      </c>
      <c r="Q63" s="27">
        <v>40000</v>
      </c>
      <c r="R63" s="26" t="s">
        <v>276</v>
      </c>
      <c r="S63" s="26" t="s">
        <v>263</v>
      </c>
      <c r="T63" s="26" t="s">
        <v>277</v>
      </c>
      <c r="U63" s="26" t="s">
        <v>278</v>
      </c>
    </row>
    <row r="64" spans="1:21" x14ac:dyDescent="0.25">
      <c r="A64" t="s">
        <v>257</v>
      </c>
      <c r="D64" s="26" t="s">
        <v>52</v>
      </c>
      <c r="E64" s="26" t="s">
        <v>51</v>
      </c>
      <c r="F64" s="27">
        <v>0</v>
      </c>
      <c r="G64" s="27">
        <v>0</v>
      </c>
      <c r="H64" s="27">
        <v>0</v>
      </c>
      <c r="I64" s="27">
        <v>0</v>
      </c>
      <c r="J64" s="27">
        <v>0</v>
      </c>
      <c r="K64" s="27">
        <v>0</v>
      </c>
      <c r="L64" s="27">
        <v>385.15</v>
      </c>
      <c r="M64" s="26" t="s">
        <v>261</v>
      </c>
      <c r="N64" s="27">
        <v>28</v>
      </c>
      <c r="O64" s="27">
        <v>385.15</v>
      </c>
      <c r="P64" s="26" t="s">
        <v>30</v>
      </c>
      <c r="Q64" s="27">
        <v>20000</v>
      </c>
      <c r="R64" s="26" t="s">
        <v>268</v>
      </c>
      <c r="S64" s="26" t="s">
        <v>281</v>
      </c>
      <c r="T64" s="26" t="s">
        <v>269</v>
      </c>
      <c r="U64" s="26" t="s">
        <v>270</v>
      </c>
    </row>
    <row r="65" spans="1:21" x14ac:dyDescent="0.25">
      <c r="A65" t="s">
        <v>257</v>
      </c>
      <c r="D65" s="26" t="s">
        <v>174</v>
      </c>
      <c r="E65" s="26" t="s">
        <v>173</v>
      </c>
      <c r="F65" s="27">
        <v>0</v>
      </c>
      <c r="G65" s="27">
        <v>0</v>
      </c>
      <c r="H65" s="27">
        <v>9.9</v>
      </c>
      <c r="I65" s="27">
        <v>0</v>
      </c>
      <c r="J65" s="27">
        <v>0</v>
      </c>
      <c r="K65" s="27">
        <v>0</v>
      </c>
      <c r="L65" s="27">
        <v>34279.4</v>
      </c>
      <c r="M65" s="26" t="s">
        <v>261</v>
      </c>
      <c r="N65" s="27">
        <v>24</v>
      </c>
      <c r="O65" s="27">
        <v>34289.300000000003</v>
      </c>
      <c r="P65" s="26" t="s">
        <v>30</v>
      </c>
      <c r="Q65" s="27">
        <v>40000</v>
      </c>
      <c r="R65" s="26" t="s">
        <v>262</v>
      </c>
      <c r="S65" s="26" t="s">
        <v>263</v>
      </c>
      <c r="T65" s="26" t="s">
        <v>274</v>
      </c>
      <c r="U65" s="26" t="s">
        <v>275</v>
      </c>
    </row>
    <row r="66" spans="1:21" x14ac:dyDescent="0.25">
      <c r="A66" t="s">
        <v>257</v>
      </c>
      <c r="D66" s="26" t="s">
        <v>134</v>
      </c>
      <c r="E66" s="26" t="s">
        <v>133</v>
      </c>
      <c r="F66" s="27">
        <v>0</v>
      </c>
      <c r="G66" s="27">
        <v>0</v>
      </c>
      <c r="H66" s="27">
        <v>0</v>
      </c>
      <c r="I66" s="27">
        <v>0</v>
      </c>
      <c r="J66" s="27">
        <v>0</v>
      </c>
      <c r="K66" s="27">
        <v>0</v>
      </c>
      <c r="L66" s="27">
        <v>26580.5</v>
      </c>
      <c r="M66" s="26" t="s">
        <v>261</v>
      </c>
      <c r="N66" s="27">
        <v>207</v>
      </c>
      <c r="O66" s="27">
        <v>26580.5</v>
      </c>
      <c r="P66" s="26" t="s">
        <v>30</v>
      </c>
      <c r="Q66" s="27">
        <v>40000</v>
      </c>
      <c r="R66" s="26" t="s">
        <v>262</v>
      </c>
      <c r="S66" s="26" t="s">
        <v>263</v>
      </c>
      <c r="T66" s="26" t="s">
        <v>266</v>
      </c>
      <c r="U66" s="26" t="s">
        <v>267</v>
      </c>
    </row>
    <row r="67" spans="1:21" x14ac:dyDescent="0.25">
      <c r="A67" t="s">
        <v>257</v>
      </c>
      <c r="D67" s="26" t="s">
        <v>152</v>
      </c>
      <c r="E67" s="26" t="s">
        <v>151</v>
      </c>
      <c r="F67" s="27">
        <v>0</v>
      </c>
      <c r="G67" s="27">
        <v>0</v>
      </c>
      <c r="H67" s="27">
        <v>0</v>
      </c>
      <c r="I67" s="27">
        <v>0</v>
      </c>
      <c r="J67" s="27">
        <v>0</v>
      </c>
      <c r="K67" s="27">
        <v>0</v>
      </c>
      <c r="L67" s="27">
        <v>36646.449999999997</v>
      </c>
      <c r="M67" s="26" t="s">
        <v>261</v>
      </c>
      <c r="N67" s="27">
        <v>27</v>
      </c>
      <c r="O67" s="27">
        <v>36646.449999999997</v>
      </c>
      <c r="P67" s="26" t="s">
        <v>30</v>
      </c>
      <c r="Q67" s="27">
        <v>75000</v>
      </c>
      <c r="R67" s="26" t="s">
        <v>262</v>
      </c>
      <c r="S67" s="26" t="s">
        <v>263</v>
      </c>
      <c r="T67" s="26" t="s">
        <v>272</v>
      </c>
      <c r="U67" s="26" t="s">
        <v>273</v>
      </c>
    </row>
    <row r="68" spans="1:21" x14ac:dyDescent="0.25">
      <c r="A68" t="s">
        <v>257</v>
      </c>
      <c r="D68" s="26" t="s">
        <v>66</v>
      </c>
      <c r="E68" s="26" t="s">
        <v>65</v>
      </c>
      <c r="F68" s="27">
        <v>0</v>
      </c>
      <c r="G68" s="27">
        <v>0</v>
      </c>
      <c r="H68" s="27">
        <v>0</v>
      </c>
      <c r="I68" s="27">
        <v>0</v>
      </c>
      <c r="J68" s="27">
        <v>0</v>
      </c>
      <c r="K68" s="27">
        <v>0</v>
      </c>
      <c r="L68" s="27">
        <v>2690.69</v>
      </c>
      <c r="M68" s="26" t="s">
        <v>261</v>
      </c>
      <c r="N68" s="27">
        <v>92</v>
      </c>
      <c r="O68" s="27">
        <v>2690.69</v>
      </c>
      <c r="P68" s="26" t="s">
        <v>30</v>
      </c>
      <c r="Q68" s="27">
        <v>40000</v>
      </c>
      <c r="R68" s="26" t="s">
        <v>262</v>
      </c>
      <c r="S68" s="26" t="s">
        <v>263</v>
      </c>
      <c r="T68" s="26" t="s">
        <v>264</v>
      </c>
      <c r="U68" s="26" t="s">
        <v>265</v>
      </c>
    </row>
    <row r="69" spans="1:21" x14ac:dyDescent="0.25">
      <c r="A69" t="s">
        <v>257</v>
      </c>
      <c r="D69" s="26" t="s">
        <v>44</v>
      </c>
      <c r="E69" s="26" t="s">
        <v>43</v>
      </c>
      <c r="F69" s="27">
        <v>-189.95</v>
      </c>
      <c r="G69" s="27">
        <v>0</v>
      </c>
      <c r="H69" s="27">
        <v>0</v>
      </c>
      <c r="I69" s="27">
        <v>0</v>
      </c>
      <c r="J69" s="27">
        <v>0</v>
      </c>
      <c r="K69" s="27">
        <v>0</v>
      </c>
      <c r="L69" s="27">
        <v>36435.54</v>
      </c>
      <c r="M69" s="26" t="s">
        <v>261</v>
      </c>
      <c r="N69" s="27">
        <v>9</v>
      </c>
      <c r="O69" s="27">
        <v>36245.589999999997</v>
      </c>
      <c r="P69" s="26" t="s">
        <v>30</v>
      </c>
      <c r="Q69" s="27">
        <v>50000</v>
      </c>
      <c r="R69" s="26" t="s">
        <v>262</v>
      </c>
      <c r="S69" s="26" t="s">
        <v>271</v>
      </c>
      <c r="T69" s="26" t="s">
        <v>266</v>
      </c>
      <c r="U69" s="26" t="s">
        <v>267</v>
      </c>
    </row>
    <row r="70" spans="1:21" x14ac:dyDescent="0.25">
      <c r="A70" t="s">
        <v>257</v>
      </c>
      <c r="D70" s="26" t="s">
        <v>209</v>
      </c>
      <c r="E70" s="26" t="s">
        <v>208</v>
      </c>
      <c r="F70" s="27">
        <v>6551.25</v>
      </c>
      <c r="G70" s="27">
        <v>0</v>
      </c>
      <c r="H70" s="27">
        <v>0</v>
      </c>
      <c r="I70" s="27">
        <v>0</v>
      </c>
      <c r="J70" s="27">
        <v>0</v>
      </c>
      <c r="K70" s="27">
        <v>0</v>
      </c>
      <c r="L70" s="27">
        <v>25823.13</v>
      </c>
      <c r="M70" s="26" t="s">
        <v>261</v>
      </c>
      <c r="N70" s="27">
        <v>23</v>
      </c>
      <c r="O70" s="27">
        <v>32374.38</v>
      </c>
      <c r="P70" s="26" t="s">
        <v>30</v>
      </c>
      <c r="Q70" s="27">
        <v>40000</v>
      </c>
      <c r="R70" s="26" t="s">
        <v>262</v>
      </c>
      <c r="S70" s="26" t="s">
        <v>263</v>
      </c>
      <c r="T70" s="26" t="s">
        <v>274</v>
      </c>
      <c r="U70" s="26" t="s">
        <v>275</v>
      </c>
    </row>
    <row r="71" spans="1:21" x14ac:dyDescent="0.25">
      <c r="A71" t="s">
        <v>257</v>
      </c>
      <c r="D71" s="26" t="s">
        <v>146</v>
      </c>
      <c r="E71" s="26" t="s">
        <v>145</v>
      </c>
      <c r="F71" s="27">
        <v>0</v>
      </c>
      <c r="G71" s="27">
        <v>0</v>
      </c>
      <c r="H71" s="27">
        <v>0</v>
      </c>
      <c r="I71" s="27">
        <v>0</v>
      </c>
      <c r="J71" s="27">
        <v>0</v>
      </c>
      <c r="K71" s="27">
        <v>0</v>
      </c>
      <c r="L71" s="27">
        <v>34658.44</v>
      </c>
      <c r="M71" s="26" t="s">
        <v>261</v>
      </c>
      <c r="N71" s="27">
        <v>16</v>
      </c>
      <c r="O71" s="27">
        <v>34658.44</v>
      </c>
      <c r="P71" s="26" t="s">
        <v>30</v>
      </c>
      <c r="Q71" s="27">
        <v>50000</v>
      </c>
      <c r="R71" s="26" t="s">
        <v>262</v>
      </c>
      <c r="S71" s="26" t="s">
        <v>263</v>
      </c>
      <c r="T71" s="26" t="s">
        <v>266</v>
      </c>
      <c r="U71" s="26" t="s">
        <v>267</v>
      </c>
    </row>
    <row r="72" spans="1:21" x14ac:dyDescent="0.25">
      <c r="A72" t="s">
        <v>257</v>
      </c>
      <c r="D72" s="26" t="s">
        <v>70</v>
      </c>
      <c r="E72" s="26" t="s">
        <v>69</v>
      </c>
      <c r="F72" s="27">
        <v>0</v>
      </c>
      <c r="G72" s="27">
        <v>0</v>
      </c>
      <c r="H72" s="27">
        <v>0</v>
      </c>
      <c r="I72" s="27">
        <v>0</v>
      </c>
      <c r="J72" s="27">
        <v>0</v>
      </c>
      <c r="K72" s="27">
        <v>0</v>
      </c>
      <c r="L72" s="27">
        <v>4691.7299999999996</v>
      </c>
      <c r="M72" s="26" t="s">
        <v>261</v>
      </c>
      <c r="N72" s="27">
        <v>92</v>
      </c>
      <c r="O72" s="27">
        <v>4691.7299999999996</v>
      </c>
      <c r="P72" s="26" t="s">
        <v>30</v>
      </c>
      <c r="Q72" s="27">
        <v>20000</v>
      </c>
      <c r="R72" s="26" t="s">
        <v>262</v>
      </c>
      <c r="S72" s="26" t="s">
        <v>263</v>
      </c>
      <c r="T72" s="26" t="s">
        <v>266</v>
      </c>
      <c r="U72" s="26" t="s">
        <v>267</v>
      </c>
    </row>
    <row r="73" spans="1:21" x14ac:dyDescent="0.25">
      <c r="A73" t="s">
        <v>257</v>
      </c>
      <c r="D73" s="26" t="s">
        <v>76</v>
      </c>
      <c r="E73" s="26" t="s">
        <v>75</v>
      </c>
      <c r="F73" s="27">
        <v>0</v>
      </c>
      <c r="G73" s="27">
        <v>0</v>
      </c>
      <c r="H73" s="27">
        <v>0</v>
      </c>
      <c r="I73" s="27">
        <v>0</v>
      </c>
      <c r="J73" s="27">
        <v>0</v>
      </c>
      <c r="K73" s="27">
        <v>0</v>
      </c>
      <c r="L73" s="27">
        <v>6702</v>
      </c>
      <c r="M73" s="26" t="s">
        <v>261</v>
      </c>
      <c r="N73" s="27">
        <v>114</v>
      </c>
      <c r="O73" s="27">
        <v>6702</v>
      </c>
      <c r="P73" s="26" t="s">
        <v>30</v>
      </c>
      <c r="Q73" s="27">
        <v>20000</v>
      </c>
      <c r="R73" s="26" t="s">
        <v>262</v>
      </c>
      <c r="S73" s="26" t="s">
        <v>263</v>
      </c>
      <c r="T73" s="26" t="s">
        <v>272</v>
      </c>
      <c r="U73" s="26" t="s">
        <v>273</v>
      </c>
    </row>
    <row r="74" spans="1:21" x14ac:dyDescent="0.25">
      <c r="A74" t="s">
        <v>257</v>
      </c>
      <c r="D74" s="26" t="s">
        <v>162</v>
      </c>
      <c r="E74" s="26" t="s">
        <v>161</v>
      </c>
      <c r="F74" s="27">
        <v>0</v>
      </c>
      <c r="G74" s="27">
        <v>0</v>
      </c>
      <c r="H74" s="27">
        <v>0</v>
      </c>
      <c r="I74" s="27">
        <v>0</v>
      </c>
      <c r="J74" s="27">
        <v>0</v>
      </c>
      <c r="K74" s="27">
        <v>0</v>
      </c>
      <c r="L74" s="27">
        <v>47001.07</v>
      </c>
      <c r="M74" s="26" t="s">
        <v>261</v>
      </c>
      <c r="N74" s="27">
        <v>10</v>
      </c>
      <c r="O74" s="27">
        <v>47001.07</v>
      </c>
      <c r="P74" s="26" t="s">
        <v>30</v>
      </c>
      <c r="Q74" s="27">
        <v>65000</v>
      </c>
      <c r="R74" s="26" t="s">
        <v>262</v>
      </c>
      <c r="S74" s="26" t="s">
        <v>271</v>
      </c>
      <c r="T74" s="26" t="s">
        <v>272</v>
      </c>
      <c r="U74" s="26" t="s">
        <v>273</v>
      </c>
    </row>
    <row r="75" spans="1:21" x14ac:dyDescent="0.25">
      <c r="A75" t="s">
        <v>257</v>
      </c>
      <c r="D75" s="26" t="s">
        <v>74</v>
      </c>
      <c r="E75" s="26" t="s">
        <v>73</v>
      </c>
      <c r="F75" s="27">
        <v>0</v>
      </c>
      <c r="G75" s="27">
        <v>0</v>
      </c>
      <c r="H75" s="27">
        <v>0</v>
      </c>
      <c r="I75" s="27">
        <v>0</v>
      </c>
      <c r="J75" s="27">
        <v>0</v>
      </c>
      <c r="K75" s="27">
        <v>0</v>
      </c>
      <c r="L75" s="27">
        <v>4949.68</v>
      </c>
      <c r="M75" s="26" t="s">
        <v>261</v>
      </c>
      <c r="N75" s="27">
        <v>105</v>
      </c>
      <c r="O75" s="27">
        <v>4949.68</v>
      </c>
      <c r="P75" s="26" t="s">
        <v>30</v>
      </c>
      <c r="Q75" s="27">
        <v>50000</v>
      </c>
      <c r="R75" s="26" t="s">
        <v>262</v>
      </c>
      <c r="S75" s="26" t="s">
        <v>263</v>
      </c>
      <c r="T75" s="26" t="s">
        <v>266</v>
      </c>
      <c r="U75" s="26" t="s">
        <v>267</v>
      </c>
    </row>
    <row r="76" spans="1:21" x14ac:dyDescent="0.25">
      <c r="A76" t="s">
        <v>257</v>
      </c>
      <c r="D76" s="26" t="s">
        <v>124</v>
      </c>
      <c r="E76" s="26" t="s">
        <v>123</v>
      </c>
      <c r="F76" s="27">
        <v>0</v>
      </c>
      <c r="G76" s="27">
        <v>0</v>
      </c>
      <c r="H76" s="27">
        <v>0</v>
      </c>
      <c r="I76" s="27">
        <v>0</v>
      </c>
      <c r="J76" s="27">
        <v>0</v>
      </c>
      <c r="K76" s="27">
        <v>0</v>
      </c>
      <c r="L76" s="27">
        <v>23079.33</v>
      </c>
      <c r="M76" s="26" t="s">
        <v>261</v>
      </c>
      <c r="N76" s="27">
        <v>105</v>
      </c>
      <c r="O76" s="27">
        <v>23079.33</v>
      </c>
      <c r="P76" s="26" t="s">
        <v>30</v>
      </c>
      <c r="Q76" s="27">
        <v>50000</v>
      </c>
      <c r="R76" s="26" t="s">
        <v>262</v>
      </c>
      <c r="S76" s="26" t="s">
        <v>263</v>
      </c>
      <c r="T76" s="26" t="s">
        <v>264</v>
      </c>
      <c r="U76" s="26" t="s">
        <v>265</v>
      </c>
    </row>
    <row r="77" spans="1:21" x14ac:dyDescent="0.25">
      <c r="A77" t="s">
        <v>257</v>
      </c>
      <c r="D77" s="26" t="s">
        <v>110</v>
      </c>
      <c r="E77" s="26" t="s">
        <v>109</v>
      </c>
      <c r="F77" s="27">
        <v>0</v>
      </c>
      <c r="G77" s="27">
        <v>0</v>
      </c>
      <c r="H77" s="27">
        <v>0</v>
      </c>
      <c r="I77" s="27">
        <v>0</v>
      </c>
      <c r="J77" s="27">
        <v>0</v>
      </c>
      <c r="K77" s="27">
        <v>0</v>
      </c>
      <c r="L77" s="27">
        <v>17587.91</v>
      </c>
      <c r="M77" s="26" t="s">
        <v>261</v>
      </c>
      <c r="N77" s="27">
        <v>134</v>
      </c>
      <c r="O77" s="27">
        <v>17587.91</v>
      </c>
      <c r="P77" s="26" t="s">
        <v>30</v>
      </c>
      <c r="Q77" s="27">
        <v>20000</v>
      </c>
      <c r="R77" s="26" t="s">
        <v>262</v>
      </c>
      <c r="S77" s="26" t="s">
        <v>263</v>
      </c>
      <c r="T77" s="26" t="s">
        <v>266</v>
      </c>
      <c r="U77" s="26" t="s">
        <v>267</v>
      </c>
    </row>
    <row r="78" spans="1:21" x14ac:dyDescent="0.25">
      <c r="A78" t="s">
        <v>257</v>
      </c>
      <c r="D78" s="26" t="s">
        <v>136</v>
      </c>
      <c r="E78" s="26" t="s">
        <v>135</v>
      </c>
      <c r="F78" s="27">
        <v>0</v>
      </c>
      <c r="G78" s="27">
        <v>0</v>
      </c>
      <c r="H78" s="27">
        <v>0</v>
      </c>
      <c r="I78" s="27">
        <v>0</v>
      </c>
      <c r="J78" s="27">
        <v>0</v>
      </c>
      <c r="K78" s="27">
        <v>0</v>
      </c>
      <c r="L78" s="27">
        <v>27111.91</v>
      </c>
      <c r="M78" s="26" t="s">
        <v>261</v>
      </c>
      <c r="N78" s="27">
        <v>0</v>
      </c>
      <c r="O78" s="27">
        <v>27111.91</v>
      </c>
      <c r="P78" s="26" t="s">
        <v>30</v>
      </c>
      <c r="Q78" s="27">
        <v>40000</v>
      </c>
      <c r="R78" s="26" t="s">
        <v>262</v>
      </c>
      <c r="S78" s="26" t="s">
        <v>263</v>
      </c>
      <c r="T78" s="26" t="s">
        <v>264</v>
      </c>
      <c r="U78" s="26" t="s">
        <v>265</v>
      </c>
    </row>
    <row r="79" spans="1:21" x14ac:dyDescent="0.25">
      <c r="A79" t="s">
        <v>257</v>
      </c>
      <c r="D79" s="26" t="s">
        <v>114</v>
      </c>
      <c r="E79" s="26" t="s">
        <v>113</v>
      </c>
      <c r="F79" s="27">
        <v>0</v>
      </c>
      <c r="G79" s="27">
        <v>0</v>
      </c>
      <c r="H79" s="27">
        <v>0</v>
      </c>
      <c r="I79" s="27">
        <v>0</v>
      </c>
      <c r="J79" s="27">
        <v>0</v>
      </c>
      <c r="K79" s="27">
        <v>0</v>
      </c>
      <c r="L79" s="27">
        <v>19847.36</v>
      </c>
      <c r="M79" s="26" t="s">
        <v>261</v>
      </c>
      <c r="N79" s="27">
        <v>133</v>
      </c>
      <c r="O79" s="27">
        <v>19847.36</v>
      </c>
      <c r="P79" s="26" t="s">
        <v>30</v>
      </c>
      <c r="Q79" s="27">
        <v>40000</v>
      </c>
      <c r="R79" s="26" t="s">
        <v>268</v>
      </c>
      <c r="S79" s="26" t="s">
        <v>263</v>
      </c>
      <c r="T79" s="26" t="s">
        <v>279</v>
      </c>
      <c r="U79" s="26" t="s">
        <v>280</v>
      </c>
    </row>
    <row r="80" spans="1:21" x14ac:dyDescent="0.25">
      <c r="A80" t="s">
        <v>257</v>
      </c>
      <c r="D80" s="26" t="s">
        <v>126</v>
      </c>
      <c r="E80" s="26" t="s">
        <v>125</v>
      </c>
      <c r="F80" s="27">
        <v>0</v>
      </c>
      <c r="G80" s="27">
        <v>0</v>
      </c>
      <c r="H80" s="27">
        <v>0</v>
      </c>
      <c r="I80" s="27">
        <v>0</v>
      </c>
      <c r="J80" s="27">
        <v>0</v>
      </c>
      <c r="K80" s="27">
        <v>0</v>
      </c>
      <c r="L80" s="27">
        <v>23396.17</v>
      </c>
      <c r="M80" s="26" t="s">
        <v>261</v>
      </c>
      <c r="N80" s="27">
        <v>0</v>
      </c>
      <c r="O80" s="27">
        <v>23396.17</v>
      </c>
      <c r="P80" s="26" t="s">
        <v>30</v>
      </c>
      <c r="Q80" s="27">
        <v>40000</v>
      </c>
      <c r="R80" s="26" t="s">
        <v>262</v>
      </c>
      <c r="S80" s="26" t="s">
        <v>263</v>
      </c>
      <c r="T80" s="26" t="s">
        <v>274</v>
      </c>
      <c r="U80" s="26" t="s">
        <v>275</v>
      </c>
    </row>
    <row r="81" spans="1:21" x14ac:dyDescent="0.25">
      <c r="A81" t="s">
        <v>257</v>
      </c>
      <c r="D81" s="26" t="s">
        <v>104</v>
      </c>
      <c r="E81" s="26" t="s">
        <v>103</v>
      </c>
      <c r="F81" s="27">
        <v>0</v>
      </c>
      <c r="G81" s="27">
        <v>0</v>
      </c>
      <c r="H81" s="27">
        <v>0</v>
      </c>
      <c r="I81" s="27">
        <v>0</v>
      </c>
      <c r="J81" s="27">
        <v>0</v>
      </c>
      <c r="K81" s="27">
        <v>0</v>
      </c>
      <c r="L81" s="27">
        <v>16816.61</v>
      </c>
      <c r="M81" s="26" t="s">
        <v>261</v>
      </c>
      <c r="N81" s="27">
        <v>56</v>
      </c>
      <c r="O81" s="27">
        <v>16816.61</v>
      </c>
      <c r="P81" s="26" t="s">
        <v>30</v>
      </c>
      <c r="Q81" s="27">
        <v>40000</v>
      </c>
      <c r="R81" s="26" t="s">
        <v>268</v>
      </c>
      <c r="S81" s="26" t="s">
        <v>263</v>
      </c>
      <c r="T81" s="26" t="s">
        <v>279</v>
      </c>
      <c r="U81" s="26" t="s">
        <v>280</v>
      </c>
    </row>
    <row r="82" spans="1:21" x14ac:dyDescent="0.25">
      <c r="A82" t="s">
        <v>257</v>
      </c>
      <c r="D82" s="26" t="s">
        <v>195</v>
      </c>
      <c r="E82" s="26" t="s">
        <v>194</v>
      </c>
      <c r="F82" s="27">
        <v>1206.43</v>
      </c>
      <c r="G82" s="27">
        <v>0</v>
      </c>
      <c r="H82" s="27">
        <v>0</v>
      </c>
      <c r="I82" s="27">
        <v>0</v>
      </c>
      <c r="J82" s="27">
        <v>0</v>
      </c>
      <c r="K82" s="27">
        <v>0</v>
      </c>
      <c r="L82" s="27">
        <v>962.06</v>
      </c>
      <c r="M82" s="26" t="s">
        <v>261</v>
      </c>
      <c r="N82" s="27">
        <v>107</v>
      </c>
      <c r="O82" s="27">
        <v>2168.4899999999998</v>
      </c>
      <c r="P82" s="26" t="s">
        <v>30</v>
      </c>
      <c r="Q82" s="27">
        <v>20000</v>
      </c>
      <c r="R82" s="26" t="s">
        <v>262</v>
      </c>
      <c r="S82" s="26" t="s">
        <v>263</v>
      </c>
      <c r="T82" s="26" t="s">
        <v>274</v>
      </c>
      <c r="U82" s="26" t="s">
        <v>275</v>
      </c>
    </row>
    <row r="83" spans="1:21" x14ac:dyDescent="0.25">
      <c r="A83" t="s">
        <v>257</v>
      </c>
      <c r="D83" s="26" t="s">
        <v>215</v>
      </c>
      <c r="E83" s="26" t="s">
        <v>214</v>
      </c>
      <c r="F83" s="27">
        <v>59910.65</v>
      </c>
      <c r="G83" s="27">
        <v>0</v>
      </c>
      <c r="H83" s="27">
        <v>0</v>
      </c>
      <c r="I83" s="27">
        <v>0</v>
      </c>
      <c r="J83" s="27">
        <v>0</v>
      </c>
      <c r="K83" s="27">
        <v>0</v>
      </c>
      <c r="L83" s="27">
        <v>16569.13</v>
      </c>
      <c r="M83" s="26" t="s">
        <v>261</v>
      </c>
      <c r="N83" s="27">
        <v>0</v>
      </c>
      <c r="O83" s="27">
        <v>76479.78</v>
      </c>
      <c r="P83" s="26" t="s">
        <v>30</v>
      </c>
      <c r="Q83" s="27">
        <v>30000</v>
      </c>
      <c r="R83" s="26" t="s">
        <v>268</v>
      </c>
      <c r="S83" s="26" t="s">
        <v>263</v>
      </c>
      <c r="T83" s="26" t="s">
        <v>282</v>
      </c>
      <c r="U83" s="26" t="s">
        <v>283</v>
      </c>
    </row>
    <row r="84" spans="1:21" x14ac:dyDescent="0.25">
      <c r="A84" t="s">
        <v>257</v>
      </c>
      <c r="D84" s="26" t="s">
        <v>128</v>
      </c>
      <c r="E84" s="26" t="s">
        <v>127</v>
      </c>
      <c r="F84" s="27">
        <v>0</v>
      </c>
      <c r="G84" s="27">
        <v>0</v>
      </c>
      <c r="H84" s="27">
        <v>0</v>
      </c>
      <c r="I84" s="27">
        <v>0</v>
      </c>
      <c r="J84" s="27">
        <v>0</v>
      </c>
      <c r="K84" s="27">
        <v>0</v>
      </c>
      <c r="L84" s="27">
        <v>24331.66</v>
      </c>
      <c r="M84" s="26" t="s">
        <v>261</v>
      </c>
      <c r="N84" s="27">
        <v>0</v>
      </c>
      <c r="O84" s="27">
        <v>24331.66</v>
      </c>
      <c r="P84" s="26" t="s">
        <v>30</v>
      </c>
      <c r="Q84" s="27">
        <v>50000</v>
      </c>
      <c r="R84" s="26" t="s">
        <v>262</v>
      </c>
      <c r="S84" s="26" t="s">
        <v>263</v>
      </c>
      <c r="T84" s="26" t="s">
        <v>264</v>
      </c>
      <c r="U84" s="26" t="s">
        <v>265</v>
      </c>
    </row>
    <row r="85" spans="1:21" x14ac:dyDescent="0.25">
      <c r="A85" t="s">
        <v>257</v>
      </c>
      <c r="D85" s="26" t="s">
        <v>98</v>
      </c>
      <c r="E85" s="26" t="s">
        <v>97</v>
      </c>
      <c r="F85" s="27">
        <v>0</v>
      </c>
      <c r="G85" s="27">
        <v>0</v>
      </c>
      <c r="H85" s="27">
        <v>0</v>
      </c>
      <c r="I85" s="27">
        <v>0</v>
      </c>
      <c r="J85" s="27">
        <v>0</v>
      </c>
      <c r="K85" s="27">
        <v>0</v>
      </c>
      <c r="L85" s="27">
        <v>16024.65</v>
      </c>
      <c r="M85" s="26" t="s">
        <v>261</v>
      </c>
      <c r="N85" s="27">
        <v>109</v>
      </c>
      <c r="O85" s="27">
        <v>16024.65</v>
      </c>
      <c r="P85" s="26" t="s">
        <v>30</v>
      </c>
      <c r="Q85" s="27">
        <v>20000</v>
      </c>
      <c r="R85" s="26" t="s">
        <v>268</v>
      </c>
      <c r="S85" s="26" t="s">
        <v>263</v>
      </c>
      <c r="T85" s="26" t="s">
        <v>282</v>
      </c>
      <c r="U85" s="26" t="s">
        <v>283</v>
      </c>
    </row>
    <row r="86" spans="1:21" x14ac:dyDescent="0.25">
      <c r="A86" t="s">
        <v>257</v>
      </c>
      <c r="D86" s="26" t="s">
        <v>172</v>
      </c>
      <c r="E86" s="26" t="s">
        <v>171</v>
      </c>
      <c r="F86" s="27">
        <v>0</v>
      </c>
      <c r="G86" s="27">
        <v>0</v>
      </c>
      <c r="H86" s="27">
        <v>0</v>
      </c>
      <c r="I86" s="27">
        <v>342.3</v>
      </c>
      <c r="J86" s="27">
        <v>0</v>
      </c>
      <c r="K86" s="27">
        <v>0</v>
      </c>
      <c r="L86" s="27">
        <v>41362.519999999997</v>
      </c>
      <c r="M86" s="26" t="s">
        <v>261</v>
      </c>
      <c r="N86" s="27">
        <v>28</v>
      </c>
      <c r="O86" s="27">
        <v>41704.82</v>
      </c>
      <c r="P86" s="26" t="s">
        <v>30</v>
      </c>
      <c r="Q86" s="27">
        <v>50000</v>
      </c>
      <c r="R86" s="26" t="s">
        <v>268</v>
      </c>
      <c r="S86" s="26" t="s">
        <v>263</v>
      </c>
      <c r="T86" s="26" t="s">
        <v>282</v>
      </c>
      <c r="U86" s="26" t="s">
        <v>283</v>
      </c>
    </row>
    <row r="87" spans="1:21" x14ac:dyDescent="0.25">
      <c r="A87" t="s">
        <v>257</v>
      </c>
      <c r="D87" s="26" t="s">
        <v>92</v>
      </c>
      <c r="E87" s="26" t="s">
        <v>91</v>
      </c>
      <c r="F87" s="27">
        <v>0</v>
      </c>
      <c r="G87" s="27">
        <v>0</v>
      </c>
      <c r="H87" s="27">
        <v>0</v>
      </c>
      <c r="I87" s="27">
        <v>0</v>
      </c>
      <c r="J87" s="27">
        <v>0</v>
      </c>
      <c r="K87" s="27">
        <v>0</v>
      </c>
      <c r="L87" s="27">
        <v>13165.09</v>
      </c>
      <c r="M87" s="26" t="s">
        <v>261</v>
      </c>
      <c r="N87" s="27">
        <v>27</v>
      </c>
      <c r="O87" s="27">
        <v>13165.09</v>
      </c>
      <c r="P87" s="26" t="s">
        <v>30</v>
      </c>
      <c r="Q87" s="27">
        <v>40000</v>
      </c>
      <c r="R87" s="26" t="s">
        <v>262</v>
      </c>
      <c r="S87" s="26" t="s">
        <v>263</v>
      </c>
      <c r="T87" s="26" t="s">
        <v>274</v>
      </c>
      <c r="U87" s="26" t="s">
        <v>275</v>
      </c>
    </row>
    <row r="88" spans="1:21" x14ac:dyDescent="0.25">
      <c r="A88" t="s">
        <v>257</v>
      </c>
      <c r="D88" s="26" t="s">
        <v>116</v>
      </c>
      <c r="E88" s="26" t="s">
        <v>115</v>
      </c>
      <c r="F88" s="27">
        <v>0</v>
      </c>
      <c r="G88" s="27">
        <v>0</v>
      </c>
      <c r="H88" s="27">
        <v>0</v>
      </c>
      <c r="I88" s="27">
        <v>0</v>
      </c>
      <c r="J88" s="27">
        <v>0</v>
      </c>
      <c r="K88" s="27">
        <v>0</v>
      </c>
      <c r="L88" s="27">
        <v>21461.08</v>
      </c>
      <c r="M88" s="26" t="s">
        <v>261</v>
      </c>
      <c r="N88" s="27">
        <v>0</v>
      </c>
      <c r="O88" s="27">
        <v>21461.08</v>
      </c>
      <c r="P88" s="26" t="s">
        <v>30</v>
      </c>
      <c r="Q88" s="27">
        <v>30000</v>
      </c>
      <c r="R88" s="26" t="s">
        <v>262</v>
      </c>
      <c r="S88" s="26" t="s">
        <v>263</v>
      </c>
      <c r="T88" s="26" t="s">
        <v>264</v>
      </c>
      <c r="U88" s="26" t="s">
        <v>265</v>
      </c>
    </row>
    <row r="89" spans="1:21" x14ac:dyDescent="0.25">
      <c r="A89" t="s">
        <v>257</v>
      </c>
      <c r="D89" s="26" t="s">
        <v>82</v>
      </c>
      <c r="E89" s="26" t="s">
        <v>81</v>
      </c>
      <c r="F89" s="27">
        <v>0</v>
      </c>
      <c r="G89" s="27">
        <v>0</v>
      </c>
      <c r="H89" s="27">
        <v>0</v>
      </c>
      <c r="I89" s="27">
        <v>0</v>
      </c>
      <c r="J89" s="27">
        <v>0</v>
      </c>
      <c r="K89" s="27">
        <v>0</v>
      </c>
      <c r="L89" s="27">
        <v>8540.2800000000007</v>
      </c>
      <c r="M89" s="26" t="s">
        <v>261</v>
      </c>
      <c r="N89" s="27">
        <v>172</v>
      </c>
      <c r="O89" s="27">
        <v>8540.2800000000007</v>
      </c>
      <c r="P89" s="26" t="s">
        <v>30</v>
      </c>
      <c r="Q89" s="27">
        <v>20000</v>
      </c>
      <c r="R89" s="26" t="s">
        <v>262</v>
      </c>
      <c r="S89" s="26" t="s">
        <v>263</v>
      </c>
      <c r="T89" s="26" t="s">
        <v>274</v>
      </c>
      <c r="U89" s="26" t="s">
        <v>275</v>
      </c>
    </row>
    <row r="90" spans="1:21" x14ac:dyDescent="0.25">
      <c r="A90" t="s">
        <v>257</v>
      </c>
      <c r="D90" s="26" t="s">
        <v>158</v>
      </c>
      <c r="E90" s="26" t="s">
        <v>157</v>
      </c>
      <c r="F90" s="27">
        <v>0</v>
      </c>
      <c r="G90" s="27">
        <v>0</v>
      </c>
      <c r="H90" s="27">
        <v>0</v>
      </c>
      <c r="I90" s="27">
        <v>0</v>
      </c>
      <c r="J90" s="27">
        <v>0</v>
      </c>
      <c r="K90" s="27">
        <v>0</v>
      </c>
      <c r="L90" s="27">
        <v>40568.07</v>
      </c>
      <c r="M90" s="26" t="s">
        <v>261</v>
      </c>
      <c r="N90" s="27">
        <v>0</v>
      </c>
      <c r="O90" s="27">
        <v>40568.07</v>
      </c>
      <c r="P90" s="26" t="s">
        <v>30</v>
      </c>
      <c r="Q90" s="27">
        <v>60000</v>
      </c>
      <c r="R90" s="26" t="s">
        <v>262</v>
      </c>
      <c r="S90" s="26" t="s">
        <v>263</v>
      </c>
      <c r="T90" s="26" t="s">
        <v>264</v>
      </c>
      <c r="U90" s="26" t="s">
        <v>265</v>
      </c>
    </row>
    <row r="91" spans="1:21" x14ac:dyDescent="0.25">
      <c r="A91" t="s">
        <v>257</v>
      </c>
      <c r="D91" s="26" t="s">
        <v>62</v>
      </c>
      <c r="E91" s="26" t="s">
        <v>61</v>
      </c>
      <c r="F91" s="27">
        <v>0</v>
      </c>
      <c r="G91" s="27">
        <v>0</v>
      </c>
      <c r="H91" s="27">
        <v>0</v>
      </c>
      <c r="I91" s="27">
        <v>0</v>
      </c>
      <c r="J91" s="27">
        <v>0</v>
      </c>
      <c r="K91" s="27">
        <v>0</v>
      </c>
      <c r="L91" s="27">
        <v>2560.34</v>
      </c>
      <c r="M91" s="26" t="s">
        <v>261</v>
      </c>
      <c r="N91" s="27">
        <v>9</v>
      </c>
      <c r="O91" s="27">
        <v>2560.34</v>
      </c>
      <c r="P91" s="26" t="s">
        <v>30</v>
      </c>
      <c r="Q91" s="27">
        <v>20000</v>
      </c>
      <c r="R91" s="26" t="s">
        <v>262</v>
      </c>
      <c r="S91" s="26" t="s">
        <v>271</v>
      </c>
      <c r="T91" s="26" t="s">
        <v>264</v>
      </c>
      <c r="U91" s="26" t="s">
        <v>265</v>
      </c>
    </row>
    <row r="92" spans="1:21" x14ac:dyDescent="0.25">
      <c r="A92" t="s">
        <v>257</v>
      </c>
      <c r="D92" s="26" t="s">
        <v>86</v>
      </c>
      <c r="E92" s="26" t="s">
        <v>85</v>
      </c>
      <c r="F92" s="27">
        <v>0</v>
      </c>
      <c r="G92" s="27">
        <v>0</v>
      </c>
      <c r="H92" s="27">
        <v>0</v>
      </c>
      <c r="I92" s="27">
        <v>0</v>
      </c>
      <c r="J92" s="27">
        <v>0</v>
      </c>
      <c r="K92" s="27">
        <v>0</v>
      </c>
      <c r="L92" s="27">
        <v>9637.82</v>
      </c>
      <c r="M92" s="26" t="s">
        <v>261</v>
      </c>
      <c r="N92" s="27">
        <v>85</v>
      </c>
      <c r="O92" s="27">
        <v>9637.82</v>
      </c>
      <c r="P92" s="26" t="s">
        <v>30</v>
      </c>
      <c r="Q92" s="27">
        <v>20000</v>
      </c>
      <c r="R92" s="26" t="s">
        <v>262</v>
      </c>
      <c r="S92" s="26" t="s">
        <v>263</v>
      </c>
      <c r="T92" s="26" t="s">
        <v>274</v>
      </c>
      <c r="U92" s="26" t="s">
        <v>275</v>
      </c>
    </row>
    <row r="93" spans="1:21" x14ac:dyDescent="0.25">
      <c r="A93" t="s">
        <v>257</v>
      </c>
      <c r="D93" s="26" t="s">
        <v>34</v>
      </c>
      <c r="E93" s="26" t="s">
        <v>33</v>
      </c>
      <c r="F93" s="27">
        <v>-8548.74</v>
      </c>
      <c r="G93" s="27">
        <v>0</v>
      </c>
      <c r="H93" s="27">
        <v>0</v>
      </c>
      <c r="I93" s="27">
        <v>0</v>
      </c>
      <c r="J93" s="27">
        <v>0</v>
      </c>
      <c r="K93" s="27">
        <v>0</v>
      </c>
      <c r="L93" s="27">
        <v>38255</v>
      </c>
      <c r="M93" s="26" t="s">
        <v>261</v>
      </c>
      <c r="N93" s="27">
        <v>0</v>
      </c>
      <c r="O93" s="27">
        <v>29706.26</v>
      </c>
      <c r="P93" s="26" t="s">
        <v>30</v>
      </c>
      <c r="Q93" s="27">
        <v>40000</v>
      </c>
      <c r="R93" s="26" t="s">
        <v>262</v>
      </c>
      <c r="S93" s="26" t="s">
        <v>263</v>
      </c>
      <c r="T93" s="26" t="s">
        <v>266</v>
      </c>
      <c r="U93" s="26" t="s">
        <v>267</v>
      </c>
    </row>
    <row r="94" spans="1:21" x14ac:dyDescent="0.25">
      <c r="A94" t="s">
        <v>257</v>
      </c>
      <c r="D94" s="26" t="s">
        <v>48</v>
      </c>
      <c r="E94" s="26" t="s">
        <v>47</v>
      </c>
      <c r="F94" s="27">
        <v>-41.59</v>
      </c>
      <c r="G94" s="27">
        <v>0</v>
      </c>
      <c r="H94" s="27">
        <v>0</v>
      </c>
      <c r="I94" s="27">
        <v>0</v>
      </c>
      <c r="J94" s="27">
        <v>0</v>
      </c>
      <c r="K94" s="27">
        <v>0</v>
      </c>
      <c r="L94" s="27">
        <v>36675.42</v>
      </c>
      <c r="M94" s="26" t="s">
        <v>261</v>
      </c>
      <c r="N94" s="27">
        <v>0</v>
      </c>
      <c r="O94" s="27">
        <v>36633.83</v>
      </c>
      <c r="P94" s="26" t="s">
        <v>30</v>
      </c>
      <c r="Q94" s="27">
        <v>50000</v>
      </c>
      <c r="R94" s="26" t="s">
        <v>262</v>
      </c>
      <c r="S94" s="26" t="s">
        <v>263</v>
      </c>
      <c r="T94" s="26" t="s">
        <v>264</v>
      </c>
      <c r="U94" s="26" t="s">
        <v>265</v>
      </c>
    </row>
    <row r="95" spans="1:21" x14ac:dyDescent="0.25">
      <c r="A95" t="s">
        <v>257</v>
      </c>
      <c r="D95" s="26" t="s">
        <v>150</v>
      </c>
      <c r="E95" s="26" t="s">
        <v>149</v>
      </c>
      <c r="F95" s="27">
        <v>0</v>
      </c>
      <c r="G95" s="27">
        <v>0</v>
      </c>
      <c r="H95" s="27">
        <v>0</v>
      </c>
      <c r="I95" s="27">
        <v>0</v>
      </c>
      <c r="J95" s="27">
        <v>0</v>
      </c>
      <c r="K95" s="27">
        <v>0</v>
      </c>
      <c r="L95" s="27">
        <v>36555.1</v>
      </c>
      <c r="M95" s="26" t="s">
        <v>261</v>
      </c>
      <c r="N95" s="27">
        <v>30</v>
      </c>
      <c r="O95" s="27">
        <v>36555.1</v>
      </c>
      <c r="P95" s="26" t="s">
        <v>30</v>
      </c>
      <c r="Q95" s="27">
        <v>50000</v>
      </c>
      <c r="R95" s="26" t="s">
        <v>268</v>
      </c>
      <c r="S95" s="26" t="s">
        <v>263</v>
      </c>
      <c r="T95" s="26" t="s">
        <v>282</v>
      </c>
      <c r="U95" s="26" t="s">
        <v>283</v>
      </c>
    </row>
    <row r="96" spans="1:21" x14ac:dyDescent="0.25">
      <c r="A96" t="s">
        <v>257</v>
      </c>
      <c r="D96" s="26" t="s">
        <v>100</v>
      </c>
      <c r="E96" s="26" t="s">
        <v>99</v>
      </c>
      <c r="F96" s="27">
        <v>0</v>
      </c>
      <c r="G96" s="27">
        <v>0</v>
      </c>
      <c r="H96" s="27">
        <v>0</v>
      </c>
      <c r="I96" s="27">
        <v>0</v>
      </c>
      <c r="J96" s="27">
        <v>0</v>
      </c>
      <c r="K96" s="27">
        <v>0</v>
      </c>
      <c r="L96" s="27">
        <v>16246.53</v>
      </c>
      <c r="M96" s="26" t="s">
        <v>261</v>
      </c>
      <c r="N96" s="27">
        <v>0</v>
      </c>
      <c r="O96" s="27">
        <v>16246.53</v>
      </c>
      <c r="P96" s="26" t="s">
        <v>30</v>
      </c>
      <c r="Q96" s="27">
        <v>50000</v>
      </c>
      <c r="R96" s="26" t="s">
        <v>268</v>
      </c>
      <c r="S96" s="26" t="s">
        <v>281</v>
      </c>
      <c r="T96" s="26" t="s">
        <v>269</v>
      </c>
      <c r="U96" s="26" t="s">
        <v>270</v>
      </c>
    </row>
    <row r="97" spans="1:21" x14ac:dyDescent="0.25">
      <c r="A97" t="s">
        <v>257</v>
      </c>
      <c r="D97" s="26" t="s">
        <v>138</v>
      </c>
      <c r="E97" s="26" t="s">
        <v>137</v>
      </c>
      <c r="F97" s="27">
        <v>0</v>
      </c>
      <c r="G97" s="27">
        <v>0</v>
      </c>
      <c r="H97" s="27">
        <v>0</v>
      </c>
      <c r="I97" s="27">
        <v>0</v>
      </c>
      <c r="J97" s="27">
        <v>0</v>
      </c>
      <c r="K97" s="27">
        <v>0</v>
      </c>
      <c r="L97" s="27">
        <v>28076.47</v>
      </c>
      <c r="M97" s="26" t="s">
        <v>261</v>
      </c>
      <c r="N97" s="27">
        <v>127</v>
      </c>
      <c r="O97" s="27">
        <v>28076.47</v>
      </c>
      <c r="P97" s="26" t="s">
        <v>30</v>
      </c>
      <c r="Q97" s="27">
        <v>40000</v>
      </c>
      <c r="R97" s="26" t="s">
        <v>262</v>
      </c>
      <c r="S97" s="26" t="s">
        <v>263</v>
      </c>
      <c r="T97" s="26" t="s">
        <v>266</v>
      </c>
      <c r="U97" s="26" t="s">
        <v>267</v>
      </c>
    </row>
    <row r="98" spans="1:21" x14ac:dyDescent="0.25">
      <c r="A98" t="s">
        <v>257</v>
      </c>
      <c r="D98" s="26" t="s">
        <v>142</v>
      </c>
      <c r="E98" s="26" t="s">
        <v>141</v>
      </c>
      <c r="F98" s="27">
        <v>0</v>
      </c>
      <c r="G98" s="27">
        <v>0</v>
      </c>
      <c r="H98" s="27">
        <v>0</v>
      </c>
      <c r="I98" s="27">
        <v>0</v>
      </c>
      <c r="J98" s="27">
        <v>0</v>
      </c>
      <c r="K98" s="27">
        <v>0</v>
      </c>
      <c r="L98" s="27">
        <v>30623.84</v>
      </c>
      <c r="M98" s="26" t="s">
        <v>261</v>
      </c>
      <c r="N98" s="27">
        <v>25</v>
      </c>
      <c r="O98" s="27">
        <v>30623.84</v>
      </c>
      <c r="P98" s="26" t="s">
        <v>30</v>
      </c>
      <c r="Q98" s="27">
        <v>50000</v>
      </c>
      <c r="R98" s="26" t="s">
        <v>276</v>
      </c>
      <c r="S98" s="26" t="s">
        <v>263</v>
      </c>
      <c r="T98" s="26" t="s">
        <v>277</v>
      </c>
      <c r="U98" s="26" t="s">
        <v>278</v>
      </c>
    </row>
    <row r="99" spans="1:21" x14ac:dyDescent="0.25">
      <c r="A99" t="s">
        <v>257</v>
      </c>
      <c r="D99" s="26" t="s">
        <v>58</v>
      </c>
      <c r="E99" s="26" t="s">
        <v>57</v>
      </c>
      <c r="F99" s="27">
        <v>0</v>
      </c>
      <c r="G99" s="27">
        <v>0</v>
      </c>
      <c r="H99" s="27">
        <v>0</v>
      </c>
      <c r="I99" s="27">
        <v>0</v>
      </c>
      <c r="J99" s="27">
        <v>0</v>
      </c>
      <c r="K99" s="27">
        <v>0</v>
      </c>
      <c r="L99" s="27">
        <v>1266.3900000000001</v>
      </c>
      <c r="M99" s="26" t="s">
        <v>261</v>
      </c>
      <c r="N99" s="27">
        <v>137</v>
      </c>
      <c r="O99" s="27">
        <v>1266.3900000000001</v>
      </c>
      <c r="P99" s="26" t="s">
        <v>30</v>
      </c>
      <c r="Q99" s="27">
        <v>40000</v>
      </c>
      <c r="R99" s="26" t="s">
        <v>262</v>
      </c>
      <c r="S99" s="26" t="s">
        <v>263</v>
      </c>
      <c r="T99" s="26" t="s">
        <v>266</v>
      </c>
      <c r="U99" s="26" t="s">
        <v>267</v>
      </c>
    </row>
    <row r="100" spans="1:21" x14ac:dyDescent="0.25">
      <c r="A100" t="s">
        <v>257</v>
      </c>
      <c r="D100" s="26" t="s">
        <v>29</v>
      </c>
      <c r="E100" s="26" t="s">
        <v>28</v>
      </c>
      <c r="F100" s="27">
        <v>-18721.189999999999</v>
      </c>
      <c r="G100" s="27">
        <v>0</v>
      </c>
      <c r="H100" s="27">
        <v>0</v>
      </c>
      <c r="I100" s="27">
        <v>0</v>
      </c>
      <c r="J100" s="27">
        <v>0</v>
      </c>
      <c r="K100" s="27">
        <v>0</v>
      </c>
      <c r="L100" s="27">
        <v>27710.38</v>
      </c>
      <c r="M100" s="26" t="s">
        <v>261</v>
      </c>
      <c r="N100" s="27">
        <v>0</v>
      </c>
      <c r="O100" s="27">
        <v>8989.19</v>
      </c>
      <c r="P100" s="26" t="s">
        <v>30</v>
      </c>
      <c r="Q100" s="27">
        <v>20000</v>
      </c>
      <c r="R100" s="26" t="s">
        <v>262</v>
      </c>
      <c r="S100" s="26" t="s">
        <v>263</v>
      </c>
      <c r="T100" s="26" t="s">
        <v>266</v>
      </c>
      <c r="U100" s="26" t="s">
        <v>267</v>
      </c>
    </row>
    <row r="101" spans="1:21" x14ac:dyDescent="0.25">
      <c r="A101" t="s">
        <v>257</v>
      </c>
      <c r="D101" s="26" t="s">
        <v>168</v>
      </c>
      <c r="E101" s="26" t="s">
        <v>167</v>
      </c>
      <c r="F101" s="27">
        <v>0</v>
      </c>
      <c r="G101" s="27">
        <v>0</v>
      </c>
      <c r="H101" s="27">
        <v>0</v>
      </c>
      <c r="I101" s="27">
        <v>0</v>
      </c>
      <c r="J101" s="27">
        <v>0</v>
      </c>
      <c r="K101" s="27">
        <v>0</v>
      </c>
      <c r="L101" s="27">
        <v>59656.42</v>
      </c>
      <c r="M101" s="26" t="s">
        <v>261</v>
      </c>
      <c r="N101" s="27">
        <v>25</v>
      </c>
      <c r="O101" s="27">
        <v>59656.42</v>
      </c>
      <c r="P101" s="26" t="s">
        <v>30</v>
      </c>
      <c r="Q101" s="27">
        <v>50000</v>
      </c>
      <c r="R101" s="26" t="s">
        <v>268</v>
      </c>
      <c r="S101" s="26" t="s">
        <v>263</v>
      </c>
      <c r="T101" s="26" t="s">
        <v>282</v>
      </c>
      <c r="U101" s="26" t="s">
        <v>283</v>
      </c>
    </row>
    <row r="102" spans="1:21" x14ac:dyDescent="0.25">
      <c r="A102" t="s">
        <v>257</v>
      </c>
      <c r="D102" s="26" t="s">
        <v>217</v>
      </c>
      <c r="E102" s="26" t="s">
        <v>216</v>
      </c>
      <c r="F102" s="27">
        <v>66947.649999999994</v>
      </c>
      <c r="G102" s="27">
        <v>0</v>
      </c>
      <c r="H102" s="27">
        <v>0</v>
      </c>
      <c r="I102" s="27">
        <v>0</v>
      </c>
      <c r="J102" s="27">
        <v>0</v>
      </c>
      <c r="K102" s="27">
        <v>0</v>
      </c>
      <c r="L102" s="27">
        <v>0</v>
      </c>
      <c r="M102" s="26" t="s">
        <v>285</v>
      </c>
      <c r="N102" s="27">
        <v>0</v>
      </c>
      <c r="O102" s="27">
        <v>66947.649999999994</v>
      </c>
      <c r="P102" s="26" t="s">
        <v>30</v>
      </c>
      <c r="Q102" s="27">
        <v>20000</v>
      </c>
      <c r="R102" s="26" t="s">
        <v>262</v>
      </c>
      <c r="S102" s="26" t="s">
        <v>263</v>
      </c>
      <c r="T102" s="26" t="s">
        <v>266</v>
      </c>
      <c r="U102" s="26" t="s">
        <v>267</v>
      </c>
    </row>
    <row r="103" spans="1:21" x14ac:dyDescent="0.25">
      <c r="A103" t="s">
        <v>257</v>
      </c>
      <c r="D103" s="26" t="s">
        <v>122</v>
      </c>
      <c r="E103" s="26" t="s">
        <v>121</v>
      </c>
      <c r="F103" s="27">
        <v>0</v>
      </c>
      <c r="G103" s="27">
        <v>0</v>
      </c>
      <c r="H103" s="27">
        <v>0</v>
      </c>
      <c r="I103" s="27">
        <v>0</v>
      </c>
      <c r="J103" s="27">
        <v>0</v>
      </c>
      <c r="K103" s="27">
        <v>0</v>
      </c>
      <c r="L103" s="27">
        <v>22677.06</v>
      </c>
      <c r="M103" s="26" t="s">
        <v>261</v>
      </c>
      <c r="N103" s="27">
        <v>0</v>
      </c>
      <c r="O103" s="27">
        <v>22677.06</v>
      </c>
      <c r="P103" s="26" t="s">
        <v>30</v>
      </c>
      <c r="Q103" s="27">
        <v>40000</v>
      </c>
      <c r="R103" s="26" t="s">
        <v>268</v>
      </c>
      <c r="S103" s="26" t="s">
        <v>281</v>
      </c>
      <c r="T103" s="26" t="s">
        <v>269</v>
      </c>
      <c r="U103" s="26" t="s">
        <v>270</v>
      </c>
    </row>
    <row r="104" spans="1:21" x14ac:dyDescent="0.25">
      <c r="A104" t="s">
        <v>257</v>
      </c>
      <c r="D104" s="26" t="s">
        <v>181</v>
      </c>
      <c r="E104" s="26" t="s">
        <v>180</v>
      </c>
      <c r="F104" s="27">
        <v>99.75</v>
      </c>
      <c r="G104" s="27">
        <v>0</v>
      </c>
      <c r="H104" s="27">
        <v>0</v>
      </c>
      <c r="I104" s="27">
        <v>0</v>
      </c>
      <c r="J104" s="27">
        <v>0</v>
      </c>
      <c r="K104" s="27">
        <v>0</v>
      </c>
      <c r="L104" s="27">
        <v>0</v>
      </c>
      <c r="M104" s="26" t="s">
        <v>285</v>
      </c>
      <c r="N104" s="27">
        <v>0</v>
      </c>
      <c r="O104" s="27">
        <v>99.75</v>
      </c>
      <c r="P104" s="26" t="s">
        <v>30</v>
      </c>
      <c r="Q104" s="27">
        <v>50000</v>
      </c>
      <c r="R104" s="26" t="s">
        <v>262</v>
      </c>
      <c r="S104" s="26" t="s">
        <v>263</v>
      </c>
      <c r="T104" s="26" t="s">
        <v>264</v>
      </c>
      <c r="U104" s="26" t="s">
        <v>265</v>
      </c>
    </row>
    <row r="105" spans="1:21" x14ac:dyDescent="0.25">
      <c r="A105" t="s">
        <v>257</v>
      </c>
      <c r="D105" s="26" t="s">
        <v>211</v>
      </c>
      <c r="E105" s="26" t="s">
        <v>210</v>
      </c>
      <c r="F105" s="27">
        <v>9265.48</v>
      </c>
      <c r="G105" s="27">
        <v>0</v>
      </c>
      <c r="H105" s="27">
        <v>0</v>
      </c>
      <c r="I105" s="27">
        <v>0</v>
      </c>
      <c r="J105" s="27">
        <v>0</v>
      </c>
      <c r="K105" s="27">
        <v>0</v>
      </c>
      <c r="L105" s="27">
        <v>0</v>
      </c>
      <c r="M105" s="26" t="s">
        <v>285</v>
      </c>
      <c r="N105" s="27">
        <v>0</v>
      </c>
      <c r="O105" s="27">
        <v>9265.48</v>
      </c>
      <c r="P105" s="26" t="s">
        <v>30</v>
      </c>
      <c r="Q105" s="27">
        <v>20000</v>
      </c>
      <c r="R105" s="26" t="s">
        <v>262</v>
      </c>
      <c r="S105" s="26" t="s">
        <v>263</v>
      </c>
      <c r="T105" s="26" t="s">
        <v>266</v>
      </c>
      <c r="U105" s="26" t="s">
        <v>267</v>
      </c>
    </row>
    <row r="106" spans="1:21" x14ac:dyDescent="0.25">
      <c r="A106" t="s">
        <v>257</v>
      </c>
      <c r="D106" s="26" t="s">
        <v>160</v>
      </c>
      <c r="E106" s="26" t="s">
        <v>159</v>
      </c>
      <c r="F106" s="27">
        <v>0</v>
      </c>
      <c r="G106" s="27">
        <v>0</v>
      </c>
      <c r="H106" s="27">
        <v>0</v>
      </c>
      <c r="I106" s="27">
        <v>0</v>
      </c>
      <c r="J106" s="27">
        <v>0</v>
      </c>
      <c r="K106" s="27">
        <v>0</v>
      </c>
      <c r="L106" s="27">
        <v>46899.02</v>
      </c>
      <c r="M106" s="26" t="s">
        <v>261</v>
      </c>
      <c r="N106" s="27">
        <v>73</v>
      </c>
      <c r="O106" s="27">
        <v>46899.02</v>
      </c>
      <c r="P106" s="26" t="s">
        <v>30</v>
      </c>
      <c r="Q106" s="27">
        <v>40000</v>
      </c>
      <c r="R106" s="26" t="s">
        <v>262</v>
      </c>
      <c r="S106" s="26" t="s">
        <v>263</v>
      </c>
      <c r="T106" s="26" t="s">
        <v>266</v>
      </c>
      <c r="U106" s="26" t="s">
        <v>267</v>
      </c>
    </row>
    <row r="107" spans="1:21" x14ac:dyDescent="0.25">
      <c r="A107" t="s">
        <v>257</v>
      </c>
      <c r="D107" t="s">
        <v>260</v>
      </c>
      <c r="F107">
        <f>SUBTOTAL(109,Customers[Aging Bucket1])</f>
        <v>200959.24000000002</v>
      </c>
      <c r="G107">
        <f>SUBTOTAL(109,Customers[Aging Bucket2])</f>
        <v>0</v>
      </c>
      <c r="H107">
        <f>SUBTOTAL(109,Customers[Aging Bucket3])</f>
        <v>9.9</v>
      </c>
      <c r="I107">
        <f>SUBTOTAL(109,Customers[Aging Bucket4])</f>
        <v>342.3</v>
      </c>
      <c r="J107">
        <f>SUBTOTAL(109,Customers[Aging Bucket5])</f>
        <v>0</v>
      </c>
      <c r="K107">
        <f>SUBTOTAL(109,Customers[Aging Bucket6])</f>
        <v>0</v>
      </c>
      <c r="L107">
        <f>SUBTOTAL(109,Customers[Aging Bucket7])</f>
        <v>1801920.3099999998</v>
      </c>
      <c r="N107">
        <f>SUBTOTAL(109,Customers[Average Days To Pay - Year])</f>
        <v>5771</v>
      </c>
      <c r="O107">
        <f>SUBTOTAL(109,Customers[Balance])</f>
        <v>2003231.7500000005</v>
      </c>
      <c r="Q107">
        <f>SUBTOTAL(109,Customers[Credit Limit])</f>
        <v>3515000</v>
      </c>
      <c r="U107">
        <f>SUBTOTAL(103,Customers[Salesperson ID])</f>
        <v>96</v>
      </c>
    </row>
  </sheetData>
  <pageMargins left="0.7" right="0.7" top="0.75" bottom="0.75" header="0.3" footer="0.3"/>
  <pageSetup scale="33" fitToHeight="0" orientation="landscape" horizontalDpi="300" verticalDpi="300"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
  <sheetViews>
    <sheetView workbookViewId="0"/>
  </sheetViews>
  <sheetFormatPr defaultRowHeight="15" x14ac:dyDescent="0.25"/>
  <sheetData>
    <row r="1" spans="1:22" x14ac:dyDescent="0.25">
      <c r="A1" s="22" t="s">
        <v>527</v>
      </c>
      <c r="C1" s="22" t="s">
        <v>0</v>
      </c>
      <c r="D1" s="22" t="s">
        <v>1</v>
      </c>
      <c r="E1" s="22" t="s">
        <v>2</v>
      </c>
    </row>
    <row r="3" spans="1:22" x14ac:dyDescent="0.25">
      <c r="C3" s="22" t="s">
        <v>3</v>
      </c>
      <c r="D3" s="22" t="s">
        <v>4</v>
      </c>
    </row>
    <row r="4" spans="1:22" x14ac:dyDescent="0.25">
      <c r="C4" s="22" t="s">
        <v>5</v>
      </c>
    </row>
    <row r="5" spans="1:22" x14ac:dyDescent="0.25">
      <c r="A5" s="22" t="s">
        <v>6</v>
      </c>
      <c r="C5" s="22" t="s">
        <v>7</v>
      </c>
      <c r="D5" s="22" t="s">
        <v>254</v>
      </c>
      <c r="E5" s="22" t="s">
        <v>255</v>
      </c>
    </row>
    <row r="6" spans="1:22" x14ac:dyDescent="0.25">
      <c r="C6" s="22" t="s">
        <v>20</v>
      </c>
      <c r="D6" s="22" t="s">
        <v>220</v>
      </c>
    </row>
    <row r="8" spans="1:22" x14ac:dyDescent="0.25">
      <c r="A8" s="22" t="s">
        <v>8</v>
      </c>
      <c r="D8" s="22" t="s">
        <v>9</v>
      </c>
      <c r="E8" s="22" t="s">
        <v>22</v>
      </c>
      <c r="F8" s="22" t="s">
        <v>21</v>
      </c>
      <c r="G8" s="22" t="s">
        <v>11</v>
      </c>
      <c r="H8" s="22" t="s">
        <v>12</v>
      </c>
      <c r="I8" s="22" t="s">
        <v>13</v>
      </c>
      <c r="J8" s="22" t="s">
        <v>14</v>
      </c>
      <c r="K8" s="22" t="s">
        <v>15</v>
      </c>
      <c r="L8" s="22" t="s">
        <v>16</v>
      </c>
      <c r="M8" s="22" t="s">
        <v>17</v>
      </c>
      <c r="N8" s="22" t="s">
        <v>18</v>
      </c>
      <c r="O8" s="22" t="s">
        <v>19</v>
      </c>
      <c r="P8" s="22" t="s">
        <v>221</v>
      </c>
      <c r="Q8" s="22" t="s">
        <v>23</v>
      </c>
      <c r="R8" s="22" t="s">
        <v>222</v>
      </c>
      <c r="S8" s="22" t="s">
        <v>223</v>
      </c>
      <c r="T8" s="22" t="s">
        <v>224</v>
      </c>
      <c r="U8" s="22" t="s">
        <v>7</v>
      </c>
      <c r="V8" s="22" t="s">
        <v>27</v>
      </c>
    </row>
    <row r="9" spans="1:22" x14ac:dyDescent="0.25">
      <c r="A9" s="22" t="s">
        <v>8</v>
      </c>
      <c r="D9" s="22" t="s">
        <v>10</v>
      </c>
      <c r="E9" s="22" t="s">
        <v>22</v>
      </c>
      <c r="F9" s="22" t="s">
        <v>21</v>
      </c>
      <c r="G9" s="22" t="s">
        <v>11</v>
      </c>
      <c r="H9" s="22" t="s">
        <v>12</v>
      </c>
      <c r="I9" s="22" t="s">
        <v>13</v>
      </c>
      <c r="J9" s="22" t="s">
        <v>14</v>
      </c>
      <c r="K9" s="22" t="s">
        <v>15</v>
      </c>
      <c r="L9" s="22" t="s">
        <v>16</v>
      </c>
      <c r="M9" s="22" t="s">
        <v>17</v>
      </c>
      <c r="N9" s="22" t="s">
        <v>18</v>
      </c>
      <c r="O9" s="22" t="s">
        <v>19</v>
      </c>
      <c r="P9" s="22" t="s">
        <v>20</v>
      </c>
      <c r="Q9" s="22" t="s">
        <v>23</v>
      </c>
      <c r="R9" s="22" t="s">
        <v>24</v>
      </c>
      <c r="S9" s="22" t="s">
        <v>25</v>
      </c>
      <c r="T9" s="22" t="s">
        <v>26</v>
      </c>
      <c r="U9" s="22" t="s">
        <v>7</v>
      </c>
      <c r="V9" s="22" t="s">
        <v>27</v>
      </c>
    </row>
    <row r="10" spans="1:22" x14ac:dyDescent="0.25">
      <c r="D10" s="22" t="s">
        <v>256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
  <sheetViews>
    <sheetView workbookViewId="0"/>
  </sheetViews>
  <sheetFormatPr defaultRowHeight="15" x14ac:dyDescent="0.25"/>
  <sheetData>
    <row r="1" spans="1:22" x14ac:dyDescent="0.25">
      <c r="A1" s="22" t="s">
        <v>527</v>
      </c>
      <c r="C1" s="22" t="s">
        <v>0</v>
      </c>
      <c r="D1" s="22" t="s">
        <v>1</v>
      </c>
      <c r="E1" s="22" t="s">
        <v>2</v>
      </c>
    </row>
    <row r="3" spans="1:22" x14ac:dyDescent="0.25">
      <c r="C3" s="22" t="s">
        <v>3</v>
      </c>
      <c r="D3" s="22" t="s">
        <v>4</v>
      </c>
    </row>
    <row r="4" spans="1:22" x14ac:dyDescent="0.25">
      <c r="C4" s="22" t="s">
        <v>5</v>
      </c>
    </row>
    <row r="5" spans="1:22" x14ac:dyDescent="0.25">
      <c r="A5" s="22" t="s">
        <v>6</v>
      </c>
      <c r="C5" s="22" t="s">
        <v>7</v>
      </c>
      <c r="D5" s="22" t="s">
        <v>254</v>
      </c>
      <c r="E5" s="22" t="s">
        <v>255</v>
      </c>
    </row>
    <row r="6" spans="1:22" x14ac:dyDescent="0.25">
      <c r="C6" s="22" t="s">
        <v>20</v>
      </c>
      <c r="D6" s="22" t="s">
        <v>220</v>
      </c>
    </row>
    <row r="8" spans="1:22" x14ac:dyDescent="0.25">
      <c r="A8" s="22" t="s">
        <v>8</v>
      </c>
      <c r="D8" s="22" t="s">
        <v>9</v>
      </c>
      <c r="E8" s="22" t="s">
        <v>22</v>
      </c>
      <c r="F8" s="22" t="s">
        <v>21</v>
      </c>
      <c r="G8" s="22" t="s">
        <v>11</v>
      </c>
      <c r="H8" s="22" t="s">
        <v>12</v>
      </c>
      <c r="I8" s="22" t="s">
        <v>13</v>
      </c>
      <c r="J8" s="22" t="s">
        <v>14</v>
      </c>
      <c r="K8" s="22" t="s">
        <v>15</v>
      </c>
      <c r="L8" s="22" t="s">
        <v>16</v>
      </c>
      <c r="M8" s="22" t="s">
        <v>17</v>
      </c>
      <c r="N8" s="22" t="s">
        <v>18</v>
      </c>
      <c r="O8" s="22" t="s">
        <v>19</v>
      </c>
      <c r="P8" s="22" t="s">
        <v>221</v>
      </c>
      <c r="Q8" s="22" t="s">
        <v>23</v>
      </c>
      <c r="R8" s="22" t="s">
        <v>222</v>
      </c>
      <c r="S8" s="22" t="s">
        <v>223</v>
      </c>
      <c r="T8" s="22" t="s">
        <v>224</v>
      </c>
      <c r="U8" s="22" t="s">
        <v>7</v>
      </c>
      <c r="V8" s="22" t="s">
        <v>27</v>
      </c>
    </row>
    <row r="9" spans="1:22" x14ac:dyDescent="0.25">
      <c r="A9" s="22" t="s">
        <v>8</v>
      </c>
      <c r="D9" s="22" t="s">
        <v>10</v>
      </c>
      <c r="E9" s="22" t="s">
        <v>22</v>
      </c>
      <c r="F9" s="22" t="s">
        <v>21</v>
      </c>
      <c r="G9" s="22" t="s">
        <v>11</v>
      </c>
      <c r="H9" s="22" t="s">
        <v>12</v>
      </c>
      <c r="I9" s="22" t="s">
        <v>13</v>
      </c>
      <c r="J9" s="22" t="s">
        <v>14</v>
      </c>
      <c r="K9" s="22" t="s">
        <v>15</v>
      </c>
      <c r="L9" s="22" t="s">
        <v>16</v>
      </c>
      <c r="M9" s="22" t="s">
        <v>17</v>
      </c>
      <c r="N9" s="22" t="s">
        <v>18</v>
      </c>
      <c r="O9" s="22" t="s">
        <v>19</v>
      </c>
      <c r="P9" s="22" t="s">
        <v>20</v>
      </c>
      <c r="Q9" s="22" t="s">
        <v>23</v>
      </c>
      <c r="R9" s="22" t="s">
        <v>24</v>
      </c>
      <c r="S9" s="22" t="s">
        <v>25</v>
      </c>
      <c r="T9" s="22" t="s">
        <v>26</v>
      </c>
      <c r="U9" s="22" t="s">
        <v>7</v>
      </c>
      <c r="V9" s="22" t="s">
        <v>27</v>
      </c>
    </row>
    <row r="10" spans="1:22" x14ac:dyDescent="0.25">
      <c r="D10" s="22" t="s">
        <v>256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107"/>
  <sheetViews>
    <sheetView workbookViewId="0"/>
  </sheetViews>
  <sheetFormatPr defaultRowHeight="15" x14ac:dyDescent="0.25"/>
  <sheetData>
    <row r="1" spans="1:39" x14ac:dyDescent="0.25">
      <c r="A1" s="22" t="s">
        <v>529</v>
      </c>
      <c r="C1" s="22" t="s">
        <v>0</v>
      </c>
      <c r="D1" s="22" t="s">
        <v>258</v>
      </c>
      <c r="E1" s="22" t="s">
        <v>259</v>
      </c>
      <c r="F1" s="22" t="s">
        <v>259</v>
      </c>
      <c r="G1" s="22" t="s">
        <v>259</v>
      </c>
      <c r="H1" s="22" t="s">
        <v>259</v>
      </c>
      <c r="I1" s="22" t="s">
        <v>259</v>
      </c>
      <c r="J1" s="22" t="s">
        <v>259</v>
      </c>
      <c r="K1" s="22" t="s">
        <v>259</v>
      </c>
      <c r="L1" s="22" t="s">
        <v>259</v>
      </c>
      <c r="M1" s="22" t="s">
        <v>259</v>
      </c>
      <c r="N1" s="22" t="s">
        <v>259</v>
      </c>
      <c r="O1" s="22" t="s">
        <v>259</v>
      </c>
      <c r="P1" s="22" t="s">
        <v>259</v>
      </c>
      <c r="Q1" s="22" t="s">
        <v>259</v>
      </c>
      <c r="R1" s="22" t="s">
        <v>259</v>
      </c>
      <c r="S1" s="22" t="s">
        <v>259</v>
      </c>
      <c r="T1" s="22" t="s">
        <v>259</v>
      </c>
      <c r="U1" s="22" t="s">
        <v>259</v>
      </c>
      <c r="V1" s="22" t="s">
        <v>2</v>
      </c>
    </row>
    <row r="3" spans="1:39" x14ac:dyDescent="0.25">
      <c r="C3" s="22" t="s">
        <v>3</v>
      </c>
      <c r="D3" s="22" t="s">
        <v>4</v>
      </c>
    </row>
    <row r="4" spans="1:39" x14ac:dyDescent="0.25">
      <c r="C4" s="22" t="s">
        <v>5</v>
      </c>
    </row>
    <row r="5" spans="1:39" x14ac:dyDescent="0.25">
      <c r="A5" s="22" t="s">
        <v>6</v>
      </c>
      <c r="C5" s="22" t="s">
        <v>7</v>
      </c>
      <c r="D5" s="22" t="s">
        <v>254</v>
      </c>
      <c r="V5" s="22" t="s">
        <v>255</v>
      </c>
    </row>
    <row r="6" spans="1:39" x14ac:dyDescent="0.25">
      <c r="C6" s="22" t="s">
        <v>20</v>
      </c>
      <c r="D6" s="22" t="s">
        <v>220</v>
      </c>
    </row>
    <row r="8" spans="1:39" x14ac:dyDescent="0.25">
      <c r="A8" s="22" t="s">
        <v>8</v>
      </c>
      <c r="D8" s="22" t="s">
        <v>9</v>
      </c>
      <c r="V8" s="22" t="s">
        <v>22</v>
      </c>
      <c r="W8" s="22" t="s">
        <v>21</v>
      </c>
      <c r="X8" s="22" t="s">
        <v>11</v>
      </c>
      <c r="Y8" s="22" t="s">
        <v>12</v>
      </c>
      <c r="Z8" s="22" t="s">
        <v>13</v>
      </c>
      <c r="AA8" s="22" t="s">
        <v>14</v>
      </c>
      <c r="AB8" s="22" t="s">
        <v>15</v>
      </c>
      <c r="AC8" s="22" t="s">
        <v>16</v>
      </c>
      <c r="AD8" s="22" t="s">
        <v>17</v>
      </c>
      <c r="AE8" s="22" t="s">
        <v>18</v>
      </c>
      <c r="AF8" s="22" t="s">
        <v>19</v>
      </c>
      <c r="AG8" s="22" t="s">
        <v>221</v>
      </c>
      <c r="AH8" s="22" t="s">
        <v>23</v>
      </c>
      <c r="AI8" s="22" t="s">
        <v>222</v>
      </c>
      <c r="AJ8" s="22" t="s">
        <v>223</v>
      </c>
      <c r="AK8" s="22" t="s">
        <v>224</v>
      </c>
      <c r="AL8" s="22" t="s">
        <v>7</v>
      </c>
      <c r="AM8" s="22" t="s">
        <v>27</v>
      </c>
    </row>
    <row r="9" spans="1:39" x14ac:dyDescent="0.25">
      <c r="A9" s="22" t="s">
        <v>8</v>
      </c>
      <c r="D9" s="22" t="s">
        <v>10</v>
      </c>
      <c r="V9" s="22" t="s">
        <v>22</v>
      </c>
      <c r="W9" s="22" t="s">
        <v>21</v>
      </c>
      <c r="X9" s="22" t="s">
        <v>11</v>
      </c>
      <c r="Y9" s="22" t="s">
        <v>12</v>
      </c>
      <c r="Z9" s="22" t="s">
        <v>13</v>
      </c>
      <c r="AA9" s="22" t="s">
        <v>14</v>
      </c>
      <c r="AB9" s="22" t="s">
        <v>15</v>
      </c>
      <c r="AC9" s="22" t="s">
        <v>16</v>
      </c>
      <c r="AD9" s="22" t="s">
        <v>17</v>
      </c>
      <c r="AE9" s="22" t="s">
        <v>18</v>
      </c>
      <c r="AF9" s="22" t="s">
        <v>19</v>
      </c>
      <c r="AG9" s="22" t="s">
        <v>20</v>
      </c>
      <c r="AH9" s="22" t="s">
        <v>23</v>
      </c>
      <c r="AI9" s="22" t="s">
        <v>24</v>
      </c>
      <c r="AJ9" s="22" t="s">
        <v>25</v>
      </c>
      <c r="AK9" s="22" t="s">
        <v>26</v>
      </c>
      <c r="AL9" s="22" t="s">
        <v>7</v>
      </c>
      <c r="AM9" s="22" t="s">
        <v>27</v>
      </c>
    </row>
    <row r="10" spans="1:39" x14ac:dyDescent="0.25">
      <c r="D10" s="22" t="s">
        <v>22</v>
      </c>
      <c r="E10" s="22" t="s">
        <v>21</v>
      </c>
      <c r="F10" s="22" t="s">
        <v>11</v>
      </c>
      <c r="G10" s="22" t="s">
        <v>12</v>
      </c>
      <c r="H10" s="22" t="s">
        <v>13</v>
      </c>
      <c r="I10" s="22" t="s">
        <v>14</v>
      </c>
      <c r="J10" s="22" t="s">
        <v>15</v>
      </c>
      <c r="K10" s="22" t="s">
        <v>16</v>
      </c>
      <c r="L10" s="22" t="s">
        <v>17</v>
      </c>
      <c r="M10" s="22" t="s">
        <v>18</v>
      </c>
      <c r="N10" s="22" t="s">
        <v>19</v>
      </c>
      <c r="O10" s="22" t="s">
        <v>221</v>
      </c>
      <c r="P10" s="22" t="s">
        <v>23</v>
      </c>
      <c r="Q10" s="22" t="s">
        <v>222</v>
      </c>
      <c r="R10" s="22" t="s">
        <v>223</v>
      </c>
      <c r="S10" s="22" t="s">
        <v>224</v>
      </c>
      <c r="T10" s="22" t="s">
        <v>7</v>
      </c>
      <c r="U10" s="22" t="s">
        <v>27</v>
      </c>
    </row>
    <row r="11" spans="1:39" x14ac:dyDescent="0.25">
      <c r="A11" s="22" t="s">
        <v>257</v>
      </c>
      <c r="D11" s="22" t="s">
        <v>207</v>
      </c>
      <c r="E11" s="22" t="s">
        <v>206</v>
      </c>
      <c r="F11" s="22" t="s">
        <v>286</v>
      </c>
      <c r="G11" s="22" t="s">
        <v>287</v>
      </c>
      <c r="H11" s="22" t="s">
        <v>287</v>
      </c>
      <c r="I11" s="22" t="s">
        <v>287</v>
      </c>
      <c r="J11" s="22" t="s">
        <v>287</v>
      </c>
      <c r="K11" s="22" t="s">
        <v>287</v>
      </c>
      <c r="L11" s="22" t="s">
        <v>288</v>
      </c>
      <c r="M11" s="22" t="s">
        <v>261</v>
      </c>
      <c r="N11" s="22" t="s">
        <v>287</v>
      </c>
      <c r="O11" s="22" t="s">
        <v>289</v>
      </c>
      <c r="P11" s="22" t="s">
        <v>30</v>
      </c>
      <c r="Q11" s="22" t="s">
        <v>290</v>
      </c>
      <c r="R11" s="22" t="s">
        <v>262</v>
      </c>
      <c r="S11" s="22" t="s">
        <v>263</v>
      </c>
      <c r="T11" s="22" t="s">
        <v>264</v>
      </c>
      <c r="U11" s="22" t="s">
        <v>265</v>
      </c>
    </row>
    <row r="12" spans="1:39" x14ac:dyDescent="0.25">
      <c r="A12" s="22" t="s">
        <v>257</v>
      </c>
      <c r="D12" s="22" t="s">
        <v>205</v>
      </c>
      <c r="E12" s="22" t="s">
        <v>204</v>
      </c>
      <c r="F12" s="22" t="s">
        <v>291</v>
      </c>
      <c r="G12" s="22" t="s">
        <v>287</v>
      </c>
      <c r="H12" s="22" t="s">
        <v>287</v>
      </c>
      <c r="I12" s="22" t="s">
        <v>287</v>
      </c>
      <c r="J12" s="22" t="s">
        <v>287</v>
      </c>
      <c r="K12" s="22" t="s">
        <v>287</v>
      </c>
      <c r="L12" s="22" t="s">
        <v>292</v>
      </c>
      <c r="M12" s="22" t="s">
        <v>261</v>
      </c>
      <c r="N12" s="22" t="s">
        <v>293</v>
      </c>
      <c r="O12" s="22" t="s">
        <v>294</v>
      </c>
      <c r="P12" s="22" t="s">
        <v>30</v>
      </c>
      <c r="Q12" s="22" t="s">
        <v>295</v>
      </c>
      <c r="R12" s="22" t="s">
        <v>262</v>
      </c>
      <c r="S12" s="22" t="s">
        <v>263</v>
      </c>
      <c r="T12" s="22" t="s">
        <v>266</v>
      </c>
      <c r="U12" s="22" t="s">
        <v>267</v>
      </c>
    </row>
    <row r="13" spans="1:39" x14ac:dyDescent="0.25">
      <c r="A13" s="22" t="s">
        <v>257</v>
      </c>
      <c r="D13" s="22" t="s">
        <v>50</v>
      </c>
      <c r="E13" s="22" t="s">
        <v>49</v>
      </c>
      <c r="F13" s="22" t="s">
        <v>287</v>
      </c>
      <c r="G13" s="22" t="s">
        <v>287</v>
      </c>
      <c r="H13" s="22" t="s">
        <v>287</v>
      </c>
      <c r="I13" s="22" t="s">
        <v>287</v>
      </c>
      <c r="J13" s="22" t="s">
        <v>287</v>
      </c>
      <c r="K13" s="22" t="s">
        <v>287</v>
      </c>
      <c r="L13" s="22" t="s">
        <v>296</v>
      </c>
      <c r="M13" s="22" t="s">
        <v>261</v>
      </c>
      <c r="N13" s="22" t="s">
        <v>297</v>
      </c>
      <c r="O13" s="22" t="s">
        <v>296</v>
      </c>
      <c r="P13" s="22" t="s">
        <v>30</v>
      </c>
      <c r="Q13" s="22" t="s">
        <v>298</v>
      </c>
      <c r="R13" s="22" t="s">
        <v>262</v>
      </c>
      <c r="S13" s="22" t="s">
        <v>263</v>
      </c>
      <c r="T13" s="22" t="s">
        <v>264</v>
      </c>
      <c r="U13" s="22" t="s">
        <v>265</v>
      </c>
    </row>
    <row r="14" spans="1:39" x14ac:dyDescent="0.25">
      <c r="A14" s="22" t="s">
        <v>257</v>
      </c>
      <c r="D14" s="22" t="s">
        <v>36</v>
      </c>
      <c r="E14" s="22" t="s">
        <v>35</v>
      </c>
      <c r="F14" s="22" t="s">
        <v>299</v>
      </c>
      <c r="G14" s="22" t="s">
        <v>287</v>
      </c>
      <c r="H14" s="22" t="s">
        <v>287</v>
      </c>
      <c r="I14" s="22" t="s">
        <v>287</v>
      </c>
      <c r="J14" s="22" t="s">
        <v>287</v>
      </c>
      <c r="K14" s="22" t="s">
        <v>287</v>
      </c>
      <c r="L14" s="22" t="s">
        <v>300</v>
      </c>
      <c r="M14" s="22" t="s">
        <v>261</v>
      </c>
      <c r="N14" s="22" t="s">
        <v>301</v>
      </c>
      <c r="O14" s="22" t="s">
        <v>302</v>
      </c>
      <c r="P14" s="22" t="s">
        <v>30</v>
      </c>
      <c r="Q14" s="22" t="s">
        <v>303</v>
      </c>
      <c r="R14" s="22" t="s">
        <v>268</v>
      </c>
      <c r="S14" s="22" t="s">
        <v>263</v>
      </c>
      <c r="T14" s="22" t="s">
        <v>269</v>
      </c>
      <c r="U14" s="22" t="s">
        <v>270</v>
      </c>
    </row>
    <row r="15" spans="1:39" x14ac:dyDescent="0.25">
      <c r="A15" s="22" t="s">
        <v>257</v>
      </c>
      <c r="D15" s="22" t="s">
        <v>170</v>
      </c>
      <c r="E15" s="22" t="s">
        <v>169</v>
      </c>
      <c r="F15" s="22" t="s">
        <v>287</v>
      </c>
      <c r="G15" s="22" t="s">
        <v>287</v>
      </c>
      <c r="H15" s="22" t="s">
        <v>287</v>
      </c>
      <c r="I15" s="22" t="s">
        <v>287</v>
      </c>
      <c r="J15" s="22" t="s">
        <v>287</v>
      </c>
      <c r="K15" s="22" t="s">
        <v>287</v>
      </c>
      <c r="L15" s="22" t="s">
        <v>304</v>
      </c>
      <c r="M15" s="22" t="s">
        <v>261</v>
      </c>
      <c r="N15" s="22" t="s">
        <v>305</v>
      </c>
      <c r="O15" s="22" t="s">
        <v>304</v>
      </c>
      <c r="P15" s="22" t="s">
        <v>30</v>
      </c>
      <c r="Q15" s="22" t="s">
        <v>306</v>
      </c>
      <c r="R15" s="22" t="s">
        <v>262</v>
      </c>
      <c r="S15" s="22" t="s">
        <v>271</v>
      </c>
      <c r="T15" s="22" t="s">
        <v>266</v>
      </c>
      <c r="U15" s="22" t="s">
        <v>267</v>
      </c>
    </row>
    <row r="16" spans="1:39" x14ac:dyDescent="0.25">
      <c r="A16" s="22" t="s">
        <v>257</v>
      </c>
      <c r="D16" s="22" t="s">
        <v>130</v>
      </c>
      <c r="E16" s="22" t="s">
        <v>129</v>
      </c>
      <c r="F16" s="22" t="s">
        <v>287</v>
      </c>
      <c r="G16" s="22" t="s">
        <v>287</v>
      </c>
      <c r="H16" s="22" t="s">
        <v>287</v>
      </c>
      <c r="I16" s="22" t="s">
        <v>287</v>
      </c>
      <c r="J16" s="22" t="s">
        <v>287</v>
      </c>
      <c r="K16" s="22" t="s">
        <v>287</v>
      </c>
      <c r="L16" s="22" t="s">
        <v>307</v>
      </c>
      <c r="M16" s="22" t="s">
        <v>261</v>
      </c>
      <c r="N16" s="22" t="s">
        <v>308</v>
      </c>
      <c r="O16" s="22" t="s">
        <v>307</v>
      </c>
      <c r="P16" s="22" t="s">
        <v>30</v>
      </c>
      <c r="Q16" s="22" t="s">
        <v>309</v>
      </c>
      <c r="R16" s="22" t="s">
        <v>262</v>
      </c>
      <c r="S16" s="22" t="s">
        <v>263</v>
      </c>
      <c r="T16" s="22" t="s">
        <v>264</v>
      </c>
      <c r="U16" s="22" t="s">
        <v>265</v>
      </c>
    </row>
    <row r="17" spans="1:21" x14ac:dyDescent="0.25">
      <c r="A17" s="22" t="s">
        <v>257</v>
      </c>
      <c r="D17" s="22" t="s">
        <v>80</v>
      </c>
      <c r="E17" s="22" t="s">
        <v>79</v>
      </c>
      <c r="F17" s="22" t="s">
        <v>287</v>
      </c>
      <c r="G17" s="22" t="s">
        <v>287</v>
      </c>
      <c r="H17" s="22" t="s">
        <v>287</v>
      </c>
      <c r="I17" s="22" t="s">
        <v>287</v>
      </c>
      <c r="J17" s="22" t="s">
        <v>287</v>
      </c>
      <c r="K17" s="22" t="s">
        <v>287</v>
      </c>
      <c r="L17" s="22" t="s">
        <v>310</v>
      </c>
      <c r="M17" s="22" t="s">
        <v>261</v>
      </c>
      <c r="N17" s="22" t="s">
        <v>311</v>
      </c>
      <c r="O17" s="22" t="s">
        <v>310</v>
      </c>
      <c r="P17" s="22" t="s">
        <v>30</v>
      </c>
      <c r="Q17" s="22" t="s">
        <v>298</v>
      </c>
      <c r="R17" s="22" t="s">
        <v>262</v>
      </c>
      <c r="S17" s="22" t="s">
        <v>263</v>
      </c>
      <c r="T17" s="22" t="s">
        <v>272</v>
      </c>
      <c r="U17" s="22" t="s">
        <v>273</v>
      </c>
    </row>
    <row r="18" spans="1:21" x14ac:dyDescent="0.25">
      <c r="A18" s="22" t="s">
        <v>257</v>
      </c>
      <c r="D18" s="22" t="s">
        <v>189</v>
      </c>
      <c r="E18" s="22" t="s">
        <v>188</v>
      </c>
      <c r="F18" s="22" t="s">
        <v>312</v>
      </c>
      <c r="G18" s="22" t="s">
        <v>287</v>
      </c>
      <c r="H18" s="22" t="s">
        <v>287</v>
      </c>
      <c r="I18" s="22" t="s">
        <v>287</v>
      </c>
      <c r="J18" s="22" t="s">
        <v>287</v>
      </c>
      <c r="K18" s="22" t="s">
        <v>287</v>
      </c>
      <c r="L18" s="22" t="s">
        <v>313</v>
      </c>
      <c r="M18" s="22" t="s">
        <v>261</v>
      </c>
      <c r="N18" s="22" t="s">
        <v>314</v>
      </c>
      <c r="O18" s="22" t="s">
        <v>315</v>
      </c>
      <c r="P18" s="22" t="s">
        <v>30</v>
      </c>
      <c r="Q18" s="22" t="s">
        <v>298</v>
      </c>
      <c r="R18" s="22" t="s">
        <v>262</v>
      </c>
      <c r="S18" s="22" t="s">
        <v>263</v>
      </c>
      <c r="T18" s="22" t="s">
        <v>272</v>
      </c>
      <c r="U18" s="22" t="s">
        <v>273</v>
      </c>
    </row>
    <row r="19" spans="1:21" x14ac:dyDescent="0.25">
      <c r="A19" s="22" t="s">
        <v>257</v>
      </c>
      <c r="D19" s="22" t="s">
        <v>197</v>
      </c>
      <c r="E19" s="22" t="s">
        <v>196</v>
      </c>
      <c r="F19" s="22" t="s">
        <v>316</v>
      </c>
      <c r="G19" s="22" t="s">
        <v>287</v>
      </c>
      <c r="H19" s="22" t="s">
        <v>287</v>
      </c>
      <c r="I19" s="22" t="s">
        <v>287</v>
      </c>
      <c r="J19" s="22" t="s">
        <v>287</v>
      </c>
      <c r="K19" s="22" t="s">
        <v>287</v>
      </c>
      <c r="L19" s="22" t="s">
        <v>287</v>
      </c>
      <c r="M19" s="22" t="s">
        <v>261</v>
      </c>
      <c r="N19" s="22" t="s">
        <v>317</v>
      </c>
      <c r="O19" s="22" t="s">
        <v>316</v>
      </c>
      <c r="P19" s="22" t="s">
        <v>30</v>
      </c>
      <c r="Q19" s="22" t="s">
        <v>295</v>
      </c>
      <c r="R19" s="22" t="s">
        <v>262</v>
      </c>
      <c r="S19" s="22" t="s">
        <v>263</v>
      </c>
      <c r="T19" s="22" t="s">
        <v>266</v>
      </c>
      <c r="U19" s="22" t="s">
        <v>267</v>
      </c>
    </row>
    <row r="20" spans="1:21" x14ac:dyDescent="0.25">
      <c r="A20" s="22" t="s">
        <v>257</v>
      </c>
      <c r="D20" s="22" t="s">
        <v>88</v>
      </c>
      <c r="E20" s="22" t="s">
        <v>87</v>
      </c>
      <c r="F20" s="22" t="s">
        <v>287</v>
      </c>
      <c r="G20" s="22" t="s">
        <v>287</v>
      </c>
      <c r="H20" s="22" t="s">
        <v>287</v>
      </c>
      <c r="I20" s="22" t="s">
        <v>287</v>
      </c>
      <c r="J20" s="22" t="s">
        <v>287</v>
      </c>
      <c r="K20" s="22" t="s">
        <v>287</v>
      </c>
      <c r="L20" s="22" t="s">
        <v>318</v>
      </c>
      <c r="M20" s="22" t="s">
        <v>261</v>
      </c>
      <c r="N20" s="22" t="s">
        <v>287</v>
      </c>
      <c r="O20" s="22" t="s">
        <v>318</v>
      </c>
      <c r="P20" s="22" t="s">
        <v>30</v>
      </c>
      <c r="Q20" s="22" t="s">
        <v>298</v>
      </c>
      <c r="R20" s="22" t="s">
        <v>262</v>
      </c>
      <c r="S20" s="22" t="s">
        <v>263</v>
      </c>
      <c r="T20" s="22" t="s">
        <v>264</v>
      </c>
      <c r="U20" s="22" t="s">
        <v>265</v>
      </c>
    </row>
    <row r="21" spans="1:21" x14ac:dyDescent="0.25">
      <c r="A21" s="22" t="s">
        <v>257</v>
      </c>
      <c r="D21" s="22" t="s">
        <v>213</v>
      </c>
      <c r="E21" s="22" t="s">
        <v>212</v>
      </c>
      <c r="F21" s="22" t="s">
        <v>319</v>
      </c>
      <c r="G21" s="22" t="s">
        <v>287</v>
      </c>
      <c r="H21" s="22" t="s">
        <v>287</v>
      </c>
      <c r="I21" s="22" t="s">
        <v>287</v>
      </c>
      <c r="J21" s="22" t="s">
        <v>287</v>
      </c>
      <c r="K21" s="22" t="s">
        <v>287</v>
      </c>
      <c r="L21" s="22" t="s">
        <v>287</v>
      </c>
      <c r="M21" s="22" t="s">
        <v>261</v>
      </c>
      <c r="N21" s="22" t="s">
        <v>320</v>
      </c>
      <c r="O21" s="22" t="s">
        <v>319</v>
      </c>
      <c r="P21" s="22" t="s">
        <v>30</v>
      </c>
      <c r="Q21" s="22" t="s">
        <v>298</v>
      </c>
      <c r="R21" s="22" t="s">
        <v>262</v>
      </c>
      <c r="S21" s="22" t="s">
        <v>263</v>
      </c>
      <c r="T21" s="22" t="s">
        <v>266</v>
      </c>
      <c r="U21" s="22" t="s">
        <v>267</v>
      </c>
    </row>
    <row r="22" spans="1:21" x14ac:dyDescent="0.25">
      <c r="A22" s="22" t="s">
        <v>257</v>
      </c>
      <c r="D22" s="22" t="s">
        <v>166</v>
      </c>
      <c r="E22" s="22" t="s">
        <v>165</v>
      </c>
      <c r="F22" s="22" t="s">
        <v>287</v>
      </c>
      <c r="G22" s="22" t="s">
        <v>287</v>
      </c>
      <c r="H22" s="22" t="s">
        <v>287</v>
      </c>
      <c r="I22" s="22" t="s">
        <v>287</v>
      </c>
      <c r="J22" s="22" t="s">
        <v>287</v>
      </c>
      <c r="K22" s="22" t="s">
        <v>287</v>
      </c>
      <c r="L22" s="22" t="s">
        <v>321</v>
      </c>
      <c r="M22" s="22" t="s">
        <v>261</v>
      </c>
      <c r="N22" s="22" t="s">
        <v>287</v>
      </c>
      <c r="O22" s="22" t="s">
        <v>321</v>
      </c>
      <c r="P22" s="22" t="s">
        <v>30</v>
      </c>
      <c r="Q22" s="22" t="s">
        <v>306</v>
      </c>
      <c r="R22" s="22" t="s">
        <v>262</v>
      </c>
      <c r="S22" s="22" t="s">
        <v>263</v>
      </c>
      <c r="T22" s="22" t="s">
        <v>274</v>
      </c>
      <c r="U22" s="22" t="s">
        <v>275</v>
      </c>
    </row>
    <row r="23" spans="1:21" x14ac:dyDescent="0.25">
      <c r="A23" s="22" t="s">
        <v>257</v>
      </c>
      <c r="D23" s="22" t="s">
        <v>108</v>
      </c>
      <c r="E23" s="22" t="s">
        <v>107</v>
      </c>
      <c r="F23" s="22" t="s">
        <v>287</v>
      </c>
      <c r="G23" s="22" t="s">
        <v>287</v>
      </c>
      <c r="H23" s="22" t="s">
        <v>287</v>
      </c>
      <c r="I23" s="22" t="s">
        <v>287</v>
      </c>
      <c r="J23" s="22" t="s">
        <v>287</v>
      </c>
      <c r="K23" s="22" t="s">
        <v>287</v>
      </c>
      <c r="L23" s="22" t="s">
        <v>322</v>
      </c>
      <c r="M23" s="22" t="s">
        <v>261</v>
      </c>
      <c r="N23" s="22" t="s">
        <v>323</v>
      </c>
      <c r="O23" s="22" t="s">
        <v>322</v>
      </c>
      <c r="P23" s="22" t="s">
        <v>30</v>
      </c>
      <c r="Q23" s="22" t="s">
        <v>295</v>
      </c>
      <c r="R23" s="22" t="s">
        <v>276</v>
      </c>
      <c r="S23" s="22" t="s">
        <v>263</v>
      </c>
      <c r="T23" s="22" t="s">
        <v>277</v>
      </c>
      <c r="U23" s="22" t="s">
        <v>278</v>
      </c>
    </row>
    <row r="24" spans="1:21" x14ac:dyDescent="0.25">
      <c r="A24" s="22" t="s">
        <v>257</v>
      </c>
      <c r="D24" s="22" t="s">
        <v>90</v>
      </c>
      <c r="E24" s="22" t="s">
        <v>89</v>
      </c>
      <c r="F24" s="22" t="s">
        <v>287</v>
      </c>
      <c r="G24" s="22" t="s">
        <v>287</v>
      </c>
      <c r="H24" s="22" t="s">
        <v>287</v>
      </c>
      <c r="I24" s="22" t="s">
        <v>287</v>
      </c>
      <c r="J24" s="22" t="s">
        <v>287</v>
      </c>
      <c r="K24" s="22" t="s">
        <v>287</v>
      </c>
      <c r="L24" s="22" t="s">
        <v>324</v>
      </c>
      <c r="M24" s="22" t="s">
        <v>261</v>
      </c>
      <c r="N24" s="22" t="s">
        <v>325</v>
      </c>
      <c r="O24" s="22" t="s">
        <v>324</v>
      </c>
      <c r="P24" s="22" t="s">
        <v>30</v>
      </c>
      <c r="Q24" s="22" t="s">
        <v>298</v>
      </c>
      <c r="R24" s="22" t="s">
        <v>268</v>
      </c>
      <c r="S24" s="22" t="s">
        <v>263</v>
      </c>
      <c r="T24" s="22" t="s">
        <v>279</v>
      </c>
      <c r="U24" s="22" t="s">
        <v>280</v>
      </c>
    </row>
    <row r="25" spans="1:21" x14ac:dyDescent="0.25">
      <c r="A25" s="22" t="s">
        <v>257</v>
      </c>
      <c r="D25" s="22" t="s">
        <v>219</v>
      </c>
      <c r="E25" s="22" t="s">
        <v>218</v>
      </c>
      <c r="F25" s="22" t="s">
        <v>326</v>
      </c>
      <c r="G25" s="22" t="s">
        <v>287</v>
      </c>
      <c r="H25" s="22" t="s">
        <v>287</v>
      </c>
      <c r="I25" s="22" t="s">
        <v>287</v>
      </c>
      <c r="J25" s="22" t="s">
        <v>287</v>
      </c>
      <c r="K25" s="22" t="s">
        <v>287</v>
      </c>
      <c r="L25" s="22" t="s">
        <v>327</v>
      </c>
      <c r="M25" s="22" t="s">
        <v>261</v>
      </c>
      <c r="N25" s="22" t="s">
        <v>328</v>
      </c>
      <c r="O25" s="22" t="s">
        <v>329</v>
      </c>
      <c r="P25" s="22" t="s">
        <v>30</v>
      </c>
      <c r="Q25" s="22" t="s">
        <v>309</v>
      </c>
      <c r="R25" s="22" t="s">
        <v>262</v>
      </c>
      <c r="S25" s="22" t="s">
        <v>263</v>
      </c>
      <c r="T25" s="22" t="s">
        <v>272</v>
      </c>
      <c r="U25" s="22" t="s">
        <v>273</v>
      </c>
    </row>
    <row r="26" spans="1:21" x14ac:dyDescent="0.25">
      <c r="A26" s="22" t="s">
        <v>257</v>
      </c>
      <c r="D26" s="22" t="s">
        <v>140</v>
      </c>
      <c r="E26" s="22" t="s">
        <v>139</v>
      </c>
      <c r="F26" s="22" t="s">
        <v>287</v>
      </c>
      <c r="G26" s="22" t="s">
        <v>287</v>
      </c>
      <c r="H26" s="22" t="s">
        <v>287</v>
      </c>
      <c r="I26" s="22" t="s">
        <v>287</v>
      </c>
      <c r="J26" s="22" t="s">
        <v>287</v>
      </c>
      <c r="K26" s="22" t="s">
        <v>287</v>
      </c>
      <c r="L26" s="22" t="s">
        <v>330</v>
      </c>
      <c r="M26" s="22" t="s">
        <v>261</v>
      </c>
      <c r="N26" s="22" t="s">
        <v>331</v>
      </c>
      <c r="O26" s="22" t="s">
        <v>330</v>
      </c>
      <c r="P26" s="22" t="s">
        <v>30</v>
      </c>
      <c r="Q26" s="22" t="s">
        <v>295</v>
      </c>
      <c r="R26" s="22" t="s">
        <v>268</v>
      </c>
      <c r="T26" s="22" t="s">
        <v>269</v>
      </c>
      <c r="U26" s="22" t="s">
        <v>270</v>
      </c>
    </row>
    <row r="27" spans="1:21" x14ac:dyDescent="0.25">
      <c r="A27" s="22" t="s">
        <v>257</v>
      </c>
      <c r="D27" s="22" t="s">
        <v>199</v>
      </c>
      <c r="E27" s="22" t="s">
        <v>198</v>
      </c>
      <c r="F27" s="22" t="s">
        <v>316</v>
      </c>
      <c r="G27" s="22" t="s">
        <v>287</v>
      </c>
      <c r="H27" s="22" t="s">
        <v>287</v>
      </c>
      <c r="I27" s="22" t="s">
        <v>287</v>
      </c>
      <c r="J27" s="22" t="s">
        <v>287</v>
      </c>
      <c r="K27" s="22" t="s">
        <v>287</v>
      </c>
      <c r="L27" s="22" t="s">
        <v>332</v>
      </c>
      <c r="M27" s="22" t="s">
        <v>261</v>
      </c>
      <c r="N27" s="22" t="s">
        <v>333</v>
      </c>
      <c r="O27" s="22" t="s">
        <v>334</v>
      </c>
      <c r="P27" s="22" t="s">
        <v>30</v>
      </c>
      <c r="Q27" s="22" t="s">
        <v>298</v>
      </c>
      <c r="R27" s="22" t="s">
        <v>262</v>
      </c>
      <c r="S27" s="22" t="s">
        <v>263</v>
      </c>
      <c r="T27" s="22" t="s">
        <v>264</v>
      </c>
      <c r="U27" s="22" t="s">
        <v>265</v>
      </c>
    </row>
    <row r="28" spans="1:21" x14ac:dyDescent="0.25">
      <c r="A28" s="22" t="s">
        <v>257</v>
      </c>
      <c r="D28" s="22" t="s">
        <v>32</v>
      </c>
      <c r="E28" s="22" t="s">
        <v>31</v>
      </c>
      <c r="F28" s="22" t="s">
        <v>335</v>
      </c>
      <c r="G28" s="22" t="s">
        <v>287</v>
      </c>
      <c r="H28" s="22" t="s">
        <v>287</v>
      </c>
      <c r="I28" s="22" t="s">
        <v>287</v>
      </c>
      <c r="J28" s="22" t="s">
        <v>287</v>
      </c>
      <c r="K28" s="22" t="s">
        <v>287</v>
      </c>
      <c r="L28" s="22" t="s">
        <v>287</v>
      </c>
      <c r="M28" s="22" t="s">
        <v>261</v>
      </c>
      <c r="N28" s="22" t="s">
        <v>287</v>
      </c>
      <c r="O28" s="22" t="s">
        <v>335</v>
      </c>
      <c r="P28" s="22" t="s">
        <v>30</v>
      </c>
      <c r="Q28" s="22" t="s">
        <v>309</v>
      </c>
      <c r="R28" s="22" t="s">
        <v>262</v>
      </c>
      <c r="S28" s="22" t="s">
        <v>263</v>
      </c>
      <c r="T28" s="22" t="s">
        <v>274</v>
      </c>
      <c r="U28" s="22" t="s">
        <v>275</v>
      </c>
    </row>
    <row r="29" spans="1:21" x14ac:dyDescent="0.25">
      <c r="A29" s="22" t="s">
        <v>257</v>
      </c>
      <c r="D29" s="22" t="s">
        <v>40</v>
      </c>
      <c r="E29" s="22" t="s">
        <v>39</v>
      </c>
      <c r="F29" s="22" t="s">
        <v>336</v>
      </c>
      <c r="G29" s="22" t="s">
        <v>287</v>
      </c>
      <c r="H29" s="22" t="s">
        <v>287</v>
      </c>
      <c r="I29" s="22" t="s">
        <v>287</v>
      </c>
      <c r="J29" s="22" t="s">
        <v>287</v>
      </c>
      <c r="K29" s="22" t="s">
        <v>287</v>
      </c>
      <c r="L29" s="22" t="s">
        <v>337</v>
      </c>
      <c r="M29" s="22" t="s">
        <v>261</v>
      </c>
      <c r="N29" s="22" t="s">
        <v>338</v>
      </c>
      <c r="O29" s="22" t="s">
        <v>339</v>
      </c>
      <c r="P29" s="22" t="s">
        <v>30</v>
      </c>
      <c r="Q29" s="22" t="s">
        <v>298</v>
      </c>
      <c r="R29" s="22" t="s">
        <v>262</v>
      </c>
      <c r="S29" s="22" t="s">
        <v>263</v>
      </c>
      <c r="T29" s="22" t="s">
        <v>264</v>
      </c>
      <c r="U29" s="22" t="s">
        <v>265</v>
      </c>
    </row>
    <row r="30" spans="1:21" x14ac:dyDescent="0.25">
      <c r="A30" s="22" t="s">
        <v>257</v>
      </c>
      <c r="D30" s="22" t="s">
        <v>201</v>
      </c>
      <c r="E30" s="22" t="s">
        <v>200</v>
      </c>
      <c r="F30" s="22" t="s">
        <v>316</v>
      </c>
      <c r="G30" s="22" t="s">
        <v>287</v>
      </c>
      <c r="H30" s="22" t="s">
        <v>287</v>
      </c>
      <c r="I30" s="22" t="s">
        <v>287</v>
      </c>
      <c r="J30" s="22" t="s">
        <v>287</v>
      </c>
      <c r="K30" s="22" t="s">
        <v>287</v>
      </c>
      <c r="L30" s="22" t="s">
        <v>340</v>
      </c>
      <c r="M30" s="22" t="s">
        <v>261</v>
      </c>
      <c r="N30" s="22" t="s">
        <v>341</v>
      </c>
      <c r="O30" s="22" t="s">
        <v>342</v>
      </c>
      <c r="P30" s="22" t="s">
        <v>30</v>
      </c>
      <c r="Q30" s="22" t="s">
        <v>295</v>
      </c>
      <c r="R30" s="22" t="s">
        <v>262</v>
      </c>
      <c r="S30" s="22" t="s">
        <v>263</v>
      </c>
      <c r="T30" s="22" t="s">
        <v>274</v>
      </c>
      <c r="U30" s="22" t="s">
        <v>275</v>
      </c>
    </row>
    <row r="31" spans="1:21" x14ac:dyDescent="0.25">
      <c r="A31" s="22" t="s">
        <v>257</v>
      </c>
      <c r="D31" s="22" t="s">
        <v>154</v>
      </c>
      <c r="E31" s="22" t="s">
        <v>153</v>
      </c>
      <c r="F31" s="22" t="s">
        <v>287</v>
      </c>
      <c r="G31" s="22" t="s">
        <v>287</v>
      </c>
      <c r="H31" s="22" t="s">
        <v>287</v>
      </c>
      <c r="I31" s="22" t="s">
        <v>287</v>
      </c>
      <c r="J31" s="22" t="s">
        <v>287</v>
      </c>
      <c r="K31" s="22" t="s">
        <v>287</v>
      </c>
      <c r="L31" s="22" t="s">
        <v>343</v>
      </c>
      <c r="M31" s="22" t="s">
        <v>261</v>
      </c>
      <c r="N31" s="22" t="s">
        <v>344</v>
      </c>
      <c r="O31" s="22" t="s">
        <v>343</v>
      </c>
      <c r="P31" s="22" t="s">
        <v>30</v>
      </c>
      <c r="Q31" s="22" t="s">
        <v>309</v>
      </c>
      <c r="R31" s="22" t="s">
        <v>262</v>
      </c>
      <c r="S31" s="22" t="s">
        <v>263</v>
      </c>
      <c r="T31" s="22" t="s">
        <v>264</v>
      </c>
      <c r="U31" s="22" t="s">
        <v>265</v>
      </c>
    </row>
    <row r="32" spans="1:21" x14ac:dyDescent="0.25">
      <c r="A32" s="22" t="s">
        <v>257</v>
      </c>
      <c r="D32" s="22" t="s">
        <v>177</v>
      </c>
      <c r="E32" s="22" t="s">
        <v>175</v>
      </c>
      <c r="F32" s="22" t="s">
        <v>345</v>
      </c>
      <c r="G32" s="22" t="s">
        <v>287</v>
      </c>
      <c r="H32" s="22" t="s">
        <v>287</v>
      </c>
      <c r="I32" s="22" t="s">
        <v>287</v>
      </c>
      <c r="J32" s="22" t="s">
        <v>287</v>
      </c>
      <c r="K32" s="22" t="s">
        <v>287</v>
      </c>
      <c r="L32" s="22" t="s">
        <v>346</v>
      </c>
      <c r="M32" s="22" t="s">
        <v>261</v>
      </c>
      <c r="N32" s="22" t="s">
        <v>347</v>
      </c>
      <c r="O32" s="22" t="s">
        <v>348</v>
      </c>
      <c r="P32" s="22" t="s">
        <v>30</v>
      </c>
      <c r="Q32" s="22" t="s">
        <v>298</v>
      </c>
      <c r="R32" s="22" t="s">
        <v>268</v>
      </c>
      <c r="T32" s="22" t="s">
        <v>269</v>
      </c>
      <c r="U32" s="22" t="s">
        <v>270</v>
      </c>
    </row>
    <row r="33" spans="1:21" x14ac:dyDescent="0.25">
      <c r="A33" s="22" t="s">
        <v>257</v>
      </c>
      <c r="D33" s="22" t="s">
        <v>176</v>
      </c>
      <c r="E33" s="22" t="s">
        <v>175</v>
      </c>
      <c r="F33" s="22" t="s">
        <v>349</v>
      </c>
      <c r="G33" s="22" t="s">
        <v>287</v>
      </c>
      <c r="H33" s="22" t="s">
        <v>287</v>
      </c>
      <c r="I33" s="22" t="s">
        <v>287</v>
      </c>
      <c r="J33" s="22" t="s">
        <v>287</v>
      </c>
      <c r="K33" s="22" t="s">
        <v>287</v>
      </c>
      <c r="L33" s="22" t="s">
        <v>350</v>
      </c>
      <c r="M33" s="22" t="s">
        <v>261</v>
      </c>
      <c r="N33" s="22" t="s">
        <v>287</v>
      </c>
      <c r="O33" s="22" t="s">
        <v>351</v>
      </c>
      <c r="P33" s="22" t="s">
        <v>30</v>
      </c>
      <c r="Q33" s="22" t="s">
        <v>298</v>
      </c>
      <c r="R33" s="22" t="s">
        <v>268</v>
      </c>
      <c r="S33" s="22" t="s">
        <v>263</v>
      </c>
      <c r="T33" s="22" t="s">
        <v>282</v>
      </c>
      <c r="U33" s="22" t="s">
        <v>283</v>
      </c>
    </row>
    <row r="34" spans="1:21" x14ac:dyDescent="0.25">
      <c r="A34" s="22" t="s">
        <v>257</v>
      </c>
      <c r="D34" s="22" t="s">
        <v>183</v>
      </c>
      <c r="E34" s="22" t="s">
        <v>182</v>
      </c>
      <c r="F34" s="22" t="s">
        <v>352</v>
      </c>
      <c r="G34" s="22" t="s">
        <v>287</v>
      </c>
      <c r="H34" s="22" t="s">
        <v>287</v>
      </c>
      <c r="I34" s="22" t="s">
        <v>287</v>
      </c>
      <c r="J34" s="22" t="s">
        <v>287</v>
      </c>
      <c r="K34" s="22" t="s">
        <v>287</v>
      </c>
      <c r="L34" s="22" t="s">
        <v>353</v>
      </c>
      <c r="M34" s="22" t="s">
        <v>261</v>
      </c>
      <c r="N34" s="22" t="s">
        <v>347</v>
      </c>
      <c r="O34" s="22" t="s">
        <v>354</v>
      </c>
      <c r="P34" s="22" t="s">
        <v>30</v>
      </c>
      <c r="Q34" s="22" t="s">
        <v>295</v>
      </c>
      <c r="R34" s="22" t="s">
        <v>262</v>
      </c>
      <c r="S34" s="22" t="s">
        <v>263</v>
      </c>
      <c r="T34" s="22" t="s">
        <v>274</v>
      </c>
      <c r="U34" s="22" t="s">
        <v>275</v>
      </c>
    </row>
    <row r="35" spans="1:21" x14ac:dyDescent="0.25">
      <c r="A35" s="22" t="s">
        <v>257</v>
      </c>
      <c r="D35" s="22" t="s">
        <v>46</v>
      </c>
      <c r="E35" s="22" t="s">
        <v>45</v>
      </c>
      <c r="F35" s="22" t="s">
        <v>355</v>
      </c>
      <c r="G35" s="22" t="s">
        <v>287</v>
      </c>
      <c r="H35" s="22" t="s">
        <v>287</v>
      </c>
      <c r="I35" s="22" t="s">
        <v>287</v>
      </c>
      <c r="J35" s="22" t="s">
        <v>287</v>
      </c>
      <c r="K35" s="22" t="s">
        <v>287</v>
      </c>
      <c r="L35" s="22" t="s">
        <v>356</v>
      </c>
      <c r="M35" s="22" t="s">
        <v>261</v>
      </c>
      <c r="N35" s="22" t="s">
        <v>357</v>
      </c>
      <c r="O35" s="22" t="s">
        <v>358</v>
      </c>
      <c r="P35" s="22" t="s">
        <v>30</v>
      </c>
      <c r="Q35" s="22" t="s">
        <v>298</v>
      </c>
      <c r="R35" s="22" t="s">
        <v>262</v>
      </c>
      <c r="S35" s="22" t="s">
        <v>263</v>
      </c>
      <c r="T35" s="22" t="s">
        <v>274</v>
      </c>
      <c r="U35" s="22" t="s">
        <v>275</v>
      </c>
    </row>
    <row r="36" spans="1:21" x14ac:dyDescent="0.25">
      <c r="A36" s="22" t="s">
        <v>257</v>
      </c>
      <c r="D36" s="22" t="s">
        <v>72</v>
      </c>
      <c r="E36" s="22" t="s">
        <v>71</v>
      </c>
      <c r="F36" s="22" t="s">
        <v>287</v>
      </c>
      <c r="G36" s="22" t="s">
        <v>287</v>
      </c>
      <c r="H36" s="22" t="s">
        <v>287</v>
      </c>
      <c r="I36" s="22" t="s">
        <v>287</v>
      </c>
      <c r="J36" s="22" t="s">
        <v>287</v>
      </c>
      <c r="K36" s="22" t="s">
        <v>287</v>
      </c>
      <c r="L36" s="22" t="s">
        <v>359</v>
      </c>
      <c r="M36" s="22" t="s">
        <v>261</v>
      </c>
      <c r="N36" s="22" t="s">
        <v>360</v>
      </c>
      <c r="O36" s="22" t="s">
        <v>359</v>
      </c>
      <c r="P36" s="22" t="s">
        <v>30</v>
      </c>
      <c r="Q36" s="22" t="s">
        <v>298</v>
      </c>
      <c r="R36" s="22" t="s">
        <v>268</v>
      </c>
      <c r="S36" s="22" t="s">
        <v>263</v>
      </c>
      <c r="T36" s="22" t="s">
        <v>269</v>
      </c>
      <c r="U36" s="22" t="s">
        <v>270</v>
      </c>
    </row>
    <row r="37" spans="1:21" x14ac:dyDescent="0.25">
      <c r="A37" s="22" t="s">
        <v>257</v>
      </c>
      <c r="D37" s="22" t="s">
        <v>42</v>
      </c>
      <c r="E37" s="22" t="s">
        <v>41</v>
      </c>
      <c r="F37" s="22" t="s">
        <v>361</v>
      </c>
      <c r="G37" s="22" t="s">
        <v>287</v>
      </c>
      <c r="H37" s="22" t="s">
        <v>287</v>
      </c>
      <c r="I37" s="22" t="s">
        <v>287</v>
      </c>
      <c r="J37" s="22" t="s">
        <v>287</v>
      </c>
      <c r="K37" s="22" t="s">
        <v>287</v>
      </c>
      <c r="L37" s="22" t="s">
        <v>362</v>
      </c>
      <c r="M37" s="22" t="s">
        <v>261</v>
      </c>
      <c r="N37" s="22" t="s">
        <v>363</v>
      </c>
      <c r="O37" s="22" t="s">
        <v>364</v>
      </c>
      <c r="P37" s="22" t="s">
        <v>30</v>
      </c>
      <c r="Q37" s="22" t="s">
        <v>298</v>
      </c>
      <c r="R37" s="22" t="s">
        <v>276</v>
      </c>
      <c r="S37" s="22" t="s">
        <v>263</v>
      </c>
      <c r="T37" s="22" t="s">
        <v>277</v>
      </c>
      <c r="U37" s="22" t="s">
        <v>278</v>
      </c>
    </row>
    <row r="38" spans="1:21" x14ac:dyDescent="0.25">
      <c r="A38" s="22" t="s">
        <v>257</v>
      </c>
      <c r="D38" s="22" t="s">
        <v>120</v>
      </c>
      <c r="E38" s="22" t="s">
        <v>119</v>
      </c>
      <c r="F38" s="22" t="s">
        <v>287</v>
      </c>
      <c r="G38" s="22" t="s">
        <v>287</v>
      </c>
      <c r="H38" s="22" t="s">
        <v>287</v>
      </c>
      <c r="I38" s="22" t="s">
        <v>287</v>
      </c>
      <c r="J38" s="22" t="s">
        <v>287</v>
      </c>
      <c r="K38" s="22" t="s">
        <v>287</v>
      </c>
      <c r="L38" s="22" t="s">
        <v>365</v>
      </c>
      <c r="M38" s="22" t="s">
        <v>261</v>
      </c>
      <c r="N38" s="22" t="s">
        <v>366</v>
      </c>
      <c r="O38" s="22" t="s">
        <v>365</v>
      </c>
      <c r="P38" s="22" t="s">
        <v>30</v>
      </c>
      <c r="Q38" s="22" t="s">
        <v>290</v>
      </c>
      <c r="R38" s="22" t="s">
        <v>262</v>
      </c>
      <c r="S38" s="22" t="s">
        <v>271</v>
      </c>
      <c r="T38" s="22" t="s">
        <v>272</v>
      </c>
      <c r="U38" s="22" t="s">
        <v>273</v>
      </c>
    </row>
    <row r="39" spans="1:21" x14ac:dyDescent="0.25">
      <c r="A39" s="22" t="s">
        <v>257</v>
      </c>
      <c r="D39" s="22" t="s">
        <v>56</v>
      </c>
      <c r="E39" s="22" t="s">
        <v>55</v>
      </c>
      <c r="F39" s="22" t="s">
        <v>287</v>
      </c>
      <c r="G39" s="22" t="s">
        <v>287</v>
      </c>
      <c r="H39" s="22" t="s">
        <v>287</v>
      </c>
      <c r="I39" s="22" t="s">
        <v>287</v>
      </c>
      <c r="J39" s="22" t="s">
        <v>287</v>
      </c>
      <c r="K39" s="22" t="s">
        <v>287</v>
      </c>
      <c r="L39" s="22" t="s">
        <v>367</v>
      </c>
      <c r="M39" s="22" t="s">
        <v>261</v>
      </c>
      <c r="N39" s="22" t="s">
        <v>287</v>
      </c>
      <c r="O39" s="22" t="s">
        <v>367</v>
      </c>
      <c r="P39" s="22" t="s">
        <v>30</v>
      </c>
      <c r="Q39" s="22" t="s">
        <v>298</v>
      </c>
      <c r="R39" s="22" t="s">
        <v>276</v>
      </c>
      <c r="S39" s="22" t="s">
        <v>263</v>
      </c>
      <c r="T39" s="22" t="s">
        <v>277</v>
      </c>
      <c r="U39" s="22" t="s">
        <v>278</v>
      </c>
    </row>
    <row r="40" spans="1:21" x14ac:dyDescent="0.25">
      <c r="A40" s="22" t="s">
        <v>257</v>
      </c>
      <c r="D40" s="22" t="s">
        <v>179</v>
      </c>
      <c r="E40" s="22" t="s">
        <v>178</v>
      </c>
      <c r="F40" s="22" t="s">
        <v>368</v>
      </c>
      <c r="G40" s="22" t="s">
        <v>287</v>
      </c>
      <c r="H40" s="22" t="s">
        <v>287</v>
      </c>
      <c r="I40" s="22" t="s">
        <v>287</v>
      </c>
      <c r="J40" s="22" t="s">
        <v>287</v>
      </c>
      <c r="K40" s="22" t="s">
        <v>287</v>
      </c>
      <c r="L40" s="22" t="s">
        <v>369</v>
      </c>
      <c r="M40" s="22" t="s">
        <v>261</v>
      </c>
      <c r="N40" s="22" t="s">
        <v>370</v>
      </c>
      <c r="O40" s="22" t="s">
        <v>371</v>
      </c>
      <c r="P40" s="22" t="s">
        <v>30</v>
      </c>
      <c r="Q40" s="22" t="s">
        <v>298</v>
      </c>
      <c r="R40" s="22" t="s">
        <v>284</v>
      </c>
      <c r="S40" s="22" t="s">
        <v>263</v>
      </c>
      <c r="T40" s="22" t="s">
        <v>277</v>
      </c>
      <c r="U40" s="22" t="s">
        <v>278</v>
      </c>
    </row>
    <row r="41" spans="1:21" x14ac:dyDescent="0.25">
      <c r="A41" s="22" t="s">
        <v>257</v>
      </c>
      <c r="D41" s="22" t="s">
        <v>84</v>
      </c>
      <c r="E41" s="22" t="s">
        <v>83</v>
      </c>
      <c r="F41" s="22" t="s">
        <v>287</v>
      </c>
      <c r="G41" s="22" t="s">
        <v>287</v>
      </c>
      <c r="H41" s="22" t="s">
        <v>287</v>
      </c>
      <c r="I41" s="22" t="s">
        <v>287</v>
      </c>
      <c r="J41" s="22" t="s">
        <v>287</v>
      </c>
      <c r="K41" s="22" t="s">
        <v>287</v>
      </c>
      <c r="L41" s="22" t="s">
        <v>372</v>
      </c>
      <c r="M41" s="22" t="s">
        <v>261</v>
      </c>
      <c r="N41" s="22" t="s">
        <v>373</v>
      </c>
      <c r="O41" s="22" t="s">
        <v>372</v>
      </c>
      <c r="P41" s="22" t="s">
        <v>30</v>
      </c>
      <c r="Q41" s="22" t="s">
        <v>295</v>
      </c>
      <c r="R41" s="22" t="s">
        <v>262</v>
      </c>
      <c r="S41" s="22" t="s">
        <v>263</v>
      </c>
      <c r="T41" s="22" t="s">
        <v>264</v>
      </c>
      <c r="U41" s="22" t="s">
        <v>265</v>
      </c>
    </row>
    <row r="42" spans="1:21" x14ac:dyDescent="0.25">
      <c r="A42" s="22" t="s">
        <v>257</v>
      </c>
      <c r="D42" s="22" t="s">
        <v>118</v>
      </c>
      <c r="E42" s="22" t="s">
        <v>117</v>
      </c>
      <c r="F42" s="22" t="s">
        <v>287</v>
      </c>
      <c r="G42" s="22" t="s">
        <v>287</v>
      </c>
      <c r="H42" s="22" t="s">
        <v>287</v>
      </c>
      <c r="I42" s="22" t="s">
        <v>287</v>
      </c>
      <c r="J42" s="22" t="s">
        <v>287</v>
      </c>
      <c r="K42" s="22" t="s">
        <v>287</v>
      </c>
      <c r="L42" s="22" t="s">
        <v>374</v>
      </c>
      <c r="M42" s="22" t="s">
        <v>261</v>
      </c>
      <c r="N42" s="22" t="s">
        <v>375</v>
      </c>
      <c r="O42" s="22" t="s">
        <v>374</v>
      </c>
      <c r="P42" s="22" t="s">
        <v>30</v>
      </c>
      <c r="Q42" s="22" t="s">
        <v>298</v>
      </c>
      <c r="R42" s="22" t="s">
        <v>268</v>
      </c>
      <c r="S42" s="22" t="s">
        <v>263</v>
      </c>
      <c r="T42" s="22" t="s">
        <v>282</v>
      </c>
      <c r="U42" s="22" t="s">
        <v>283</v>
      </c>
    </row>
    <row r="43" spans="1:21" x14ac:dyDescent="0.25">
      <c r="A43" s="22" t="s">
        <v>257</v>
      </c>
      <c r="D43" s="22" t="s">
        <v>64</v>
      </c>
      <c r="E43" s="22" t="s">
        <v>63</v>
      </c>
      <c r="F43" s="22" t="s">
        <v>287</v>
      </c>
      <c r="G43" s="22" t="s">
        <v>287</v>
      </c>
      <c r="H43" s="22" t="s">
        <v>287</v>
      </c>
      <c r="I43" s="22" t="s">
        <v>287</v>
      </c>
      <c r="J43" s="22" t="s">
        <v>287</v>
      </c>
      <c r="K43" s="22" t="s">
        <v>287</v>
      </c>
      <c r="L43" s="22" t="s">
        <v>376</v>
      </c>
      <c r="M43" s="22" t="s">
        <v>261</v>
      </c>
      <c r="N43" s="22" t="s">
        <v>377</v>
      </c>
      <c r="O43" s="22" t="s">
        <v>376</v>
      </c>
      <c r="P43" s="22" t="s">
        <v>30</v>
      </c>
      <c r="Q43" s="22" t="s">
        <v>298</v>
      </c>
      <c r="R43" s="22" t="s">
        <v>262</v>
      </c>
      <c r="S43" s="22" t="s">
        <v>263</v>
      </c>
      <c r="T43" s="22" t="s">
        <v>264</v>
      </c>
      <c r="U43" s="22" t="s">
        <v>265</v>
      </c>
    </row>
    <row r="44" spans="1:21" x14ac:dyDescent="0.25">
      <c r="A44" s="22" t="s">
        <v>257</v>
      </c>
      <c r="D44" s="22" t="s">
        <v>132</v>
      </c>
      <c r="E44" s="22" t="s">
        <v>131</v>
      </c>
      <c r="F44" s="22" t="s">
        <v>287</v>
      </c>
      <c r="G44" s="22" t="s">
        <v>287</v>
      </c>
      <c r="H44" s="22" t="s">
        <v>287</v>
      </c>
      <c r="I44" s="22" t="s">
        <v>287</v>
      </c>
      <c r="J44" s="22" t="s">
        <v>287</v>
      </c>
      <c r="K44" s="22" t="s">
        <v>287</v>
      </c>
      <c r="L44" s="22" t="s">
        <v>378</v>
      </c>
      <c r="M44" s="22" t="s">
        <v>261</v>
      </c>
      <c r="N44" s="22" t="s">
        <v>379</v>
      </c>
      <c r="O44" s="22" t="s">
        <v>378</v>
      </c>
      <c r="P44" s="22" t="s">
        <v>30</v>
      </c>
      <c r="Q44" s="22" t="s">
        <v>295</v>
      </c>
      <c r="R44" s="22" t="s">
        <v>262</v>
      </c>
      <c r="S44" s="22" t="s">
        <v>263</v>
      </c>
      <c r="T44" s="22" t="s">
        <v>274</v>
      </c>
      <c r="U44" s="22" t="s">
        <v>275</v>
      </c>
    </row>
    <row r="45" spans="1:21" x14ac:dyDescent="0.25">
      <c r="A45" s="22" t="s">
        <v>257</v>
      </c>
      <c r="D45" s="22" t="s">
        <v>68</v>
      </c>
      <c r="E45" s="22" t="s">
        <v>67</v>
      </c>
      <c r="F45" s="22" t="s">
        <v>287</v>
      </c>
      <c r="G45" s="22" t="s">
        <v>287</v>
      </c>
      <c r="H45" s="22" t="s">
        <v>287</v>
      </c>
      <c r="I45" s="22" t="s">
        <v>287</v>
      </c>
      <c r="J45" s="22" t="s">
        <v>287</v>
      </c>
      <c r="K45" s="22" t="s">
        <v>287</v>
      </c>
      <c r="L45" s="22" t="s">
        <v>380</v>
      </c>
      <c r="M45" s="22" t="s">
        <v>261</v>
      </c>
      <c r="N45" s="22" t="s">
        <v>381</v>
      </c>
      <c r="O45" s="22" t="s">
        <v>380</v>
      </c>
      <c r="P45" s="22" t="s">
        <v>30</v>
      </c>
      <c r="Q45" s="22" t="s">
        <v>298</v>
      </c>
      <c r="R45" s="22" t="s">
        <v>268</v>
      </c>
      <c r="S45" s="22" t="s">
        <v>263</v>
      </c>
      <c r="T45" s="22" t="s">
        <v>279</v>
      </c>
      <c r="U45" s="22" t="s">
        <v>280</v>
      </c>
    </row>
    <row r="46" spans="1:21" x14ac:dyDescent="0.25">
      <c r="A46" s="22" t="s">
        <v>257</v>
      </c>
      <c r="D46" s="22" t="s">
        <v>156</v>
      </c>
      <c r="E46" s="22" t="s">
        <v>155</v>
      </c>
      <c r="F46" s="22" t="s">
        <v>287</v>
      </c>
      <c r="G46" s="22" t="s">
        <v>287</v>
      </c>
      <c r="H46" s="22" t="s">
        <v>287</v>
      </c>
      <c r="I46" s="22" t="s">
        <v>287</v>
      </c>
      <c r="J46" s="22" t="s">
        <v>287</v>
      </c>
      <c r="K46" s="22" t="s">
        <v>287</v>
      </c>
      <c r="L46" s="22" t="s">
        <v>382</v>
      </c>
      <c r="M46" s="22" t="s">
        <v>261</v>
      </c>
      <c r="N46" s="22" t="s">
        <v>383</v>
      </c>
      <c r="O46" s="22" t="s">
        <v>382</v>
      </c>
      <c r="P46" s="22" t="s">
        <v>30</v>
      </c>
      <c r="Q46" s="22" t="s">
        <v>384</v>
      </c>
      <c r="R46" s="22" t="s">
        <v>262</v>
      </c>
      <c r="S46" s="22" t="s">
        <v>263</v>
      </c>
      <c r="T46" s="22" t="s">
        <v>266</v>
      </c>
      <c r="U46" s="22" t="s">
        <v>267</v>
      </c>
    </row>
    <row r="47" spans="1:21" x14ac:dyDescent="0.25">
      <c r="A47" s="22" t="s">
        <v>257</v>
      </c>
      <c r="D47" s="22" t="s">
        <v>78</v>
      </c>
      <c r="E47" s="22" t="s">
        <v>77</v>
      </c>
      <c r="F47" s="22" t="s">
        <v>287</v>
      </c>
      <c r="G47" s="22" t="s">
        <v>287</v>
      </c>
      <c r="H47" s="22" t="s">
        <v>287</v>
      </c>
      <c r="I47" s="22" t="s">
        <v>287</v>
      </c>
      <c r="J47" s="22" t="s">
        <v>287</v>
      </c>
      <c r="K47" s="22" t="s">
        <v>287</v>
      </c>
      <c r="L47" s="22" t="s">
        <v>385</v>
      </c>
      <c r="M47" s="22" t="s">
        <v>261</v>
      </c>
      <c r="N47" s="22" t="s">
        <v>305</v>
      </c>
      <c r="O47" s="22" t="s">
        <v>385</v>
      </c>
      <c r="P47" s="22" t="s">
        <v>30</v>
      </c>
      <c r="Q47" s="22" t="s">
        <v>298</v>
      </c>
      <c r="R47" s="22" t="s">
        <v>276</v>
      </c>
      <c r="S47" s="22" t="s">
        <v>263</v>
      </c>
      <c r="T47" s="22" t="s">
        <v>277</v>
      </c>
      <c r="U47" s="22" t="s">
        <v>278</v>
      </c>
    </row>
    <row r="48" spans="1:21" x14ac:dyDescent="0.25">
      <c r="A48" s="22" t="s">
        <v>257</v>
      </c>
      <c r="D48" s="22" t="s">
        <v>187</v>
      </c>
      <c r="E48" s="22" t="s">
        <v>186</v>
      </c>
      <c r="F48" s="22" t="s">
        <v>386</v>
      </c>
      <c r="G48" s="22" t="s">
        <v>287</v>
      </c>
      <c r="H48" s="22" t="s">
        <v>287</v>
      </c>
      <c r="I48" s="22" t="s">
        <v>287</v>
      </c>
      <c r="J48" s="22" t="s">
        <v>287</v>
      </c>
      <c r="K48" s="22" t="s">
        <v>287</v>
      </c>
      <c r="L48" s="22" t="s">
        <v>387</v>
      </c>
      <c r="M48" s="22" t="s">
        <v>261</v>
      </c>
      <c r="N48" s="22" t="s">
        <v>388</v>
      </c>
      <c r="O48" s="22" t="s">
        <v>389</v>
      </c>
      <c r="P48" s="22" t="s">
        <v>30</v>
      </c>
      <c r="Q48" s="22" t="s">
        <v>298</v>
      </c>
      <c r="R48" s="22" t="s">
        <v>262</v>
      </c>
      <c r="S48" s="22" t="s">
        <v>263</v>
      </c>
      <c r="T48" s="22" t="s">
        <v>264</v>
      </c>
      <c r="U48" s="22" t="s">
        <v>265</v>
      </c>
    </row>
    <row r="49" spans="1:21" x14ac:dyDescent="0.25">
      <c r="A49" s="22" t="s">
        <v>257</v>
      </c>
      <c r="D49" s="22" t="s">
        <v>203</v>
      </c>
      <c r="E49" s="22" t="s">
        <v>202</v>
      </c>
      <c r="F49" s="22" t="s">
        <v>390</v>
      </c>
      <c r="G49" s="22" t="s">
        <v>287</v>
      </c>
      <c r="H49" s="22" t="s">
        <v>287</v>
      </c>
      <c r="I49" s="22" t="s">
        <v>287</v>
      </c>
      <c r="J49" s="22" t="s">
        <v>287</v>
      </c>
      <c r="K49" s="22" t="s">
        <v>287</v>
      </c>
      <c r="L49" s="22" t="s">
        <v>391</v>
      </c>
      <c r="M49" s="22" t="s">
        <v>261</v>
      </c>
      <c r="N49" s="22" t="s">
        <v>305</v>
      </c>
      <c r="O49" s="22" t="s">
        <v>392</v>
      </c>
      <c r="P49" s="22" t="s">
        <v>30</v>
      </c>
      <c r="Q49" s="22" t="s">
        <v>309</v>
      </c>
      <c r="R49" s="22" t="s">
        <v>262</v>
      </c>
      <c r="S49" s="22" t="s">
        <v>263</v>
      </c>
      <c r="T49" s="22" t="s">
        <v>264</v>
      </c>
      <c r="U49" s="22" t="s">
        <v>265</v>
      </c>
    </row>
    <row r="50" spans="1:21" x14ac:dyDescent="0.25">
      <c r="A50" s="22" t="s">
        <v>257</v>
      </c>
      <c r="D50" s="22" t="s">
        <v>148</v>
      </c>
      <c r="E50" s="22" t="s">
        <v>147</v>
      </c>
      <c r="F50" s="22" t="s">
        <v>287</v>
      </c>
      <c r="G50" s="22" t="s">
        <v>287</v>
      </c>
      <c r="H50" s="22" t="s">
        <v>287</v>
      </c>
      <c r="I50" s="22" t="s">
        <v>287</v>
      </c>
      <c r="J50" s="22" t="s">
        <v>287</v>
      </c>
      <c r="K50" s="22" t="s">
        <v>287</v>
      </c>
      <c r="L50" s="22" t="s">
        <v>393</v>
      </c>
      <c r="M50" s="22" t="s">
        <v>261</v>
      </c>
      <c r="N50" s="22" t="s">
        <v>347</v>
      </c>
      <c r="O50" s="22" t="s">
        <v>393</v>
      </c>
      <c r="P50" s="22" t="s">
        <v>30</v>
      </c>
      <c r="Q50" s="22" t="s">
        <v>309</v>
      </c>
      <c r="R50" s="22" t="s">
        <v>262</v>
      </c>
      <c r="S50" s="22" t="s">
        <v>263</v>
      </c>
      <c r="T50" s="22" t="s">
        <v>264</v>
      </c>
      <c r="U50" s="22" t="s">
        <v>265</v>
      </c>
    </row>
    <row r="51" spans="1:21" x14ac:dyDescent="0.25">
      <c r="A51" s="22" t="s">
        <v>257</v>
      </c>
      <c r="D51" s="22" t="s">
        <v>60</v>
      </c>
      <c r="E51" s="22" t="s">
        <v>59</v>
      </c>
      <c r="F51" s="22" t="s">
        <v>287</v>
      </c>
      <c r="G51" s="22" t="s">
        <v>287</v>
      </c>
      <c r="H51" s="22" t="s">
        <v>287</v>
      </c>
      <c r="I51" s="22" t="s">
        <v>287</v>
      </c>
      <c r="J51" s="22" t="s">
        <v>287</v>
      </c>
      <c r="K51" s="22" t="s">
        <v>287</v>
      </c>
      <c r="L51" s="22" t="s">
        <v>394</v>
      </c>
      <c r="M51" s="22" t="s">
        <v>261</v>
      </c>
      <c r="N51" s="22" t="s">
        <v>287</v>
      </c>
      <c r="O51" s="22" t="s">
        <v>394</v>
      </c>
      <c r="P51" s="22" t="s">
        <v>30</v>
      </c>
      <c r="Q51" s="22" t="s">
        <v>298</v>
      </c>
      <c r="R51" s="22" t="s">
        <v>262</v>
      </c>
      <c r="S51" s="22" t="s">
        <v>263</v>
      </c>
      <c r="T51" s="22" t="s">
        <v>272</v>
      </c>
      <c r="U51" s="22" t="s">
        <v>273</v>
      </c>
    </row>
    <row r="52" spans="1:21" x14ac:dyDescent="0.25">
      <c r="A52" s="22" t="s">
        <v>257</v>
      </c>
      <c r="D52" s="22" t="s">
        <v>112</v>
      </c>
      <c r="E52" s="22" t="s">
        <v>111</v>
      </c>
      <c r="F52" s="22" t="s">
        <v>287</v>
      </c>
      <c r="G52" s="22" t="s">
        <v>287</v>
      </c>
      <c r="H52" s="22" t="s">
        <v>287</v>
      </c>
      <c r="I52" s="22" t="s">
        <v>287</v>
      </c>
      <c r="J52" s="22" t="s">
        <v>287</v>
      </c>
      <c r="K52" s="22" t="s">
        <v>287</v>
      </c>
      <c r="L52" s="22" t="s">
        <v>395</v>
      </c>
      <c r="M52" s="22" t="s">
        <v>261</v>
      </c>
      <c r="N52" s="22" t="s">
        <v>396</v>
      </c>
      <c r="O52" s="22" t="s">
        <v>395</v>
      </c>
      <c r="P52" s="22" t="s">
        <v>30</v>
      </c>
      <c r="Q52" s="22" t="s">
        <v>295</v>
      </c>
      <c r="R52" s="22" t="s">
        <v>262</v>
      </c>
      <c r="S52" s="22" t="s">
        <v>263</v>
      </c>
      <c r="T52" s="22" t="s">
        <v>264</v>
      </c>
      <c r="U52" s="22" t="s">
        <v>265</v>
      </c>
    </row>
    <row r="53" spans="1:21" x14ac:dyDescent="0.25">
      <c r="A53" s="22" t="s">
        <v>257</v>
      </c>
      <c r="D53" s="22" t="s">
        <v>144</v>
      </c>
      <c r="E53" s="22" t="s">
        <v>143</v>
      </c>
      <c r="F53" s="22" t="s">
        <v>287</v>
      </c>
      <c r="G53" s="22" t="s">
        <v>287</v>
      </c>
      <c r="H53" s="22" t="s">
        <v>287</v>
      </c>
      <c r="I53" s="22" t="s">
        <v>287</v>
      </c>
      <c r="J53" s="22" t="s">
        <v>287</v>
      </c>
      <c r="K53" s="22" t="s">
        <v>287</v>
      </c>
      <c r="L53" s="22" t="s">
        <v>397</v>
      </c>
      <c r="M53" s="22" t="s">
        <v>261</v>
      </c>
      <c r="N53" s="22" t="s">
        <v>398</v>
      </c>
      <c r="O53" s="22" t="s">
        <v>397</v>
      </c>
      <c r="P53" s="22" t="s">
        <v>30</v>
      </c>
      <c r="Q53" s="22" t="s">
        <v>309</v>
      </c>
      <c r="R53" s="22" t="s">
        <v>262</v>
      </c>
      <c r="S53" s="22" t="s">
        <v>263</v>
      </c>
      <c r="T53" s="22" t="s">
        <v>264</v>
      </c>
      <c r="U53" s="22" t="s">
        <v>265</v>
      </c>
    </row>
    <row r="54" spans="1:21" x14ac:dyDescent="0.25">
      <c r="A54" s="22" t="s">
        <v>257</v>
      </c>
      <c r="D54" s="22" t="s">
        <v>191</v>
      </c>
      <c r="E54" s="22" t="s">
        <v>190</v>
      </c>
      <c r="F54" s="22" t="s">
        <v>399</v>
      </c>
      <c r="G54" s="22" t="s">
        <v>287</v>
      </c>
      <c r="H54" s="22" t="s">
        <v>287</v>
      </c>
      <c r="I54" s="22" t="s">
        <v>287</v>
      </c>
      <c r="J54" s="22" t="s">
        <v>287</v>
      </c>
      <c r="K54" s="22" t="s">
        <v>287</v>
      </c>
      <c r="L54" s="22" t="s">
        <v>400</v>
      </c>
      <c r="M54" s="22" t="s">
        <v>261</v>
      </c>
      <c r="N54" s="22" t="s">
        <v>401</v>
      </c>
      <c r="O54" s="22" t="s">
        <v>402</v>
      </c>
      <c r="P54" s="22" t="s">
        <v>30</v>
      </c>
      <c r="Q54" s="22" t="s">
        <v>295</v>
      </c>
      <c r="R54" s="22" t="s">
        <v>262</v>
      </c>
      <c r="S54" s="22" t="s">
        <v>263</v>
      </c>
      <c r="T54" s="22" t="s">
        <v>266</v>
      </c>
      <c r="U54" s="22" t="s">
        <v>267</v>
      </c>
    </row>
    <row r="55" spans="1:21" x14ac:dyDescent="0.25">
      <c r="A55" s="22" t="s">
        <v>257</v>
      </c>
      <c r="D55" s="22" t="s">
        <v>54</v>
      </c>
      <c r="E55" s="22" t="s">
        <v>53</v>
      </c>
      <c r="F55" s="22" t="s">
        <v>287</v>
      </c>
      <c r="G55" s="22" t="s">
        <v>287</v>
      </c>
      <c r="H55" s="22" t="s">
        <v>287</v>
      </c>
      <c r="I55" s="22" t="s">
        <v>287</v>
      </c>
      <c r="J55" s="22" t="s">
        <v>287</v>
      </c>
      <c r="K55" s="22" t="s">
        <v>287</v>
      </c>
      <c r="L55" s="22" t="s">
        <v>403</v>
      </c>
      <c r="M55" s="22" t="s">
        <v>261</v>
      </c>
      <c r="N55" s="22" t="s">
        <v>404</v>
      </c>
      <c r="O55" s="22" t="s">
        <v>403</v>
      </c>
      <c r="P55" s="22" t="s">
        <v>30</v>
      </c>
      <c r="Q55" s="22" t="s">
        <v>295</v>
      </c>
      <c r="R55" s="22" t="s">
        <v>262</v>
      </c>
      <c r="S55" s="22" t="s">
        <v>263</v>
      </c>
      <c r="T55" s="22" t="s">
        <v>264</v>
      </c>
      <c r="U55" s="22" t="s">
        <v>265</v>
      </c>
    </row>
    <row r="56" spans="1:21" x14ac:dyDescent="0.25">
      <c r="A56" s="22" t="s">
        <v>257</v>
      </c>
      <c r="D56" s="22" t="s">
        <v>96</v>
      </c>
      <c r="E56" s="22" t="s">
        <v>95</v>
      </c>
      <c r="F56" s="22" t="s">
        <v>287</v>
      </c>
      <c r="G56" s="22" t="s">
        <v>287</v>
      </c>
      <c r="H56" s="22" t="s">
        <v>287</v>
      </c>
      <c r="I56" s="22" t="s">
        <v>287</v>
      </c>
      <c r="J56" s="22" t="s">
        <v>287</v>
      </c>
      <c r="K56" s="22" t="s">
        <v>287</v>
      </c>
      <c r="L56" s="22" t="s">
        <v>405</v>
      </c>
      <c r="M56" s="22" t="s">
        <v>261</v>
      </c>
      <c r="N56" s="22" t="s">
        <v>406</v>
      </c>
      <c r="O56" s="22" t="s">
        <v>405</v>
      </c>
      <c r="P56" s="22" t="s">
        <v>30</v>
      </c>
      <c r="Q56" s="22" t="s">
        <v>303</v>
      </c>
      <c r="R56" s="22" t="s">
        <v>262</v>
      </c>
      <c r="S56" s="22" t="s">
        <v>263</v>
      </c>
      <c r="T56" s="22" t="s">
        <v>264</v>
      </c>
      <c r="U56" s="22" t="s">
        <v>265</v>
      </c>
    </row>
    <row r="57" spans="1:21" x14ac:dyDescent="0.25">
      <c r="A57" s="22" t="s">
        <v>257</v>
      </c>
      <c r="D57" s="22" t="s">
        <v>164</v>
      </c>
      <c r="E57" s="22" t="s">
        <v>163</v>
      </c>
      <c r="F57" s="22" t="s">
        <v>287</v>
      </c>
      <c r="G57" s="22" t="s">
        <v>287</v>
      </c>
      <c r="H57" s="22" t="s">
        <v>287</v>
      </c>
      <c r="I57" s="22" t="s">
        <v>287</v>
      </c>
      <c r="J57" s="22" t="s">
        <v>287</v>
      </c>
      <c r="K57" s="22" t="s">
        <v>287</v>
      </c>
      <c r="L57" s="22" t="s">
        <v>407</v>
      </c>
      <c r="M57" s="22" t="s">
        <v>261</v>
      </c>
      <c r="N57" s="22" t="s">
        <v>287</v>
      </c>
      <c r="O57" s="22" t="s">
        <v>407</v>
      </c>
      <c r="P57" s="22" t="s">
        <v>30</v>
      </c>
      <c r="Q57" s="22" t="s">
        <v>384</v>
      </c>
      <c r="R57" s="22" t="s">
        <v>262</v>
      </c>
      <c r="S57" s="22" t="s">
        <v>263</v>
      </c>
      <c r="T57" s="22" t="s">
        <v>264</v>
      </c>
      <c r="U57" s="22" t="s">
        <v>265</v>
      </c>
    </row>
    <row r="58" spans="1:21" x14ac:dyDescent="0.25">
      <c r="A58" s="22" t="s">
        <v>257</v>
      </c>
      <c r="D58" s="22" t="s">
        <v>38</v>
      </c>
      <c r="E58" s="22" t="s">
        <v>37</v>
      </c>
      <c r="F58" s="22" t="s">
        <v>408</v>
      </c>
      <c r="G58" s="22" t="s">
        <v>287</v>
      </c>
      <c r="H58" s="22" t="s">
        <v>287</v>
      </c>
      <c r="I58" s="22" t="s">
        <v>287</v>
      </c>
      <c r="J58" s="22" t="s">
        <v>287</v>
      </c>
      <c r="K58" s="22" t="s">
        <v>287</v>
      </c>
      <c r="L58" s="22" t="s">
        <v>287</v>
      </c>
      <c r="M58" s="22" t="s">
        <v>261</v>
      </c>
      <c r="N58" s="22" t="s">
        <v>287</v>
      </c>
      <c r="O58" s="22" t="s">
        <v>408</v>
      </c>
      <c r="P58" s="22" t="s">
        <v>30</v>
      </c>
      <c r="Q58" s="22" t="s">
        <v>298</v>
      </c>
      <c r="R58" s="22" t="s">
        <v>276</v>
      </c>
      <c r="S58" s="22" t="s">
        <v>263</v>
      </c>
      <c r="T58" s="22" t="s">
        <v>277</v>
      </c>
      <c r="U58" s="22" t="s">
        <v>278</v>
      </c>
    </row>
    <row r="59" spans="1:21" x14ac:dyDescent="0.25">
      <c r="A59" s="22" t="s">
        <v>257</v>
      </c>
      <c r="D59" s="22" t="s">
        <v>94</v>
      </c>
      <c r="E59" s="22" t="s">
        <v>93</v>
      </c>
      <c r="F59" s="22" t="s">
        <v>287</v>
      </c>
      <c r="G59" s="22" t="s">
        <v>287</v>
      </c>
      <c r="H59" s="22" t="s">
        <v>287</v>
      </c>
      <c r="I59" s="22" t="s">
        <v>287</v>
      </c>
      <c r="J59" s="22" t="s">
        <v>287</v>
      </c>
      <c r="K59" s="22" t="s">
        <v>287</v>
      </c>
      <c r="L59" s="22" t="s">
        <v>409</v>
      </c>
      <c r="M59" s="22" t="s">
        <v>261</v>
      </c>
      <c r="N59" s="22" t="s">
        <v>305</v>
      </c>
      <c r="O59" s="22" t="s">
        <v>409</v>
      </c>
      <c r="P59" s="22" t="s">
        <v>30</v>
      </c>
      <c r="Q59" s="22" t="s">
        <v>298</v>
      </c>
      <c r="R59" s="22" t="s">
        <v>262</v>
      </c>
      <c r="S59" s="22" t="s">
        <v>263</v>
      </c>
      <c r="T59" s="22" t="s">
        <v>274</v>
      </c>
      <c r="U59" s="22" t="s">
        <v>275</v>
      </c>
    </row>
    <row r="60" spans="1:21" x14ac:dyDescent="0.25">
      <c r="A60" s="22" t="s">
        <v>257</v>
      </c>
      <c r="D60" s="22" t="s">
        <v>106</v>
      </c>
      <c r="E60" s="22" t="s">
        <v>105</v>
      </c>
      <c r="F60" s="22" t="s">
        <v>287</v>
      </c>
      <c r="G60" s="22" t="s">
        <v>287</v>
      </c>
      <c r="H60" s="22" t="s">
        <v>287</v>
      </c>
      <c r="I60" s="22" t="s">
        <v>287</v>
      </c>
      <c r="J60" s="22" t="s">
        <v>287</v>
      </c>
      <c r="K60" s="22" t="s">
        <v>287</v>
      </c>
      <c r="L60" s="22" t="s">
        <v>410</v>
      </c>
      <c r="M60" s="22" t="s">
        <v>261</v>
      </c>
      <c r="N60" s="22" t="s">
        <v>411</v>
      </c>
      <c r="O60" s="22" t="s">
        <v>410</v>
      </c>
      <c r="P60" s="22" t="s">
        <v>30</v>
      </c>
      <c r="Q60" s="22" t="s">
        <v>309</v>
      </c>
      <c r="R60" s="22" t="s">
        <v>262</v>
      </c>
      <c r="S60" s="22" t="s">
        <v>263</v>
      </c>
      <c r="T60" s="22" t="s">
        <v>274</v>
      </c>
      <c r="U60" s="22" t="s">
        <v>275</v>
      </c>
    </row>
    <row r="61" spans="1:21" x14ac:dyDescent="0.25">
      <c r="A61" s="22" t="s">
        <v>257</v>
      </c>
      <c r="D61" s="22" t="s">
        <v>185</v>
      </c>
      <c r="E61" s="22" t="s">
        <v>184</v>
      </c>
      <c r="F61" s="22" t="s">
        <v>412</v>
      </c>
      <c r="G61" s="22" t="s">
        <v>287</v>
      </c>
      <c r="H61" s="22" t="s">
        <v>287</v>
      </c>
      <c r="I61" s="22" t="s">
        <v>287</v>
      </c>
      <c r="J61" s="22" t="s">
        <v>287</v>
      </c>
      <c r="K61" s="22" t="s">
        <v>287</v>
      </c>
      <c r="L61" s="22" t="s">
        <v>413</v>
      </c>
      <c r="M61" s="22" t="s">
        <v>261</v>
      </c>
      <c r="N61" s="22" t="s">
        <v>414</v>
      </c>
      <c r="O61" s="22" t="s">
        <v>415</v>
      </c>
      <c r="P61" s="22" t="s">
        <v>30</v>
      </c>
      <c r="Q61" s="22" t="s">
        <v>306</v>
      </c>
      <c r="R61" s="22" t="s">
        <v>262</v>
      </c>
      <c r="S61" s="22" t="s">
        <v>263</v>
      </c>
      <c r="T61" s="22" t="s">
        <v>272</v>
      </c>
      <c r="U61" s="22" t="s">
        <v>273</v>
      </c>
    </row>
    <row r="62" spans="1:21" x14ac:dyDescent="0.25">
      <c r="A62" s="22" t="s">
        <v>257</v>
      </c>
      <c r="D62" s="22" t="s">
        <v>102</v>
      </c>
      <c r="E62" s="22" t="s">
        <v>101</v>
      </c>
      <c r="F62" s="22" t="s">
        <v>287</v>
      </c>
      <c r="G62" s="22" t="s">
        <v>287</v>
      </c>
      <c r="H62" s="22" t="s">
        <v>287</v>
      </c>
      <c r="I62" s="22" t="s">
        <v>287</v>
      </c>
      <c r="J62" s="22" t="s">
        <v>287</v>
      </c>
      <c r="K62" s="22" t="s">
        <v>287</v>
      </c>
      <c r="L62" s="22" t="s">
        <v>416</v>
      </c>
      <c r="M62" s="22" t="s">
        <v>261</v>
      </c>
      <c r="N62" s="22" t="s">
        <v>417</v>
      </c>
      <c r="O62" s="22" t="s">
        <v>416</v>
      </c>
      <c r="P62" s="22" t="s">
        <v>30</v>
      </c>
      <c r="Q62" s="22" t="s">
        <v>295</v>
      </c>
      <c r="R62" s="22" t="s">
        <v>268</v>
      </c>
      <c r="S62" s="22" t="s">
        <v>263</v>
      </c>
      <c r="T62" s="22" t="s">
        <v>279</v>
      </c>
      <c r="U62" s="22" t="s">
        <v>280</v>
      </c>
    </row>
    <row r="63" spans="1:21" x14ac:dyDescent="0.25">
      <c r="A63" s="22" t="s">
        <v>257</v>
      </c>
      <c r="D63" s="22" t="s">
        <v>193</v>
      </c>
      <c r="E63" s="22" t="s">
        <v>192</v>
      </c>
      <c r="F63" s="22" t="s">
        <v>418</v>
      </c>
      <c r="G63" s="22" t="s">
        <v>287</v>
      </c>
      <c r="H63" s="22" t="s">
        <v>287</v>
      </c>
      <c r="I63" s="22" t="s">
        <v>287</v>
      </c>
      <c r="J63" s="22" t="s">
        <v>287</v>
      </c>
      <c r="K63" s="22" t="s">
        <v>287</v>
      </c>
      <c r="L63" s="22" t="s">
        <v>419</v>
      </c>
      <c r="M63" s="22" t="s">
        <v>261</v>
      </c>
      <c r="N63" s="22" t="s">
        <v>420</v>
      </c>
      <c r="O63" s="22" t="s">
        <v>421</v>
      </c>
      <c r="P63" s="22" t="s">
        <v>30</v>
      </c>
      <c r="Q63" s="22" t="s">
        <v>295</v>
      </c>
      <c r="R63" s="22" t="s">
        <v>276</v>
      </c>
      <c r="S63" s="22" t="s">
        <v>263</v>
      </c>
      <c r="T63" s="22" t="s">
        <v>277</v>
      </c>
      <c r="U63" s="22" t="s">
        <v>278</v>
      </c>
    </row>
    <row r="64" spans="1:21" x14ac:dyDescent="0.25">
      <c r="A64" s="22" t="s">
        <v>257</v>
      </c>
      <c r="D64" s="22" t="s">
        <v>52</v>
      </c>
      <c r="E64" s="22" t="s">
        <v>51</v>
      </c>
      <c r="F64" s="22" t="s">
        <v>287</v>
      </c>
      <c r="G64" s="22" t="s">
        <v>287</v>
      </c>
      <c r="H64" s="22" t="s">
        <v>287</v>
      </c>
      <c r="I64" s="22" t="s">
        <v>287</v>
      </c>
      <c r="J64" s="22" t="s">
        <v>287</v>
      </c>
      <c r="K64" s="22" t="s">
        <v>287</v>
      </c>
      <c r="L64" s="22" t="s">
        <v>422</v>
      </c>
      <c r="M64" s="22" t="s">
        <v>261</v>
      </c>
      <c r="N64" s="22" t="s">
        <v>423</v>
      </c>
      <c r="O64" s="22" t="s">
        <v>422</v>
      </c>
      <c r="P64" s="22" t="s">
        <v>30</v>
      </c>
      <c r="Q64" s="22" t="s">
        <v>298</v>
      </c>
      <c r="R64" s="22" t="s">
        <v>268</v>
      </c>
      <c r="T64" s="22" t="s">
        <v>269</v>
      </c>
      <c r="U64" s="22" t="s">
        <v>270</v>
      </c>
    </row>
    <row r="65" spans="1:21" x14ac:dyDescent="0.25">
      <c r="A65" s="22" t="s">
        <v>257</v>
      </c>
      <c r="D65" s="22" t="s">
        <v>174</v>
      </c>
      <c r="E65" s="22" t="s">
        <v>173</v>
      </c>
      <c r="F65" s="22" t="s">
        <v>287</v>
      </c>
      <c r="G65" s="22" t="s">
        <v>287</v>
      </c>
      <c r="H65" s="22" t="s">
        <v>424</v>
      </c>
      <c r="I65" s="22" t="s">
        <v>287</v>
      </c>
      <c r="J65" s="22" t="s">
        <v>287</v>
      </c>
      <c r="K65" s="22" t="s">
        <v>287</v>
      </c>
      <c r="L65" s="22" t="s">
        <v>425</v>
      </c>
      <c r="M65" s="22" t="s">
        <v>261</v>
      </c>
      <c r="N65" s="22" t="s">
        <v>426</v>
      </c>
      <c r="O65" s="22" t="s">
        <v>427</v>
      </c>
      <c r="P65" s="22" t="s">
        <v>30</v>
      </c>
      <c r="Q65" s="22" t="s">
        <v>295</v>
      </c>
      <c r="R65" s="22" t="s">
        <v>262</v>
      </c>
      <c r="S65" s="22" t="s">
        <v>263</v>
      </c>
      <c r="T65" s="22" t="s">
        <v>274</v>
      </c>
      <c r="U65" s="22" t="s">
        <v>275</v>
      </c>
    </row>
    <row r="66" spans="1:21" x14ac:dyDescent="0.25">
      <c r="A66" s="22" t="s">
        <v>257</v>
      </c>
      <c r="D66" s="22" t="s">
        <v>134</v>
      </c>
      <c r="E66" s="22" t="s">
        <v>133</v>
      </c>
      <c r="F66" s="22" t="s">
        <v>287</v>
      </c>
      <c r="G66" s="22" t="s">
        <v>287</v>
      </c>
      <c r="H66" s="22" t="s">
        <v>287</v>
      </c>
      <c r="I66" s="22" t="s">
        <v>287</v>
      </c>
      <c r="J66" s="22" t="s">
        <v>287</v>
      </c>
      <c r="K66" s="22" t="s">
        <v>287</v>
      </c>
      <c r="L66" s="22" t="s">
        <v>428</v>
      </c>
      <c r="M66" s="22" t="s">
        <v>261</v>
      </c>
      <c r="N66" s="22" t="s">
        <v>429</v>
      </c>
      <c r="O66" s="22" t="s">
        <v>428</v>
      </c>
      <c r="P66" s="22" t="s">
        <v>30</v>
      </c>
      <c r="Q66" s="22" t="s">
        <v>295</v>
      </c>
      <c r="R66" s="22" t="s">
        <v>262</v>
      </c>
      <c r="S66" s="22" t="s">
        <v>263</v>
      </c>
      <c r="T66" s="22" t="s">
        <v>266</v>
      </c>
      <c r="U66" s="22" t="s">
        <v>267</v>
      </c>
    </row>
    <row r="67" spans="1:21" x14ac:dyDescent="0.25">
      <c r="A67" s="22" t="s">
        <v>257</v>
      </c>
      <c r="D67" s="22" t="s">
        <v>152</v>
      </c>
      <c r="E67" s="22" t="s">
        <v>151</v>
      </c>
      <c r="F67" s="22" t="s">
        <v>287</v>
      </c>
      <c r="G67" s="22" t="s">
        <v>287</v>
      </c>
      <c r="H67" s="22" t="s">
        <v>287</v>
      </c>
      <c r="I67" s="22" t="s">
        <v>287</v>
      </c>
      <c r="J67" s="22" t="s">
        <v>287</v>
      </c>
      <c r="K67" s="22" t="s">
        <v>287</v>
      </c>
      <c r="L67" s="22" t="s">
        <v>430</v>
      </c>
      <c r="M67" s="22" t="s">
        <v>261</v>
      </c>
      <c r="N67" s="22" t="s">
        <v>431</v>
      </c>
      <c r="O67" s="22" t="s">
        <v>430</v>
      </c>
      <c r="P67" s="22" t="s">
        <v>30</v>
      </c>
      <c r="Q67" s="22" t="s">
        <v>306</v>
      </c>
      <c r="R67" s="22" t="s">
        <v>262</v>
      </c>
      <c r="S67" s="22" t="s">
        <v>263</v>
      </c>
      <c r="T67" s="22" t="s">
        <v>272</v>
      </c>
      <c r="U67" s="22" t="s">
        <v>273</v>
      </c>
    </row>
    <row r="68" spans="1:21" x14ac:dyDescent="0.25">
      <c r="A68" s="22" t="s">
        <v>257</v>
      </c>
      <c r="D68" s="22" t="s">
        <v>66</v>
      </c>
      <c r="E68" s="22" t="s">
        <v>65</v>
      </c>
      <c r="F68" s="22" t="s">
        <v>287</v>
      </c>
      <c r="G68" s="22" t="s">
        <v>287</v>
      </c>
      <c r="H68" s="22" t="s">
        <v>287</v>
      </c>
      <c r="I68" s="22" t="s">
        <v>287</v>
      </c>
      <c r="J68" s="22" t="s">
        <v>287</v>
      </c>
      <c r="K68" s="22" t="s">
        <v>287</v>
      </c>
      <c r="L68" s="22" t="s">
        <v>432</v>
      </c>
      <c r="M68" s="22" t="s">
        <v>261</v>
      </c>
      <c r="N68" s="22" t="s">
        <v>433</v>
      </c>
      <c r="O68" s="22" t="s">
        <v>432</v>
      </c>
      <c r="P68" s="22" t="s">
        <v>30</v>
      </c>
      <c r="Q68" s="22" t="s">
        <v>295</v>
      </c>
      <c r="R68" s="22" t="s">
        <v>262</v>
      </c>
      <c r="S68" s="22" t="s">
        <v>263</v>
      </c>
      <c r="T68" s="22" t="s">
        <v>264</v>
      </c>
      <c r="U68" s="22" t="s">
        <v>265</v>
      </c>
    </row>
    <row r="69" spans="1:21" x14ac:dyDescent="0.25">
      <c r="A69" s="22" t="s">
        <v>257</v>
      </c>
      <c r="D69" s="22" t="s">
        <v>44</v>
      </c>
      <c r="E69" s="22" t="s">
        <v>43</v>
      </c>
      <c r="F69" s="22" t="s">
        <v>434</v>
      </c>
      <c r="G69" s="22" t="s">
        <v>287</v>
      </c>
      <c r="H69" s="22" t="s">
        <v>287</v>
      </c>
      <c r="I69" s="22" t="s">
        <v>287</v>
      </c>
      <c r="J69" s="22" t="s">
        <v>287</v>
      </c>
      <c r="K69" s="22" t="s">
        <v>287</v>
      </c>
      <c r="L69" s="22" t="s">
        <v>435</v>
      </c>
      <c r="M69" s="22" t="s">
        <v>261</v>
      </c>
      <c r="N69" s="22" t="s">
        <v>411</v>
      </c>
      <c r="O69" s="22" t="s">
        <v>436</v>
      </c>
      <c r="P69" s="22" t="s">
        <v>30</v>
      </c>
      <c r="Q69" s="22" t="s">
        <v>309</v>
      </c>
      <c r="R69" s="22" t="s">
        <v>262</v>
      </c>
      <c r="S69" s="22" t="s">
        <v>271</v>
      </c>
      <c r="T69" s="22" t="s">
        <v>266</v>
      </c>
      <c r="U69" s="22" t="s">
        <v>267</v>
      </c>
    </row>
    <row r="70" spans="1:21" x14ac:dyDescent="0.25">
      <c r="A70" s="22" t="s">
        <v>257</v>
      </c>
      <c r="D70" s="22" t="s">
        <v>209</v>
      </c>
      <c r="E70" s="22" t="s">
        <v>208</v>
      </c>
      <c r="F70" s="22" t="s">
        <v>437</v>
      </c>
      <c r="G70" s="22" t="s">
        <v>287</v>
      </c>
      <c r="H70" s="22" t="s">
        <v>287</v>
      </c>
      <c r="I70" s="22" t="s">
        <v>287</v>
      </c>
      <c r="J70" s="22" t="s">
        <v>287</v>
      </c>
      <c r="K70" s="22" t="s">
        <v>287</v>
      </c>
      <c r="L70" s="22" t="s">
        <v>438</v>
      </c>
      <c r="M70" s="22" t="s">
        <v>261</v>
      </c>
      <c r="N70" s="22" t="s">
        <v>439</v>
      </c>
      <c r="O70" s="22" t="s">
        <v>440</v>
      </c>
      <c r="P70" s="22" t="s">
        <v>30</v>
      </c>
      <c r="Q70" s="22" t="s">
        <v>295</v>
      </c>
      <c r="R70" s="22" t="s">
        <v>262</v>
      </c>
      <c r="S70" s="22" t="s">
        <v>263</v>
      </c>
      <c r="T70" s="22" t="s">
        <v>274</v>
      </c>
      <c r="U70" s="22" t="s">
        <v>275</v>
      </c>
    </row>
    <row r="71" spans="1:21" x14ac:dyDescent="0.25">
      <c r="A71" s="22" t="s">
        <v>257</v>
      </c>
      <c r="D71" s="22" t="s">
        <v>146</v>
      </c>
      <c r="E71" s="22" t="s">
        <v>145</v>
      </c>
      <c r="F71" s="22" t="s">
        <v>287</v>
      </c>
      <c r="G71" s="22" t="s">
        <v>287</v>
      </c>
      <c r="H71" s="22" t="s">
        <v>287</v>
      </c>
      <c r="I71" s="22" t="s">
        <v>287</v>
      </c>
      <c r="J71" s="22" t="s">
        <v>287</v>
      </c>
      <c r="K71" s="22" t="s">
        <v>287</v>
      </c>
      <c r="L71" s="22" t="s">
        <v>441</v>
      </c>
      <c r="M71" s="22" t="s">
        <v>261</v>
      </c>
      <c r="N71" s="22" t="s">
        <v>442</v>
      </c>
      <c r="O71" s="22" t="s">
        <v>441</v>
      </c>
      <c r="P71" s="22" t="s">
        <v>30</v>
      </c>
      <c r="Q71" s="22" t="s">
        <v>309</v>
      </c>
      <c r="R71" s="22" t="s">
        <v>262</v>
      </c>
      <c r="S71" s="22" t="s">
        <v>263</v>
      </c>
      <c r="T71" s="22" t="s">
        <v>266</v>
      </c>
      <c r="U71" s="22" t="s">
        <v>267</v>
      </c>
    </row>
    <row r="72" spans="1:21" x14ac:dyDescent="0.25">
      <c r="A72" s="22" t="s">
        <v>257</v>
      </c>
      <c r="D72" s="22" t="s">
        <v>70</v>
      </c>
      <c r="E72" s="22" t="s">
        <v>69</v>
      </c>
      <c r="F72" s="22" t="s">
        <v>287</v>
      </c>
      <c r="G72" s="22" t="s">
        <v>287</v>
      </c>
      <c r="H72" s="22" t="s">
        <v>287</v>
      </c>
      <c r="I72" s="22" t="s">
        <v>287</v>
      </c>
      <c r="J72" s="22" t="s">
        <v>287</v>
      </c>
      <c r="K72" s="22" t="s">
        <v>287</v>
      </c>
      <c r="L72" s="22" t="s">
        <v>443</v>
      </c>
      <c r="M72" s="22" t="s">
        <v>261</v>
      </c>
      <c r="N72" s="22" t="s">
        <v>433</v>
      </c>
      <c r="O72" s="22" t="s">
        <v>443</v>
      </c>
      <c r="P72" s="22" t="s">
        <v>30</v>
      </c>
      <c r="Q72" s="22" t="s">
        <v>298</v>
      </c>
      <c r="R72" s="22" t="s">
        <v>262</v>
      </c>
      <c r="S72" s="22" t="s">
        <v>263</v>
      </c>
      <c r="T72" s="22" t="s">
        <v>266</v>
      </c>
      <c r="U72" s="22" t="s">
        <v>267</v>
      </c>
    </row>
    <row r="73" spans="1:21" x14ac:dyDescent="0.25">
      <c r="A73" s="22" t="s">
        <v>257</v>
      </c>
      <c r="D73" s="22" t="s">
        <v>76</v>
      </c>
      <c r="E73" s="22" t="s">
        <v>75</v>
      </c>
      <c r="F73" s="22" t="s">
        <v>287</v>
      </c>
      <c r="G73" s="22" t="s">
        <v>287</v>
      </c>
      <c r="H73" s="22" t="s">
        <v>287</v>
      </c>
      <c r="I73" s="22" t="s">
        <v>287</v>
      </c>
      <c r="J73" s="22" t="s">
        <v>287</v>
      </c>
      <c r="K73" s="22" t="s">
        <v>287</v>
      </c>
      <c r="L73" s="22" t="s">
        <v>444</v>
      </c>
      <c r="M73" s="22" t="s">
        <v>261</v>
      </c>
      <c r="N73" s="22" t="s">
        <v>445</v>
      </c>
      <c r="O73" s="22" t="s">
        <v>444</v>
      </c>
      <c r="P73" s="22" t="s">
        <v>30</v>
      </c>
      <c r="Q73" s="22" t="s">
        <v>298</v>
      </c>
      <c r="R73" s="22" t="s">
        <v>262</v>
      </c>
      <c r="S73" s="22" t="s">
        <v>263</v>
      </c>
      <c r="T73" s="22" t="s">
        <v>272</v>
      </c>
      <c r="U73" s="22" t="s">
        <v>273</v>
      </c>
    </row>
    <row r="74" spans="1:21" x14ac:dyDescent="0.25">
      <c r="A74" s="22" t="s">
        <v>257</v>
      </c>
      <c r="D74" s="22" t="s">
        <v>162</v>
      </c>
      <c r="E74" s="22" t="s">
        <v>161</v>
      </c>
      <c r="F74" s="22" t="s">
        <v>287</v>
      </c>
      <c r="G74" s="22" t="s">
        <v>287</v>
      </c>
      <c r="H74" s="22" t="s">
        <v>287</v>
      </c>
      <c r="I74" s="22" t="s">
        <v>287</v>
      </c>
      <c r="J74" s="22" t="s">
        <v>287</v>
      </c>
      <c r="K74" s="22" t="s">
        <v>287</v>
      </c>
      <c r="L74" s="22" t="s">
        <v>446</v>
      </c>
      <c r="M74" s="22" t="s">
        <v>261</v>
      </c>
      <c r="N74" s="22" t="s">
        <v>305</v>
      </c>
      <c r="O74" s="22" t="s">
        <v>446</v>
      </c>
      <c r="P74" s="22" t="s">
        <v>30</v>
      </c>
      <c r="Q74" s="22" t="s">
        <v>447</v>
      </c>
      <c r="R74" s="22" t="s">
        <v>262</v>
      </c>
      <c r="S74" s="22" t="s">
        <v>271</v>
      </c>
      <c r="T74" s="22" t="s">
        <v>272</v>
      </c>
      <c r="U74" s="22" t="s">
        <v>273</v>
      </c>
    </row>
    <row r="75" spans="1:21" x14ac:dyDescent="0.25">
      <c r="A75" s="22" t="s">
        <v>257</v>
      </c>
      <c r="D75" s="22" t="s">
        <v>74</v>
      </c>
      <c r="E75" s="22" t="s">
        <v>73</v>
      </c>
      <c r="F75" s="22" t="s">
        <v>287</v>
      </c>
      <c r="G75" s="22" t="s">
        <v>287</v>
      </c>
      <c r="H75" s="22" t="s">
        <v>287</v>
      </c>
      <c r="I75" s="22" t="s">
        <v>287</v>
      </c>
      <c r="J75" s="22" t="s">
        <v>287</v>
      </c>
      <c r="K75" s="22" t="s">
        <v>287</v>
      </c>
      <c r="L75" s="22" t="s">
        <v>448</v>
      </c>
      <c r="M75" s="22" t="s">
        <v>261</v>
      </c>
      <c r="N75" s="22" t="s">
        <v>449</v>
      </c>
      <c r="O75" s="22" t="s">
        <v>448</v>
      </c>
      <c r="P75" s="22" t="s">
        <v>30</v>
      </c>
      <c r="Q75" s="22" t="s">
        <v>309</v>
      </c>
      <c r="R75" s="22" t="s">
        <v>262</v>
      </c>
      <c r="S75" s="22" t="s">
        <v>263</v>
      </c>
      <c r="T75" s="22" t="s">
        <v>266</v>
      </c>
      <c r="U75" s="22" t="s">
        <v>267</v>
      </c>
    </row>
    <row r="76" spans="1:21" x14ac:dyDescent="0.25">
      <c r="A76" s="22" t="s">
        <v>257</v>
      </c>
      <c r="D76" s="22" t="s">
        <v>124</v>
      </c>
      <c r="E76" s="22" t="s">
        <v>123</v>
      </c>
      <c r="F76" s="22" t="s">
        <v>287</v>
      </c>
      <c r="G76" s="22" t="s">
        <v>287</v>
      </c>
      <c r="H76" s="22" t="s">
        <v>287</v>
      </c>
      <c r="I76" s="22" t="s">
        <v>287</v>
      </c>
      <c r="J76" s="22" t="s">
        <v>287</v>
      </c>
      <c r="K76" s="22" t="s">
        <v>287</v>
      </c>
      <c r="L76" s="22" t="s">
        <v>450</v>
      </c>
      <c r="M76" s="22" t="s">
        <v>261</v>
      </c>
      <c r="N76" s="22" t="s">
        <v>449</v>
      </c>
      <c r="O76" s="22" t="s">
        <v>450</v>
      </c>
      <c r="P76" s="22" t="s">
        <v>30</v>
      </c>
      <c r="Q76" s="22" t="s">
        <v>309</v>
      </c>
      <c r="R76" s="22" t="s">
        <v>262</v>
      </c>
      <c r="S76" s="22" t="s">
        <v>263</v>
      </c>
      <c r="T76" s="22" t="s">
        <v>264</v>
      </c>
      <c r="U76" s="22" t="s">
        <v>265</v>
      </c>
    </row>
    <row r="77" spans="1:21" x14ac:dyDescent="0.25">
      <c r="A77" s="22" t="s">
        <v>257</v>
      </c>
      <c r="D77" s="22" t="s">
        <v>110</v>
      </c>
      <c r="E77" s="22" t="s">
        <v>109</v>
      </c>
      <c r="F77" s="22" t="s">
        <v>287</v>
      </c>
      <c r="G77" s="22" t="s">
        <v>287</v>
      </c>
      <c r="H77" s="22" t="s">
        <v>287</v>
      </c>
      <c r="I77" s="22" t="s">
        <v>287</v>
      </c>
      <c r="J77" s="22" t="s">
        <v>287</v>
      </c>
      <c r="K77" s="22" t="s">
        <v>287</v>
      </c>
      <c r="L77" s="22" t="s">
        <v>451</v>
      </c>
      <c r="M77" s="22" t="s">
        <v>261</v>
      </c>
      <c r="N77" s="22" t="s">
        <v>452</v>
      </c>
      <c r="O77" s="22" t="s">
        <v>451</v>
      </c>
      <c r="P77" s="22" t="s">
        <v>30</v>
      </c>
      <c r="Q77" s="22" t="s">
        <v>298</v>
      </c>
      <c r="R77" s="22" t="s">
        <v>262</v>
      </c>
      <c r="S77" s="22" t="s">
        <v>263</v>
      </c>
      <c r="T77" s="22" t="s">
        <v>266</v>
      </c>
      <c r="U77" s="22" t="s">
        <v>267</v>
      </c>
    </row>
    <row r="78" spans="1:21" x14ac:dyDescent="0.25">
      <c r="A78" s="22" t="s">
        <v>257</v>
      </c>
      <c r="D78" s="22" t="s">
        <v>136</v>
      </c>
      <c r="E78" s="22" t="s">
        <v>135</v>
      </c>
      <c r="F78" s="22" t="s">
        <v>287</v>
      </c>
      <c r="G78" s="22" t="s">
        <v>287</v>
      </c>
      <c r="H78" s="22" t="s">
        <v>287</v>
      </c>
      <c r="I78" s="22" t="s">
        <v>287</v>
      </c>
      <c r="J78" s="22" t="s">
        <v>287</v>
      </c>
      <c r="K78" s="22" t="s">
        <v>287</v>
      </c>
      <c r="L78" s="22" t="s">
        <v>453</v>
      </c>
      <c r="M78" s="22" t="s">
        <v>261</v>
      </c>
      <c r="N78" s="22" t="s">
        <v>287</v>
      </c>
      <c r="O78" s="22" t="s">
        <v>453</v>
      </c>
      <c r="P78" s="22" t="s">
        <v>30</v>
      </c>
      <c r="Q78" s="22" t="s">
        <v>295</v>
      </c>
      <c r="R78" s="22" t="s">
        <v>262</v>
      </c>
      <c r="S78" s="22" t="s">
        <v>263</v>
      </c>
      <c r="T78" s="22" t="s">
        <v>264</v>
      </c>
      <c r="U78" s="22" t="s">
        <v>265</v>
      </c>
    </row>
    <row r="79" spans="1:21" x14ac:dyDescent="0.25">
      <c r="A79" s="22" t="s">
        <v>257</v>
      </c>
      <c r="D79" s="22" t="s">
        <v>114</v>
      </c>
      <c r="E79" s="22" t="s">
        <v>113</v>
      </c>
      <c r="F79" s="22" t="s">
        <v>287</v>
      </c>
      <c r="G79" s="22" t="s">
        <v>287</v>
      </c>
      <c r="H79" s="22" t="s">
        <v>287</v>
      </c>
      <c r="I79" s="22" t="s">
        <v>287</v>
      </c>
      <c r="J79" s="22" t="s">
        <v>287</v>
      </c>
      <c r="K79" s="22" t="s">
        <v>287</v>
      </c>
      <c r="L79" s="22" t="s">
        <v>454</v>
      </c>
      <c r="M79" s="22" t="s">
        <v>261</v>
      </c>
      <c r="N79" s="22" t="s">
        <v>455</v>
      </c>
      <c r="O79" s="22" t="s">
        <v>454</v>
      </c>
      <c r="P79" s="22" t="s">
        <v>30</v>
      </c>
      <c r="Q79" s="22" t="s">
        <v>295</v>
      </c>
      <c r="R79" s="22" t="s">
        <v>268</v>
      </c>
      <c r="S79" s="22" t="s">
        <v>263</v>
      </c>
      <c r="T79" s="22" t="s">
        <v>279</v>
      </c>
      <c r="U79" s="22" t="s">
        <v>280</v>
      </c>
    </row>
    <row r="80" spans="1:21" x14ac:dyDescent="0.25">
      <c r="A80" s="22" t="s">
        <v>257</v>
      </c>
      <c r="D80" s="22" t="s">
        <v>126</v>
      </c>
      <c r="E80" s="22" t="s">
        <v>125</v>
      </c>
      <c r="F80" s="22" t="s">
        <v>287</v>
      </c>
      <c r="G80" s="22" t="s">
        <v>287</v>
      </c>
      <c r="H80" s="22" t="s">
        <v>287</v>
      </c>
      <c r="I80" s="22" t="s">
        <v>287</v>
      </c>
      <c r="J80" s="22" t="s">
        <v>287</v>
      </c>
      <c r="K80" s="22" t="s">
        <v>287</v>
      </c>
      <c r="L80" s="22" t="s">
        <v>456</v>
      </c>
      <c r="M80" s="22" t="s">
        <v>261</v>
      </c>
      <c r="N80" s="22" t="s">
        <v>287</v>
      </c>
      <c r="O80" s="22" t="s">
        <v>456</v>
      </c>
      <c r="P80" s="22" t="s">
        <v>30</v>
      </c>
      <c r="Q80" s="22" t="s">
        <v>295</v>
      </c>
      <c r="R80" s="22" t="s">
        <v>262</v>
      </c>
      <c r="S80" s="22" t="s">
        <v>263</v>
      </c>
      <c r="T80" s="22" t="s">
        <v>274</v>
      </c>
      <c r="U80" s="22" t="s">
        <v>275</v>
      </c>
    </row>
    <row r="81" spans="1:21" x14ac:dyDescent="0.25">
      <c r="A81" s="22" t="s">
        <v>257</v>
      </c>
      <c r="D81" s="22" t="s">
        <v>104</v>
      </c>
      <c r="E81" s="22" t="s">
        <v>103</v>
      </c>
      <c r="F81" s="22" t="s">
        <v>287</v>
      </c>
      <c r="G81" s="22" t="s">
        <v>287</v>
      </c>
      <c r="H81" s="22" t="s">
        <v>287</v>
      </c>
      <c r="I81" s="22" t="s">
        <v>287</v>
      </c>
      <c r="J81" s="22" t="s">
        <v>287</v>
      </c>
      <c r="K81" s="22" t="s">
        <v>287</v>
      </c>
      <c r="L81" s="22" t="s">
        <v>457</v>
      </c>
      <c r="M81" s="22" t="s">
        <v>261</v>
      </c>
      <c r="N81" s="22" t="s">
        <v>379</v>
      </c>
      <c r="O81" s="22" t="s">
        <v>457</v>
      </c>
      <c r="P81" s="22" t="s">
        <v>30</v>
      </c>
      <c r="Q81" s="22" t="s">
        <v>295</v>
      </c>
      <c r="R81" s="22" t="s">
        <v>268</v>
      </c>
      <c r="S81" s="22" t="s">
        <v>263</v>
      </c>
      <c r="T81" s="22" t="s">
        <v>279</v>
      </c>
      <c r="U81" s="22" t="s">
        <v>280</v>
      </c>
    </row>
    <row r="82" spans="1:21" x14ac:dyDescent="0.25">
      <c r="A82" s="22" t="s">
        <v>257</v>
      </c>
      <c r="D82" s="22" t="s">
        <v>195</v>
      </c>
      <c r="E82" s="22" t="s">
        <v>194</v>
      </c>
      <c r="F82" s="22" t="s">
        <v>458</v>
      </c>
      <c r="G82" s="22" t="s">
        <v>287</v>
      </c>
      <c r="H82" s="22" t="s">
        <v>287</v>
      </c>
      <c r="I82" s="22" t="s">
        <v>287</v>
      </c>
      <c r="J82" s="22" t="s">
        <v>287</v>
      </c>
      <c r="K82" s="22" t="s">
        <v>287</v>
      </c>
      <c r="L82" s="22" t="s">
        <v>459</v>
      </c>
      <c r="M82" s="22" t="s">
        <v>261</v>
      </c>
      <c r="N82" s="22" t="s">
        <v>360</v>
      </c>
      <c r="O82" s="22" t="s">
        <v>460</v>
      </c>
      <c r="P82" s="22" t="s">
        <v>30</v>
      </c>
      <c r="Q82" s="22" t="s">
        <v>298</v>
      </c>
      <c r="R82" s="22" t="s">
        <v>262</v>
      </c>
      <c r="S82" s="22" t="s">
        <v>263</v>
      </c>
      <c r="T82" s="22" t="s">
        <v>274</v>
      </c>
      <c r="U82" s="22" t="s">
        <v>275</v>
      </c>
    </row>
    <row r="83" spans="1:21" x14ac:dyDescent="0.25">
      <c r="A83" s="22" t="s">
        <v>257</v>
      </c>
      <c r="D83" s="22" t="s">
        <v>215</v>
      </c>
      <c r="E83" s="22" t="s">
        <v>214</v>
      </c>
      <c r="F83" s="22" t="s">
        <v>461</v>
      </c>
      <c r="G83" s="22" t="s">
        <v>287</v>
      </c>
      <c r="H83" s="22" t="s">
        <v>287</v>
      </c>
      <c r="I83" s="22" t="s">
        <v>287</v>
      </c>
      <c r="J83" s="22" t="s">
        <v>287</v>
      </c>
      <c r="K83" s="22" t="s">
        <v>287</v>
      </c>
      <c r="L83" s="22" t="s">
        <v>462</v>
      </c>
      <c r="M83" s="22" t="s">
        <v>261</v>
      </c>
      <c r="N83" s="22" t="s">
        <v>287</v>
      </c>
      <c r="O83" s="22" t="s">
        <v>463</v>
      </c>
      <c r="P83" s="22" t="s">
        <v>30</v>
      </c>
      <c r="Q83" s="22" t="s">
        <v>303</v>
      </c>
      <c r="R83" s="22" t="s">
        <v>268</v>
      </c>
      <c r="S83" s="22" t="s">
        <v>263</v>
      </c>
      <c r="T83" s="22" t="s">
        <v>282</v>
      </c>
      <c r="U83" s="22" t="s">
        <v>283</v>
      </c>
    </row>
    <row r="84" spans="1:21" x14ac:dyDescent="0.25">
      <c r="A84" s="22" t="s">
        <v>257</v>
      </c>
      <c r="D84" s="22" t="s">
        <v>128</v>
      </c>
      <c r="E84" s="22" t="s">
        <v>127</v>
      </c>
      <c r="F84" s="22" t="s">
        <v>287</v>
      </c>
      <c r="G84" s="22" t="s">
        <v>287</v>
      </c>
      <c r="H84" s="22" t="s">
        <v>287</v>
      </c>
      <c r="I84" s="22" t="s">
        <v>287</v>
      </c>
      <c r="J84" s="22" t="s">
        <v>287</v>
      </c>
      <c r="K84" s="22" t="s">
        <v>287</v>
      </c>
      <c r="L84" s="22" t="s">
        <v>464</v>
      </c>
      <c r="M84" s="22" t="s">
        <v>261</v>
      </c>
      <c r="N84" s="22" t="s">
        <v>287</v>
      </c>
      <c r="O84" s="22" t="s">
        <v>464</v>
      </c>
      <c r="P84" s="22" t="s">
        <v>30</v>
      </c>
      <c r="Q84" s="22" t="s">
        <v>309</v>
      </c>
      <c r="R84" s="22" t="s">
        <v>262</v>
      </c>
      <c r="S84" s="22" t="s">
        <v>263</v>
      </c>
      <c r="T84" s="22" t="s">
        <v>264</v>
      </c>
      <c r="U84" s="22" t="s">
        <v>265</v>
      </c>
    </row>
    <row r="85" spans="1:21" x14ac:dyDescent="0.25">
      <c r="A85" s="22" t="s">
        <v>257</v>
      </c>
      <c r="D85" s="22" t="s">
        <v>98</v>
      </c>
      <c r="E85" s="22" t="s">
        <v>97</v>
      </c>
      <c r="F85" s="22" t="s">
        <v>287</v>
      </c>
      <c r="G85" s="22" t="s">
        <v>287</v>
      </c>
      <c r="H85" s="22" t="s">
        <v>287</v>
      </c>
      <c r="I85" s="22" t="s">
        <v>287</v>
      </c>
      <c r="J85" s="22" t="s">
        <v>287</v>
      </c>
      <c r="K85" s="22" t="s">
        <v>287</v>
      </c>
      <c r="L85" s="22" t="s">
        <v>465</v>
      </c>
      <c r="M85" s="22" t="s">
        <v>261</v>
      </c>
      <c r="N85" s="22" t="s">
        <v>466</v>
      </c>
      <c r="O85" s="22" t="s">
        <v>465</v>
      </c>
      <c r="P85" s="22" t="s">
        <v>30</v>
      </c>
      <c r="Q85" s="22" t="s">
        <v>298</v>
      </c>
      <c r="R85" s="22" t="s">
        <v>268</v>
      </c>
      <c r="S85" s="22" t="s">
        <v>263</v>
      </c>
      <c r="T85" s="22" t="s">
        <v>282</v>
      </c>
      <c r="U85" s="22" t="s">
        <v>283</v>
      </c>
    </row>
    <row r="86" spans="1:21" x14ac:dyDescent="0.25">
      <c r="A86" s="22" t="s">
        <v>257</v>
      </c>
      <c r="D86" s="22" t="s">
        <v>172</v>
      </c>
      <c r="E86" s="22" t="s">
        <v>171</v>
      </c>
      <c r="F86" s="22" t="s">
        <v>287</v>
      </c>
      <c r="G86" s="22" t="s">
        <v>287</v>
      </c>
      <c r="H86" s="22" t="s">
        <v>287</v>
      </c>
      <c r="I86" s="22" t="s">
        <v>467</v>
      </c>
      <c r="J86" s="22" t="s">
        <v>287</v>
      </c>
      <c r="K86" s="22" t="s">
        <v>287</v>
      </c>
      <c r="L86" s="22" t="s">
        <v>468</v>
      </c>
      <c r="M86" s="22" t="s">
        <v>261</v>
      </c>
      <c r="N86" s="22" t="s">
        <v>423</v>
      </c>
      <c r="O86" s="22" t="s">
        <v>469</v>
      </c>
      <c r="P86" s="22" t="s">
        <v>30</v>
      </c>
      <c r="Q86" s="22" t="s">
        <v>309</v>
      </c>
      <c r="R86" s="22" t="s">
        <v>268</v>
      </c>
      <c r="S86" s="22" t="s">
        <v>263</v>
      </c>
      <c r="T86" s="22" t="s">
        <v>282</v>
      </c>
      <c r="U86" s="22" t="s">
        <v>283</v>
      </c>
    </row>
    <row r="87" spans="1:21" x14ac:dyDescent="0.25">
      <c r="A87" s="22" t="s">
        <v>257</v>
      </c>
      <c r="D87" s="22" t="s">
        <v>92</v>
      </c>
      <c r="E87" s="22" t="s">
        <v>91</v>
      </c>
      <c r="F87" s="22" t="s">
        <v>287</v>
      </c>
      <c r="G87" s="22" t="s">
        <v>287</v>
      </c>
      <c r="H87" s="22" t="s">
        <v>287</v>
      </c>
      <c r="I87" s="22" t="s">
        <v>287</v>
      </c>
      <c r="J87" s="22" t="s">
        <v>287</v>
      </c>
      <c r="K87" s="22" t="s">
        <v>287</v>
      </c>
      <c r="L87" s="22" t="s">
        <v>470</v>
      </c>
      <c r="M87" s="22" t="s">
        <v>261</v>
      </c>
      <c r="N87" s="22" t="s">
        <v>431</v>
      </c>
      <c r="O87" s="22" t="s">
        <v>470</v>
      </c>
      <c r="P87" s="22" t="s">
        <v>30</v>
      </c>
      <c r="Q87" s="22" t="s">
        <v>295</v>
      </c>
      <c r="R87" s="22" t="s">
        <v>262</v>
      </c>
      <c r="S87" s="22" t="s">
        <v>263</v>
      </c>
      <c r="T87" s="22" t="s">
        <v>274</v>
      </c>
      <c r="U87" s="22" t="s">
        <v>275</v>
      </c>
    </row>
    <row r="88" spans="1:21" x14ac:dyDescent="0.25">
      <c r="A88" s="22" t="s">
        <v>257</v>
      </c>
      <c r="D88" s="22" t="s">
        <v>116</v>
      </c>
      <c r="E88" s="22" t="s">
        <v>115</v>
      </c>
      <c r="F88" s="22" t="s">
        <v>287</v>
      </c>
      <c r="G88" s="22" t="s">
        <v>287</v>
      </c>
      <c r="H88" s="22" t="s">
        <v>287</v>
      </c>
      <c r="I88" s="22" t="s">
        <v>287</v>
      </c>
      <c r="J88" s="22" t="s">
        <v>287</v>
      </c>
      <c r="K88" s="22" t="s">
        <v>287</v>
      </c>
      <c r="L88" s="22" t="s">
        <v>471</v>
      </c>
      <c r="M88" s="22" t="s">
        <v>261</v>
      </c>
      <c r="N88" s="22" t="s">
        <v>287</v>
      </c>
      <c r="O88" s="22" t="s">
        <v>471</v>
      </c>
      <c r="P88" s="22" t="s">
        <v>30</v>
      </c>
      <c r="Q88" s="22" t="s">
        <v>303</v>
      </c>
      <c r="R88" s="22" t="s">
        <v>262</v>
      </c>
      <c r="S88" s="22" t="s">
        <v>263</v>
      </c>
      <c r="T88" s="22" t="s">
        <v>264</v>
      </c>
      <c r="U88" s="22" t="s">
        <v>265</v>
      </c>
    </row>
    <row r="89" spans="1:21" x14ac:dyDescent="0.25">
      <c r="A89" s="22" t="s">
        <v>257</v>
      </c>
      <c r="D89" s="22" t="s">
        <v>82</v>
      </c>
      <c r="E89" s="22" t="s">
        <v>81</v>
      </c>
      <c r="F89" s="22" t="s">
        <v>287</v>
      </c>
      <c r="G89" s="22" t="s">
        <v>287</v>
      </c>
      <c r="H89" s="22" t="s">
        <v>287</v>
      </c>
      <c r="I89" s="22" t="s">
        <v>287</v>
      </c>
      <c r="J89" s="22" t="s">
        <v>287</v>
      </c>
      <c r="K89" s="22" t="s">
        <v>287</v>
      </c>
      <c r="L89" s="22" t="s">
        <v>472</v>
      </c>
      <c r="M89" s="22" t="s">
        <v>261</v>
      </c>
      <c r="N89" s="22" t="s">
        <v>473</v>
      </c>
      <c r="O89" s="22" t="s">
        <v>472</v>
      </c>
      <c r="P89" s="22" t="s">
        <v>30</v>
      </c>
      <c r="Q89" s="22" t="s">
        <v>298</v>
      </c>
      <c r="R89" s="22" t="s">
        <v>262</v>
      </c>
      <c r="S89" s="22" t="s">
        <v>263</v>
      </c>
      <c r="T89" s="22" t="s">
        <v>274</v>
      </c>
      <c r="U89" s="22" t="s">
        <v>275</v>
      </c>
    </row>
    <row r="90" spans="1:21" x14ac:dyDescent="0.25">
      <c r="A90" s="22" t="s">
        <v>257</v>
      </c>
      <c r="D90" s="22" t="s">
        <v>158</v>
      </c>
      <c r="E90" s="22" t="s">
        <v>157</v>
      </c>
      <c r="F90" s="22" t="s">
        <v>287</v>
      </c>
      <c r="G90" s="22" t="s">
        <v>287</v>
      </c>
      <c r="H90" s="22" t="s">
        <v>287</v>
      </c>
      <c r="I90" s="22" t="s">
        <v>287</v>
      </c>
      <c r="J90" s="22" t="s">
        <v>287</v>
      </c>
      <c r="K90" s="22" t="s">
        <v>287</v>
      </c>
      <c r="L90" s="22" t="s">
        <v>474</v>
      </c>
      <c r="M90" s="22" t="s">
        <v>261</v>
      </c>
      <c r="N90" s="22" t="s">
        <v>287</v>
      </c>
      <c r="O90" s="22" t="s">
        <v>474</v>
      </c>
      <c r="P90" s="22" t="s">
        <v>30</v>
      </c>
      <c r="Q90" s="22" t="s">
        <v>384</v>
      </c>
      <c r="R90" s="22" t="s">
        <v>262</v>
      </c>
      <c r="S90" s="22" t="s">
        <v>263</v>
      </c>
      <c r="T90" s="22" t="s">
        <v>264</v>
      </c>
      <c r="U90" s="22" t="s">
        <v>265</v>
      </c>
    </row>
    <row r="91" spans="1:21" x14ac:dyDescent="0.25">
      <c r="A91" s="22" t="s">
        <v>257</v>
      </c>
      <c r="D91" s="22" t="s">
        <v>62</v>
      </c>
      <c r="E91" s="22" t="s">
        <v>61</v>
      </c>
      <c r="F91" s="22" t="s">
        <v>287</v>
      </c>
      <c r="G91" s="22" t="s">
        <v>287</v>
      </c>
      <c r="H91" s="22" t="s">
        <v>287</v>
      </c>
      <c r="I91" s="22" t="s">
        <v>287</v>
      </c>
      <c r="J91" s="22" t="s">
        <v>287</v>
      </c>
      <c r="K91" s="22" t="s">
        <v>287</v>
      </c>
      <c r="L91" s="22" t="s">
        <v>475</v>
      </c>
      <c r="M91" s="22" t="s">
        <v>261</v>
      </c>
      <c r="N91" s="22" t="s">
        <v>411</v>
      </c>
      <c r="O91" s="22" t="s">
        <v>475</v>
      </c>
      <c r="P91" s="22" t="s">
        <v>30</v>
      </c>
      <c r="Q91" s="22" t="s">
        <v>298</v>
      </c>
      <c r="R91" s="22" t="s">
        <v>262</v>
      </c>
      <c r="S91" s="22" t="s">
        <v>271</v>
      </c>
      <c r="T91" s="22" t="s">
        <v>264</v>
      </c>
      <c r="U91" s="22" t="s">
        <v>265</v>
      </c>
    </row>
    <row r="92" spans="1:21" x14ac:dyDescent="0.25">
      <c r="A92" s="22" t="s">
        <v>257</v>
      </c>
      <c r="D92" s="22" t="s">
        <v>86</v>
      </c>
      <c r="E92" s="22" t="s">
        <v>85</v>
      </c>
      <c r="F92" s="22" t="s">
        <v>287</v>
      </c>
      <c r="G92" s="22" t="s">
        <v>287</v>
      </c>
      <c r="H92" s="22" t="s">
        <v>287</v>
      </c>
      <c r="I92" s="22" t="s">
        <v>287</v>
      </c>
      <c r="J92" s="22" t="s">
        <v>287</v>
      </c>
      <c r="K92" s="22" t="s">
        <v>287</v>
      </c>
      <c r="L92" s="22" t="s">
        <v>476</v>
      </c>
      <c r="M92" s="22" t="s">
        <v>261</v>
      </c>
      <c r="N92" s="22" t="s">
        <v>301</v>
      </c>
      <c r="O92" s="22" t="s">
        <v>476</v>
      </c>
      <c r="P92" s="22" t="s">
        <v>30</v>
      </c>
      <c r="Q92" s="22" t="s">
        <v>298</v>
      </c>
      <c r="R92" s="22" t="s">
        <v>262</v>
      </c>
      <c r="S92" s="22" t="s">
        <v>263</v>
      </c>
      <c r="T92" s="22" t="s">
        <v>274</v>
      </c>
      <c r="U92" s="22" t="s">
        <v>275</v>
      </c>
    </row>
    <row r="93" spans="1:21" x14ac:dyDescent="0.25">
      <c r="A93" s="22" t="s">
        <v>257</v>
      </c>
      <c r="D93" s="22" t="s">
        <v>34</v>
      </c>
      <c r="E93" s="22" t="s">
        <v>33</v>
      </c>
      <c r="F93" s="22" t="s">
        <v>477</v>
      </c>
      <c r="G93" s="22" t="s">
        <v>287</v>
      </c>
      <c r="H93" s="22" t="s">
        <v>287</v>
      </c>
      <c r="I93" s="22" t="s">
        <v>287</v>
      </c>
      <c r="J93" s="22" t="s">
        <v>287</v>
      </c>
      <c r="K93" s="22" t="s">
        <v>287</v>
      </c>
      <c r="L93" s="22" t="s">
        <v>478</v>
      </c>
      <c r="M93" s="22" t="s">
        <v>261</v>
      </c>
      <c r="N93" s="22" t="s">
        <v>287</v>
      </c>
      <c r="O93" s="22" t="s">
        <v>479</v>
      </c>
      <c r="P93" s="22" t="s">
        <v>30</v>
      </c>
      <c r="Q93" s="22" t="s">
        <v>295</v>
      </c>
      <c r="R93" s="22" t="s">
        <v>262</v>
      </c>
      <c r="S93" s="22" t="s">
        <v>263</v>
      </c>
      <c r="T93" s="22" t="s">
        <v>266</v>
      </c>
      <c r="U93" s="22" t="s">
        <v>267</v>
      </c>
    </row>
    <row r="94" spans="1:21" x14ac:dyDescent="0.25">
      <c r="A94" s="22" t="s">
        <v>257</v>
      </c>
      <c r="D94" s="22" t="s">
        <v>48</v>
      </c>
      <c r="E94" s="22" t="s">
        <v>47</v>
      </c>
      <c r="F94" s="22" t="s">
        <v>480</v>
      </c>
      <c r="G94" s="22" t="s">
        <v>287</v>
      </c>
      <c r="H94" s="22" t="s">
        <v>287</v>
      </c>
      <c r="I94" s="22" t="s">
        <v>287</v>
      </c>
      <c r="J94" s="22" t="s">
        <v>287</v>
      </c>
      <c r="K94" s="22" t="s">
        <v>287</v>
      </c>
      <c r="L94" s="22" t="s">
        <v>481</v>
      </c>
      <c r="M94" s="22" t="s">
        <v>261</v>
      </c>
      <c r="N94" s="22" t="s">
        <v>287</v>
      </c>
      <c r="O94" s="22" t="s">
        <v>482</v>
      </c>
      <c r="P94" s="22" t="s">
        <v>30</v>
      </c>
      <c r="Q94" s="22" t="s">
        <v>309</v>
      </c>
      <c r="R94" s="22" t="s">
        <v>262</v>
      </c>
      <c r="S94" s="22" t="s">
        <v>263</v>
      </c>
      <c r="T94" s="22" t="s">
        <v>264</v>
      </c>
      <c r="U94" s="22" t="s">
        <v>265</v>
      </c>
    </row>
    <row r="95" spans="1:21" x14ac:dyDescent="0.25">
      <c r="A95" s="22" t="s">
        <v>257</v>
      </c>
      <c r="D95" s="22" t="s">
        <v>150</v>
      </c>
      <c r="E95" s="22" t="s">
        <v>149</v>
      </c>
      <c r="F95" s="22" t="s">
        <v>287</v>
      </c>
      <c r="G95" s="22" t="s">
        <v>287</v>
      </c>
      <c r="H95" s="22" t="s">
        <v>287</v>
      </c>
      <c r="I95" s="22" t="s">
        <v>287</v>
      </c>
      <c r="J95" s="22" t="s">
        <v>287</v>
      </c>
      <c r="K95" s="22" t="s">
        <v>287</v>
      </c>
      <c r="L95" s="22" t="s">
        <v>483</v>
      </c>
      <c r="M95" s="22" t="s">
        <v>261</v>
      </c>
      <c r="N95" s="22" t="s">
        <v>328</v>
      </c>
      <c r="O95" s="22" t="s">
        <v>483</v>
      </c>
      <c r="P95" s="22" t="s">
        <v>30</v>
      </c>
      <c r="Q95" s="22" t="s">
        <v>309</v>
      </c>
      <c r="R95" s="22" t="s">
        <v>268</v>
      </c>
      <c r="S95" s="22" t="s">
        <v>263</v>
      </c>
      <c r="T95" s="22" t="s">
        <v>282</v>
      </c>
      <c r="U95" s="22" t="s">
        <v>283</v>
      </c>
    </row>
    <row r="96" spans="1:21" x14ac:dyDescent="0.25">
      <c r="A96" s="22" t="s">
        <v>257</v>
      </c>
      <c r="D96" s="22" t="s">
        <v>100</v>
      </c>
      <c r="E96" s="22" t="s">
        <v>99</v>
      </c>
      <c r="F96" s="22" t="s">
        <v>287</v>
      </c>
      <c r="G96" s="22" t="s">
        <v>287</v>
      </c>
      <c r="H96" s="22" t="s">
        <v>287</v>
      </c>
      <c r="I96" s="22" t="s">
        <v>287</v>
      </c>
      <c r="J96" s="22" t="s">
        <v>287</v>
      </c>
      <c r="K96" s="22" t="s">
        <v>287</v>
      </c>
      <c r="L96" s="22" t="s">
        <v>484</v>
      </c>
      <c r="M96" s="22" t="s">
        <v>261</v>
      </c>
      <c r="N96" s="22" t="s">
        <v>287</v>
      </c>
      <c r="O96" s="22" t="s">
        <v>484</v>
      </c>
      <c r="P96" s="22" t="s">
        <v>30</v>
      </c>
      <c r="Q96" s="22" t="s">
        <v>309</v>
      </c>
      <c r="R96" s="22" t="s">
        <v>268</v>
      </c>
      <c r="T96" s="22" t="s">
        <v>269</v>
      </c>
      <c r="U96" s="22" t="s">
        <v>270</v>
      </c>
    </row>
    <row r="97" spans="1:21" x14ac:dyDescent="0.25">
      <c r="A97" s="22" t="s">
        <v>257</v>
      </c>
      <c r="D97" s="22" t="s">
        <v>138</v>
      </c>
      <c r="E97" s="22" t="s">
        <v>137</v>
      </c>
      <c r="F97" s="22" t="s">
        <v>287</v>
      </c>
      <c r="G97" s="22" t="s">
        <v>287</v>
      </c>
      <c r="H97" s="22" t="s">
        <v>287</v>
      </c>
      <c r="I97" s="22" t="s">
        <v>287</v>
      </c>
      <c r="J97" s="22" t="s">
        <v>287</v>
      </c>
      <c r="K97" s="22" t="s">
        <v>287</v>
      </c>
      <c r="L97" s="22" t="s">
        <v>485</v>
      </c>
      <c r="M97" s="22" t="s">
        <v>261</v>
      </c>
      <c r="N97" s="22" t="s">
        <v>486</v>
      </c>
      <c r="O97" s="22" t="s">
        <v>485</v>
      </c>
      <c r="P97" s="22" t="s">
        <v>30</v>
      </c>
      <c r="Q97" s="22" t="s">
        <v>295</v>
      </c>
      <c r="R97" s="22" t="s">
        <v>262</v>
      </c>
      <c r="S97" s="22" t="s">
        <v>263</v>
      </c>
      <c r="T97" s="22" t="s">
        <v>266</v>
      </c>
      <c r="U97" s="22" t="s">
        <v>267</v>
      </c>
    </row>
    <row r="98" spans="1:21" x14ac:dyDescent="0.25">
      <c r="A98" s="22" t="s">
        <v>257</v>
      </c>
      <c r="D98" s="22" t="s">
        <v>142</v>
      </c>
      <c r="E98" s="22" t="s">
        <v>141</v>
      </c>
      <c r="F98" s="22" t="s">
        <v>287</v>
      </c>
      <c r="G98" s="22" t="s">
        <v>287</v>
      </c>
      <c r="H98" s="22" t="s">
        <v>287</v>
      </c>
      <c r="I98" s="22" t="s">
        <v>287</v>
      </c>
      <c r="J98" s="22" t="s">
        <v>287</v>
      </c>
      <c r="K98" s="22" t="s">
        <v>287</v>
      </c>
      <c r="L98" s="22" t="s">
        <v>487</v>
      </c>
      <c r="M98" s="22" t="s">
        <v>261</v>
      </c>
      <c r="N98" s="22" t="s">
        <v>488</v>
      </c>
      <c r="O98" s="22" t="s">
        <v>487</v>
      </c>
      <c r="P98" s="22" t="s">
        <v>30</v>
      </c>
      <c r="Q98" s="22" t="s">
        <v>309</v>
      </c>
      <c r="R98" s="22" t="s">
        <v>276</v>
      </c>
      <c r="S98" s="22" t="s">
        <v>263</v>
      </c>
      <c r="T98" s="22" t="s">
        <v>277</v>
      </c>
      <c r="U98" s="22" t="s">
        <v>278</v>
      </c>
    </row>
    <row r="99" spans="1:21" x14ac:dyDescent="0.25">
      <c r="A99" s="22" t="s">
        <v>257</v>
      </c>
      <c r="D99" s="22" t="s">
        <v>58</v>
      </c>
      <c r="E99" s="22" t="s">
        <v>57</v>
      </c>
      <c r="F99" s="22" t="s">
        <v>287</v>
      </c>
      <c r="G99" s="22" t="s">
        <v>287</v>
      </c>
      <c r="H99" s="22" t="s">
        <v>287</v>
      </c>
      <c r="I99" s="22" t="s">
        <v>287</v>
      </c>
      <c r="J99" s="22" t="s">
        <v>287</v>
      </c>
      <c r="K99" s="22" t="s">
        <v>287</v>
      </c>
      <c r="L99" s="22" t="s">
        <v>489</v>
      </c>
      <c r="M99" s="22" t="s">
        <v>261</v>
      </c>
      <c r="N99" s="22" t="s">
        <v>490</v>
      </c>
      <c r="O99" s="22" t="s">
        <v>489</v>
      </c>
      <c r="P99" s="22" t="s">
        <v>30</v>
      </c>
      <c r="Q99" s="22" t="s">
        <v>295</v>
      </c>
      <c r="R99" s="22" t="s">
        <v>262</v>
      </c>
      <c r="S99" s="22" t="s">
        <v>263</v>
      </c>
      <c r="T99" s="22" t="s">
        <v>266</v>
      </c>
      <c r="U99" s="22" t="s">
        <v>267</v>
      </c>
    </row>
    <row r="100" spans="1:21" x14ac:dyDescent="0.25">
      <c r="A100" s="22" t="s">
        <v>257</v>
      </c>
      <c r="D100" s="22" t="s">
        <v>29</v>
      </c>
      <c r="E100" s="22" t="s">
        <v>28</v>
      </c>
      <c r="F100" s="22" t="s">
        <v>491</v>
      </c>
      <c r="G100" s="22" t="s">
        <v>287</v>
      </c>
      <c r="H100" s="22" t="s">
        <v>287</v>
      </c>
      <c r="I100" s="22" t="s">
        <v>287</v>
      </c>
      <c r="J100" s="22" t="s">
        <v>287</v>
      </c>
      <c r="K100" s="22" t="s">
        <v>287</v>
      </c>
      <c r="L100" s="22" t="s">
        <v>492</v>
      </c>
      <c r="M100" s="22" t="s">
        <v>261</v>
      </c>
      <c r="N100" s="22" t="s">
        <v>287</v>
      </c>
      <c r="O100" s="22" t="s">
        <v>493</v>
      </c>
      <c r="P100" s="22" t="s">
        <v>30</v>
      </c>
      <c r="Q100" s="22" t="s">
        <v>298</v>
      </c>
      <c r="R100" s="22" t="s">
        <v>262</v>
      </c>
      <c r="S100" s="22" t="s">
        <v>263</v>
      </c>
      <c r="T100" s="22" t="s">
        <v>266</v>
      </c>
      <c r="U100" s="22" t="s">
        <v>267</v>
      </c>
    </row>
    <row r="101" spans="1:21" x14ac:dyDescent="0.25">
      <c r="A101" s="22" t="s">
        <v>257</v>
      </c>
      <c r="D101" s="22" t="s">
        <v>168</v>
      </c>
      <c r="E101" s="22" t="s">
        <v>167</v>
      </c>
      <c r="F101" s="22" t="s">
        <v>287</v>
      </c>
      <c r="G101" s="22" t="s">
        <v>287</v>
      </c>
      <c r="H101" s="22" t="s">
        <v>287</v>
      </c>
      <c r="I101" s="22" t="s">
        <v>287</v>
      </c>
      <c r="J101" s="22" t="s">
        <v>287</v>
      </c>
      <c r="K101" s="22" t="s">
        <v>287</v>
      </c>
      <c r="L101" s="22" t="s">
        <v>494</v>
      </c>
      <c r="M101" s="22" t="s">
        <v>261</v>
      </c>
      <c r="N101" s="22" t="s">
        <v>488</v>
      </c>
      <c r="O101" s="22" t="s">
        <v>494</v>
      </c>
      <c r="P101" s="22" t="s">
        <v>30</v>
      </c>
      <c r="Q101" s="22" t="s">
        <v>309</v>
      </c>
      <c r="R101" s="22" t="s">
        <v>268</v>
      </c>
      <c r="S101" s="22" t="s">
        <v>263</v>
      </c>
      <c r="T101" s="22" t="s">
        <v>282</v>
      </c>
      <c r="U101" s="22" t="s">
        <v>283</v>
      </c>
    </row>
    <row r="102" spans="1:21" x14ac:dyDescent="0.25">
      <c r="A102" s="22" t="s">
        <v>257</v>
      </c>
      <c r="D102" s="22" t="s">
        <v>217</v>
      </c>
      <c r="E102" s="22" t="s">
        <v>216</v>
      </c>
      <c r="F102" s="22" t="s">
        <v>495</v>
      </c>
      <c r="G102" s="22" t="s">
        <v>287</v>
      </c>
      <c r="H102" s="22" t="s">
        <v>287</v>
      </c>
      <c r="I102" s="22" t="s">
        <v>287</v>
      </c>
      <c r="J102" s="22" t="s">
        <v>287</v>
      </c>
      <c r="K102" s="22" t="s">
        <v>287</v>
      </c>
      <c r="L102" s="22" t="s">
        <v>287</v>
      </c>
      <c r="M102" s="22" t="s">
        <v>285</v>
      </c>
      <c r="N102" s="22" t="s">
        <v>287</v>
      </c>
      <c r="O102" s="22" t="s">
        <v>495</v>
      </c>
      <c r="P102" s="22" t="s">
        <v>30</v>
      </c>
      <c r="Q102" s="22" t="s">
        <v>298</v>
      </c>
      <c r="R102" s="22" t="s">
        <v>262</v>
      </c>
      <c r="S102" s="22" t="s">
        <v>263</v>
      </c>
      <c r="T102" s="22" t="s">
        <v>266</v>
      </c>
      <c r="U102" s="22" t="s">
        <v>267</v>
      </c>
    </row>
    <row r="103" spans="1:21" x14ac:dyDescent="0.25">
      <c r="A103" s="22" t="s">
        <v>257</v>
      </c>
      <c r="D103" s="22" t="s">
        <v>122</v>
      </c>
      <c r="E103" s="22" t="s">
        <v>121</v>
      </c>
      <c r="F103" s="22" t="s">
        <v>287</v>
      </c>
      <c r="G103" s="22" t="s">
        <v>287</v>
      </c>
      <c r="H103" s="22" t="s">
        <v>287</v>
      </c>
      <c r="I103" s="22" t="s">
        <v>287</v>
      </c>
      <c r="J103" s="22" t="s">
        <v>287</v>
      </c>
      <c r="K103" s="22" t="s">
        <v>287</v>
      </c>
      <c r="L103" s="22" t="s">
        <v>496</v>
      </c>
      <c r="M103" s="22" t="s">
        <v>261</v>
      </c>
      <c r="N103" s="22" t="s">
        <v>287</v>
      </c>
      <c r="O103" s="22" t="s">
        <v>496</v>
      </c>
      <c r="P103" s="22" t="s">
        <v>30</v>
      </c>
      <c r="Q103" s="22" t="s">
        <v>295</v>
      </c>
      <c r="R103" s="22" t="s">
        <v>268</v>
      </c>
      <c r="T103" s="22" t="s">
        <v>269</v>
      </c>
      <c r="U103" s="22" t="s">
        <v>270</v>
      </c>
    </row>
    <row r="104" spans="1:21" x14ac:dyDescent="0.25">
      <c r="A104" s="22" t="s">
        <v>257</v>
      </c>
      <c r="D104" s="22" t="s">
        <v>181</v>
      </c>
      <c r="E104" s="22" t="s">
        <v>180</v>
      </c>
      <c r="F104" s="22" t="s">
        <v>497</v>
      </c>
      <c r="G104" s="22" t="s">
        <v>287</v>
      </c>
      <c r="H104" s="22" t="s">
        <v>287</v>
      </c>
      <c r="I104" s="22" t="s">
        <v>287</v>
      </c>
      <c r="J104" s="22" t="s">
        <v>287</v>
      </c>
      <c r="K104" s="22" t="s">
        <v>287</v>
      </c>
      <c r="L104" s="22" t="s">
        <v>287</v>
      </c>
      <c r="M104" s="22" t="s">
        <v>285</v>
      </c>
      <c r="N104" s="22" t="s">
        <v>287</v>
      </c>
      <c r="O104" s="22" t="s">
        <v>497</v>
      </c>
      <c r="P104" s="22" t="s">
        <v>30</v>
      </c>
      <c r="Q104" s="22" t="s">
        <v>309</v>
      </c>
      <c r="R104" s="22" t="s">
        <v>262</v>
      </c>
      <c r="S104" s="22" t="s">
        <v>263</v>
      </c>
      <c r="T104" s="22" t="s">
        <v>264</v>
      </c>
      <c r="U104" s="22" t="s">
        <v>265</v>
      </c>
    </row>
    <row r="105" spans="1:21" x14ac:dyDescent="0.25">
      <c r="A105" s="22" t="s">
        <v>257</v>
      </c>
      <c r="D105" s="22" t="s">
        <v>211</v>
      </c>
      <c r="E105" s="22" t="s">
        <v>210</v>
      </c>
      <c r="F105" s="22" t="s">
        <v>498</v>
      </c>
      <c r="G105" s="22" t="s">
        <v>287</v>
      </c>
      <c r="H105" s="22" t="s">
        <v>287</v>
      </c>
      <c r="I105" s="22" t="s">
        <v>287</v>
      </c>
      <c r="J105" s="22" t="s">
        <v>287</v>
      </c>
      <c r="K105" s="22" t="s">
        <v>287</v>
      </c>
      <c r="L105" s="22" t="s">
        <v>287</v>
      </c>
      <c r="M105" s="22" t="s">
        <v>285</v>
      </c>
      <c r="N105" s="22" t="s">
        <v>287</v>
      </c>
      <c r="O105" s="22" t="s">
        <v>498</v>
      </c>
      <c r="P105" s="22" t="s">
        <v>30</v>
      </c>
      <c r="Q105" s="22" t="s">
        <v>298</v>
      </c>
      <c r="R105" s="22" t="s">
        <v>262</v>
      </c>
      <c r="S105" s="22" t="s">
        <v>263</v>
      </c>
      <c r="T105" s="22" t="s">
        <v>266</v>
      </c>
      <c r="U105" s="22" t="s">
        <v>267</v>
      </c>
    </row>
    <row r="106" spans="1:21" x14ac:dyDescent="0.25">
      <c r="A106" s="22" t="s">
        <v>257</v>
      </c>
      <c r="D106" s="22" t="s">
        <v>160</v>
      </c>
      <c r="E106" s="22" t="s">
        <v>159</v>
      </c>
      <c r="F106" s="22" t="s">
        <v>287</v>
      </c>
      <c r="G106" s="22" t="s">
        <v>287</v>
      </c>
      <c r="H106" s="22" t="s">
        <v>287</v>
      </c>
      <c r="I106" s="22" t="s">
        <v>287</v>
      </c>
      <c r="J106" s="22" t="s">
        <v>287</v>
      </c>
      <c r="K106" s="22" t="s">
        <v>287</v>
      </c>
      <c r="L106" s="22" t="s">
        <v>499</v>
      </c>
      <c r="M106" s="22" t="s">
        <v>261</v>
      </c>
      <c r="N106" s="22" t="s">
        <v>500</v>
      </c>
      <c r="O106" s="22" t="s">
        <v>499</v>
      </c>
      <c r="P106" s="22" t="s">
        <v>30</v>
      </c>
      <c r="Q106" s="22" t="s">
        <v>295</v>
      </c>
      <c r="R106" s="22" t="s">
        <v>262</v>
      </c>
      <c r="S106" s="22" t="s">
        <v>263</v>
      </c>
      <c r="T106" s="22" t="s">
        <v>266</v>
      </c>
      <c r="U106" s="22" t="s">
        <v>267</v>
      </c>
    </row>
    <row r="107" spans="1:21" x14ac:dyDescent="0.25">
      <c r="A107" s="22" t="s">
        <v>257</v>
      </c>
      <c r="D107" s="22" t="s">
        <v>260</v>
      </c>
      <c r="F107" s="22" t="s">
        <v>501</v>
      </c>
      <c r="G107" s="22" t="s">
        <v>502</v>
      </c>
      <c r="H107" s="22" t="s">
        <v>503</v>
      </c>
      <c r="I107" s="22" t="s">
        <v>504</v>
      </c>
      <c r="J107" s="22" t="s">
        <v>505</v>
      </c>
      <c r="K107" s="22" t="s">
        <v>506</v>
      </c>
      <c r="L107" s="22" t="s">
        <v>507</v>
      </c>
      <c r="N107" s="22" t="s">
        <v>508</v>
      </c>
      <c r="O107" s="22" t="s">
        <v>509</v>
      </c>
      <c r="Q107" s="22" t="s">
        <v>510</v>
      </c>
      <c r="U107" s="22" t="s">
        <v>511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Read Me</vt:lpstr>
      <vt:lpstr>Info</vt:lpstr>
      <vt:lpstr>Cust Balances &amp; Credit Limits</vt:lpstr>
      <vt:lpstr>Report</vt:lpstr>
    </vt:vector>
  </TitlesOfParts>
  <Company>Jet Reports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Customer Balances and Credit Limits</dc:title>
  <dc:subject>Jet Basics</dc:subject>
  <dc:creator>Stephen J. Little</dc:creator>
  <dc:description>List of customers with their credit limits and current balances.  Slicer can be used to filter by salesperson.</dc:description>
  <cp:lastModifiedBy>Kim R. Duey</cp:lastModifiedBy>
  <cp:lastPrinted>2013-02-23T00:25:58Z</cp:lastPrinted>
  <dcterms:created xsi:type="dcterms:W3CDTF">2013-02-08T20:29:17Z</dcterms:created>
  <dcterms:modified xsi:type="dcterms:W3CDTF">2018-09-27T15:04:36Z</dcterms:modified>
  <cp:category>Sales; Accounts Receivable</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Design Mode Active">
    <vt:bool>false</vt:bool>
  </property>
  <property fmtid="{D5CDD505-2E9C-101B-9397-08002B2CF9AE}" pid="3" name="Jet Reports Function Literals">
    <vt:lpwstr>,	;	,	{	}	[@[{0}]]	1033</vt:lpwstr>
  </property>
</Properties>
</file>