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arbon\jet\CORP\Product Management\Reports - WIP\1st priority - Branding Update\Master List of Reports\GP\Reports\"/>
    </mc:Choice>
  </mc:AlternateContent>
  <bookViews>
    <workbookView xWindow="0" yWindow="0" windowWidth="22425" windowHeight="10155"/>
  </bookViews>
  <sheets>
    <sheet name="Read Me" sheetId="22" r:id="rId1"/>
    <sheet name="Options" sheetId="4" state="hidden" r:id="rId2"/>
    <sheet name="Consolidated" sheetId="1" r:id="rId3"/>
    <sheet name="Sheet2" sheetId="23" state="veryHidden" r:id="rId4"/>
    <sheet name="Sheet3" sheetId="24" state="veryHidden" r:id="rId5"/>
    <sheet name="Sheet1" sheetId="26" state="veryHidden" r:id="rId6"/>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13" i="1" l="1"/>
  <c r="G13" i="1"/>
  <c r="H13" i="1"/>
  <c r="D14" i="1"/>
  <c r="G14" i="1"/>
  <c r="H14" i="1"/>
  <c r="I14" i="1" s="1"/>
  <c r="G15" i="1"/>
  <c r="G19" i="1" s="1"/>
  <c r="D17" i="1"/>
  <c r="G17" i="1"/>
  <c r="H17" i="1"/>
  <c r="D22" i="1"/>
  <c r="G22" i="1"/>
  <c r="H22" i="1"/>
  <c r="H30" i="1" s="1"/>
  <c r="D23" i="1"/>
  <c r="G23" i="1"/>
  <c r="H23" i="1"/>
  <c r="I23" i="1" s="1"/>
  <c r="D24" i="1"/>
  <c r="G24" i="1"/>
  <c r="G30" i="1" s="1"/>
  <c r="H24" i="1"/>
  <c r="D25" i="1"/>
  <c r="G25" i="1"/>
  <c r="H25" i="1"/>
  <c r="D26" i="1"/>
  <c r="G26" i="1"/>
  <c r="H26" i="1"/>
  <c r="D27" i="1"/>
  <c r="G27" i="1"/>
  <c r="H27" i="1"/>
  <c r="D28" i="1"/>
  <c r="G28" i="1"/>
  <c r="H28" i="1"/>
  <c r="D29" i="1"/>
  <c r="G29" i="1"/>
  <c r="I29" i="1" s="1"/>
  <c r="H29" i="1"/>
  <c r="D34" i="1"/>
  <c r="G34" i="1"/>
  <c r="I34" i="1" s="1"/>
  <c r="H34" i="1"/>
  <c r="H37" i="1" s="1"/>
  <c r="D35" i="1"/>
  <c r="G35" i="1"/>
  <c r="H35" i="1"/>
  <c r="D36" i="1"/>
  <c r="G36" i="1"/>
  <c r="H36" i="1"/>
  <c r="G37" i="1"/>
  <c r="I36" i="1"/>
  <c r="I35" i="1"/>
  <c r="I28" i="1"/>
  <c r="I27" i="1"/>
  <c r="I26" i="1"/>
  <c r="I25" i="1"/>
  <c r="I22" i="1"/>
  <c r="I17" i="1"/>
  <c r="I13" i="1"/>
  <c r="E9" i="1"/>
  <c r="E8" i="1"/>
  <c r="I37" i="1" l="1"/>
  <c r="G32" i="1"/>
  <c r="G39" i="1" s="1"/>
  <c r="G20" i="1"/>
  <c r="I24" i="1"/>
  <c r="I30" i="1" s="1"/>
  <c r="H15" i="1"/>
  <c r="H19" i="1" s="1"/>
  <c r="I15" i="1"/>
  <c r="I19" i="1" s="1"/>
  <c r="I20" i="1"/>
  <c r="I32" i="1" l="1"/>
  <c r="I39" i="1" s="1"/>
  <c r="H32" i="1"/>
  <c r="H39" i="1" s="1"/>
  <c r="H20" i="1"/>
</calcChain>
</file>

<file path=xl/sharedStrings.xml><?xml version="1.0" encoding="utf-8"?>
<sst xmlns="http://schemas.openxmlformats.org/spreadsheetml/2006/main" count="399" uniqueCount="150">
  <si>
    <t>Consolidated Profit &amp; Loss by Company</t>
  </si>
  <si>
    <t>(All Amounts in USD)</t>
  </si>
  <si>
    <t>Confidential</t>
  </si>
  <si>
    <t>COMPANY</t>
  </si>
  <si>
    <t>Consolidated</t>
  </si>
  <si>
    <t>Description</t>
  </si>
  <si>
    <t>GROSS PROFIT</t>
  </si>
  <si>
    <t>TOTAL EXPENSES</t>
  </si>
  <si>
    <t>PROFIT/LOSS</t>
  </si>
  <si>
    <t>Fabrikam, Inc.</t>
  </si>
  <si>
    <t>Gabrikam</t>
  </si>
  <si>
    <t>NET SALES</t>
  </si>
  <si>
    <t>NET INCOME</t>
  </si>
  <si>
    <t>TOTAL OTHER INCOME/EXPENSES</t>
  </si>
  <si>
    <t>GROSS MARGIN%</t>
  </si>
  <si>
    <t>Hide</t>
  </si>
  <si>
    <t>31</t>
  </si>
  <si>
    <t>=GL("Cell","CategoryName",,,,$C13,,,,,,,,,,,,,,,,"Fabrikam, Inc.")</t>
  </si>
  <si>
    <t>=G13+H13</t>
  </si>
  <si>
    <t>32</t>
  </si>
  <si>
    <t>=GL("Cell","CategoryName",,,,$C14,,,,,,,,,,,,,,,,"Fabrikam, Inc.")</t>
  </si>
  <si>
    <t>=G14+H14</t>
  </si>
  <si>
    <t>=SUM(G13:G14)</t>
  </si>
  <si>
    <t>=SUM(H13:H14)</t>
  </si>
  <si>
    <t>=SUM(I13:I14)</t>
  </si>
  <si>
    <t>33</t>
  </si>
  <si>
    <t>=GL("Cell","CategoryName",,,,$C17,,,,,,,,,,,,,,,,"Fabrikam, Inc.")</t>
  </si>
  <si>
    <t>=G17+H17</t>
  </si>
  <si>
    <t>=G15-G17</t>
  </si>
  <si>
    <t>=H15-H17</t>
  </si>
  <si>
    <t>=I15-I17</t>
  </si>
  <si>
    <t>=G19/G15</t>
  </si>
  <si>
    <t>=H19/H15</t>
  </si>
  <si>
    <t>=I19/I15</t>
  </si>
  <si>
    <t>34</t>
  </si>
  <si>
    <t>=GL("Cell","CategoryName",,,,$C22,,,,,,,,,,,,,,,,"Fabrikam, Inc.")</t>
  </si>
  <si>
    <t>=G22+H22</t>
  </si>
  <si>
    <t>35</t>
  </si>
  <si>
    <t>=GL("Cell","CategoryName",,,,$C23,,,,,,,,,,,,,,,,"Fabrikam, Inc.")</t>
  </si>
  <si>
    <t>=G23+H23</t>
  </si>
  <si>
    <t>36</t>
  </si>
  <si>
    <t>=GL("Cell","CategoryName",,,,$C24,,,,,,,,,,,,,,,,"Fabrikam, Inc.")</t>
  </si>
  <si>
    <t>=G24+H24</t>
  </si>
  <si>
    <t>37</t>
  </si>
  <si>
    <t>=GL("Cell","CategoryName",,,,$C25,,,,,,,,,,,,,,,,"Fabrikam, Inc.")</t>
  </si>
  <si>
    <t>=G25+H25</t>
  </si>
  <si>
    <t>38</t>
  </si>
  <si>
    <t>=GL("Cell","CategoryName",,,,$C26,,,,,,,,,,,,,,,,"Fabrikam, Inc.")</t>
  </si>
  <si>
    <t>=G26+H26</t>
  </si>
  <si>
    <t>39</t>
  </si>
  <si>
    <t>=GL("Cell","CategoryName",,,,$C27,,,,,,,,,,,,,,,,"Fabrikam, Inc.")</t>
  </si>
  <si>
    <t>=G27+H27</t>
  </si>
  <si>
    <t>40</t>
  </si>
  <si>
    <t>=GL("Cell","CategoryName",,,,$C28,,,,,,,,,,,,,,,,"Fabrikam, Inc.")</t>
  </si>
  <si>
    <t>=G28+H28</t>
  </si>
  <si>
    <t>47</t>
  </si>
  <si>
    <t>=GL("Cell","CategoryName",,,,$C29,,,,,,,,,,,,,,,,"Fabrikam, Inc.")</t>
  </si>
  <si>
    <t>=G29+H29</t>
  </si>
  <si>
    <t>=SUM(G22:G29)</t>
  </si>
  <si>
    <t>=SUM(H22:H29)</t>
  </si>
  <si>
    <t>=SUM(I22:I29)</t>
  </si>
  <si>
    <t>=G19-G30</t>
  </si>
  <si>
    <t>=H19-H30</t>
  </si>
  <si>
    <t>=I19-I30</t>
  </si>
  <si>
    <t>43</t>
  </si>
  <si>
    <t>=GL("Cell","CategoryName",,,,$C34,,,,,,,,,,,,,,,,"Fabrikam, Inc.")</t>
  </si>
  <si>
    <t>=G34+H34</t>
  </si>
  <si>
    <t>42</t>
  </si>
  <si>
    <t>=GL("Cell","CategoryName",,,,$C35,,,,,,,,,,,,,,,,"Fabrikam, Inc.")</t>
  </si>
  <si>
    <t>=G35+H35</t>
  </si>
  <si>
    <t>41</t>
  </si>
  <si>
    <t>=GL("Cell","CategoryName",,,,$C36,,,,,,,,,,,,,,,,"Fabrikam, Inc.")</t>
  </si>
  <si>
    <t>=G36+H36</t>
  </si>
  <si>
    <t>=SUM(G34:G36)</t>
  </si>
  <si>
    <t>=SUM(H34:H36)</t>
  </si>
  <si>
    <t>=SUM(I34:I36)</t>
  </si>
  <si>
    <t>=G32-G37</t>
  </si>
  <si>
    <t>=H32-H37</t>
  </si>
  <si>
    <t>=I32-I37</t>
  </si>
  <si>
    <t>Title</t>
  </si>
  <si>
    <t>Value</t>
  </si>
  <si>
    <t>Option</t>
  </si>
  <si>
    <t>Start Period</t>
  </si>
  <si>
    <t>End Period</t>
  </si>
  <si>
    <t>Category</t>
  </si>
  <si>
    <t>May need to change these to match your Account structure</t>
  </si>
  <si>
    <t>=-GL("Cell","Balance",,$E$8,$E$9,$C13,,,,,,,,,,,,,,,,G$11)</t>
  </si>
  <si>
    <t>=-GL("Cell","Balance",,$E$8,$E$9,$C13,,,,,,,,,,,,,,,,H$11)</t>
  </si>
  <si>
    <t>=GL("Cell","Balance",,$E$8,$E$9,$C14,,,,,,,,,,,,,,,,G$11)</t>
  </si>
  <si>
    <t>=GL("Cell","Balance",,$E$8,$E$9,$C14,,,,,,,,,,,,,,,,H$11)</t>
  </si>
  <si>
    <t>=GL("Cell","Balance",,$E$8,$E$9,$C17,,,,,,,,,,,,,,,,G$11)</t>
  </si>
  <si>
    <t>=GL("Cell","Balance",,$E$8,$E$9,$C17,,,,,,,,,,,,,,,,H$11)</t>
  </si>
  <si>
    <t>=GL("Cell","Balance",,$E$8,$E$9,$C22,,,,,,,,,,,,,,,,G$11)</t>
  </si>
  <si>
    <t>=GL("Cell","Balance",,$E$8,$E$9,$C22,,,,,,,,,,,,,,,,H$11)</t>
  </si>
  <si>
    <t>=GL("Cell","Balance",,$E$8,$E$9,$C23,,,,,,,,,,,,,,,,G$11)</t>
  </si>
  <si>
    <t>=GL("Cell","Balance",,$E$8,$E$9,$C23,,,,,,,,,,,,,,,,H$11)</t>
  </si>
  <si>
    <t>=GL("Cell","Balance",,$E$8,$E$9,$C24,,,,,,,,,,,,,,,,G$11)</t>
  </si>
  <si>
    <t>=GL("Cell","Balance",,$E$8,$E$9,$C24,,,,,,,,,,,,,,,,H$11)</t>
  </si>
  <si>
    <t>=GL("Cell","Balance",,$E$8,$E$9,$C25,,,,,,,,,,,,,,,,G$11)</t>
  </si>
  <si>
    <t>=GL("Cell","Balance",,$E$8,$E$9,$C25,,,,,,,,,,,,,,,,H$11)</t>
  </si>
  <si>
    <t>=GL("Cell","Balance",,$E$8,$E$9,$C26,,,,,,,,,,,,,,,,G$11)</t>
  </si>
  <si>
    <t>=GL("Cell","Balance",,$E$8,$E$9,$C26,,,,,,,,,,,,,,,,H$11)</t>
  </si>
  <si>
    <t>=GL("Cell","Balance",,$E$8,$E$9,$C27,,,,,,,,,,,,,,,,G$11)</t>
  </si>
  <si>
    <t>=GL("Cell","Balance",,$E$8,$E$9,$C27,,,,,,,,,,,,,,,,H$11)</t>
  </si>
  <si>
    <t>=GL("Cell","Balance",,$E$8,$E$9,$C28,,,,,,,,,,,,,,,,G$11)</t>
  </si>
  <si>
    <t>=GL("Cell","Balance",,$E$8,$E$9,$C28,,,,,,,,,,,,,,,,H$11)</t>
  </si>
  <si>
    <t>=GL("Cell","Balance",,$E$8,$E$9,$C29,,,,,,,,,,,,,,,,G$11)</t>
  </si>
  <si>
    <t>=GL("Cell","Balance",,$E$8,$E$9,$C29,,,,,,,,,,,,,,,,H$11)</t>
  </si>
  <si>
    <t>=GL("Cell","Balance",,$E$8,$E$9,$C34,,,,,,,,,,,,,,,,G$11)</t>
  </si>
  <si>
    <t>=GL("Cell","Balance",,$E$8,$E$9,$C34,,,,,,,,,,,,,,,,H$11)</t>
  </si>
  <si>
    <t>=GL("Cell","Balance",,$E$8,$E$9,$C35,,,,,,,,,,,,,,,,G$11)</t>
  </si>
  <si>
    <t>=GL("Cell","Balance",,$E$8,$E$9,$C35,,,,,,,,,,,,,,,,H$11)</t>
  </si>
  <si>
    <t>=GL("Cell","Balance",,$E$8,$E$9,$C36,,,,,,,,,,,,,,,,G$11)</t>
  </si>
  <si>
    <t>=GL("Cell","Balance",,$E$8,$E$9,$C36,,,,,,,,,,,,,,,,H$11)</t>
  </si>
  <si>
    <t>=Options!$D$3</t>
  </si>
  <si>
    <t>=Options!$D$4</t>
  </si>
  <si>
    <t xml:space="preserve">Report Readme </t>
  </si>
  <si>
    <t>About the report</t>
  </si>
  <si>
    <t>Modifying your report</t>
  </si>
  <si>
    <t>Version of Jet</t>
  </si>
  <si>
    <t>Click here for downloads</t>
  </si>
  <si>
    <t>Questions About This Report</t>
  </si>
  <si>
    <t>Click here to contact sample reports</t>
  </si>
  <si>
    <t>Services</t>
  </si>
  <si>
    <t>Training</t>
  </si>
  <si>
    <t>Sales</t>
  </si>
  <si>
    <t>DISCLAIMER</t>
  </si>
  <si>
    <t>Copyrights</t>
  </si>
  <si>
    <t>The chart of accounts structure of the demo data used to create this report contains 3 segments (Division-Account-Department).  Categories may also differ from this demo set to your structure.  Category numbers are set in column C of the 'Consolidated' worksheet.  See the shaded cells in the worksheets (in design mode).</t>
  </si>
  <si>
    <t xml:space="preserve">This is a P&amp;L statement reporting for each company specified and by category.  This report assumes that although the GL account numbers may differ, the category structure is the same amongst all companies.  </t>
  </si>
  <si>
    <t>Auto+Hide+Hidesheet</t>
  </si>
  <si>
    <t>Auto+Hide</t>
  </si>
  <si>
    <t>This report can be modified by entering into design mode from the Jet tab.</t>
  </si>
  <si>
    <t>Reports are updated to the latest released version of Jet as possible. If you have an older version of Jet some report features may not work properly and require an upgrade to the latest version of Jet Reports. The latest version of Jet Reports is available on our download site at www.jetglobal.com.</t>
  </si>
  <si>
    <t>If you have questions about this or any other sample report, please email samplereports@jetglobal.com</t>
  </si>
  <si>
    <t>Getting Help</t>
  </si>
  <si>
    <t>The Jet Reports Help Center is the launch pad for all support destinations. Search our knowledgebase for product documentation and installation, troubleshooting, and how-to articles; post questions and join discussions with the Jet Reports community; or submit a request to our awesome support team who will get back to you swiftly.</t>
  </si>
  <si>
    <t>Click here for the Jet Help Center</t>
  </si>
  <si>
    <t>For additional reports or customizations for your reports please contact Jet services at services@jetglobal.com.</t>
  </si>
  <si>
    <t>Click here to email Jet Global Services</t>
  </si>
  <si>
    <t>For training, see our website for more information.</t>
  </si>
  <si>
    <t>Click here to go to Jet Global contact page</t>
  </si>
  <si>
    <t>To contact a sales representative, send an email to sales.us@jetglobal.com.</t>
  </si>
  <si>
    <t>Click here to email Jet Global sales</t>
  </si>
  <si>
    <t>All reports are built as examples only. Reports are working reports that will return data from your database if you have configured Jet Reports properly in Excel. Reports may work differently on your database. Reports were tested on the Dynamics GP 2016 using the Fabrikam, Inc. company database. Reports will display different results depending on your configuration.</t>
  </si>
  <si>
    <t xml:space="preserve">2018 Jet Global Data Technologies, Inc. </t>
  </si>
  <si>
    <t>�</t>
  </si>
  <si>
    <t>Auto+Hide+Values+Formulas=Sheet2,Sheet3+FormulasOnly</t>
  </si>
  <si>
    <t>Auto+Hide+Values+Formulas=Sheet1,Sheet2,Sheet3</t>
  </si>
  <si>
    <t>Auto+Hide+Values+Formulas=Sheet1,Sheet2,Sheet3+FormulasOnly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</si>
</sst>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3" formatCode="_(* #,##0.00_);_(* \(#,##0.00\);_(* &quot;-&quot;??_);_(@_)"/>
    <numFmt numFmtId="164" formatCode="_(* #,##0_);_(* \(#,##0\);_(* &quot;-&quot;??_);_(@_)"/>
  </numFmts>
  <fonts count="22" x14ac:knownFonts="1">
    <font>
      <sz val="11"/>
      <color theme="1"/>
      <name val="Calibri"/>
      <family val="2"/>
      <scheme val="minor"/>
    </font>
    <font>
      <sz val="11"/>
      <color theme="1"/>
      <name val="Calibri"/>
      <family val="2"/>
      <scheme val="minor"/>
    </font>
    <font>
      <b/>
      <sz val="11"/>
      <color theme="0"/>
      <name val="Calibri"/>
      <family val="2"/>
      <scheme val="minor"/>
    </font>
    <font>
      <sz val="12"/>
      <name val="Calibri"/>
      <family val="2"/>
      <scheme val="minor"/>
    </font>
    <font>
      <b/>
      <sz val="16"/>
      <color rgb="FF0074AB"/>
      <name val="Calibri"/>
      <family val="2"/>
      <scheme val="minor"/>
    </font>
    <font>
      <b/>
      <sz val="11"/>
      <color rgb="FF0074AB"/>
      <name val="Calibri"/>
      <family val="2"/>
      <scheme val="minor"/>
    </font>
    <font>
      <b/>
      <i/>
      <sz val="11"/>
      <color rgb="FF0074AB"/>
      <name val="Calibri"/>
      <family val="2"/>
      <scheme val="minor"/>
    </font>
    <font>
      <b/>
      <i/>
      <sz val="11"/>
      <name val="Calibri"/>
      <family val="2"/>
      <scheme val="minor"/>
    </font>
    <font>
      <i/>
      <sz val="11"/>
      <name val="Calibri"/>
      <family val="2"/>
      <scheme val="minor"/>
    </font>
    <font>
      <b/>
      <i/>
      <sz val="11"/>
      <color theme="4"/>
      <name val="Calibri"/>
      <family val="2"/>
      <scheme val="minor"/>
    </font>
    <font>
      <b/>
      <sz val="12"/>
      <name val="Calibri"/>
      <family val="2"/>
      <scheme val="minor"/>
    </font>
    <font>
      <sz val="10"/>
      <name val="Arial"/>
      <family val="2"/>
    </font>
    <font>
      <sz val="10"/>
      <name val="Calibri"/>
      <family val="2"/>
      <scheme val="minor"/>
    </font>
    <font>
      <sz val="11"/>
      <name val="Calibri"/>
      <family val="2"/>
      <scheme val="minor"/>
    </font>
    <font>
      <sz val="11"/>
      <color theme="2" tint="-0.499984740745262"/>
      <name val="Calibri"/>
      <family val="2"/>
      <scheme val="minor"/>
    </font>
    <font>
      <u/>
      <sz val="10"/>
      <color indexed="12"/>
      <name val="Arial"/>
      <family val="2"/>
    </font>
    <font>
      <sz val="10"/>
      <color theme="1"/>
      <name val="Segoe UI"/>
      <family val="2"/>
    </font>
    <font>
      <b/>
      <sz val="20"/>
      <color rgb="FFDA4848"/>
      <name val="Segoe UI"/>
      <family val="2"/>
    </font>
    <font>
      <sz val="10"/>
      <color rgb="FFDA4848"/>
      <name val="Segoe UI"/>
      <family val="2"/>
    </font>
    <font>
      <b/>
      <sz val="10"/>
      <color theme="1"/>
      <name val="Segoe UI"/>
      <family val="2"/>
    </font>
    <font>
      <sz val="10"/>
      <name val="Segoe UI"/>
      <family val="2"/>
    </font>
    <font>
      <b/>
      <sz val="10"/>
      <name val="Segoe UI"/>
      <family val="2"/>
    </font>
  </fonts>
  <fills count="7">
    <fill>
      <patternFill patternType="none"/>
    </fill>
    <fill>
      <patternFill patternType="gray125"/>
    </fill>
    <fill>
      <patternFill patternType="solid">
        <fgColor rgb="FF0074AB"/>
        <bgColor indexed="64"/>
      </patternFill>
    </fill>
    <fill>
      <patternFill patternType="solid">
        <fgColor theme="3" tint="0.79998168889431442"/>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5" tint="0.79998168889431442"/>
        <bgColor indexed="64"/>
      </patternFill>
    </fill>
  </fills>
  <borders count="9">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medium">
        <color indexed="64"/>
      </top>
      <bottom/>
      <diagonal/>
    </border>
    <border>
      <left style="thin">
        <color indexed="64"/>
      </left>
      <right/>
      <top/>
      <bottom/>
      <diagonal/>
    </border>
    <border>
      <left/>
      <right/>
      <top style="thin">
        <color indexed="64"/>
      </top>
      <bottom style="double">
        <color indexed="64"/>
      </bottom>
      <diagonal/>
    </border>
    <border>
      <left style="thin">
        <color indexed="64"/>
      </left>
      <right/>
      <top style="thin">
        <color indexed="64"/>
      </top>
      <bottom style="double">
        <color indexed="64"/>
      </bottom>
      <diagonal/>
    </border>
    <border>
      <left style="medium">
        <color indexed="64"/>
      </left>
      <right style="medium">
        <color indexed="64"/>
      </right>
      <top style="medium">
        <color indexed="64"/>
      </top>
      <bottom style="medium">
        <color indexed="64"/>
      </bottom>
      <diagonal/>
    </border>
  </borders>
  <cellStyleXfs count="6">
    <xf numFmtId="0" fontId="0" fillId="0" borderId="0"/>
    <xf numFmtId="43" fontId="1" fillId="0" borderId="0" applyFont="0" applyFill="0" applyBorder="0" applyAlignment="0" applyProtection="0"/>
    <xf numFmtId="0" fontId="11" fillId="0" borderId="0"/>
    <xf numFmtId="0" fontId="1" fillId="0" borderId="0"/>
    <xf numFmtId="0" fontId="1" fillId="0" borderId="0"/>
    <xf numFmtId="0" fontId="15" fillId="0" borderId="0" applyNumberFormat="0" applyFill="0" applyBorder="0" applyAlignment="0" applyProtection="0">
      <alignment vertical="top"/>
      <protection locked="0"/>
    </xf>
  </cellStyleXfs>
  <cellXfs count="62">
    <xf numFmtId="0" fontId="0" fillId="0" borderId="0" xfId="0"/>
    <xf numFmtId="0" fontId="3" fillId="0" borderId="0" xfId="0" applyFont="1"/>
    <xf numFmtId="0" fontId="4" fillId="0" borderId="0" xfId="0" applyFont="1"/>
    <xf numFmtId="0" fontId="5" fillId="0" borderId="0" xfId="0" applyFont="1"/>
    <xf numFmtId="14" fontId="6" fillId="0" borderId="0" xfId="0" applyNumberFormat="1" applyFont="1" applyAlignment="1">
      <alignment horizontal="left"/>
    </xf>
    <xf numFmtId="14" fontId="7" fillId="0" borderId="0" xfId="0" applyNumberFormat="1" applyFont="1" applyAlignment="1">
      <alignment horizontal="left"/>
    </xf>
    <xf numFmtId="0" fontId="5" fillId="0" borderId="0" xfId="0" applyFont="1" applyAlignment="1">
      <alignment horizontal="left"/>
    </xf>
    <xf numFmtId="14" fontId="3" fillId="0" borderId="0" xfId="0" applyNumberFormat="1" applyFont="1" applyAlignment="1">
      <alignment horizontal="center"/>
    </xf>
    <xf numFmtId="14" fontId="8" fillId="0" borderId="0" xfId="0" applyNumberFormat="1" applyFont="1" applyAlignment="1">
      <alignment horizontal="left"/>
    </xf>
    <xf numFmtId="0" fontId="9" fillId="0" borderId="0" xfId="0" applyFont="1" applyAlignment="1">
      <alignment horizontal="right"/>
    </xf>
    <xf numFmtId="0" fontId="5" fillId="0" borderId="0" xfId="0" applyFont="1" applyFill="1" applyBorder="1" applyAlignment="1">
      <alignment horizontal="left"/>
    </xf>
    <xf numFmtId="0" fontId="10" fillId="0" borderId="0" xfId="0" applyFont="1" applyFill="1" applyBorder="1"/>
    <xf numFmtId="0" fontId="10" fillId="0" borderId="0" xfId="0" applyFont="1"/>
    <xf numFmtId="0" fontId="10" fillId="0" borderId="0" xfId="0" applyFont="1" applyFill="1" applyBorder="1" applyAlignment="1">
      <alignment horizontal="right"/>
    </xf>
    <xf numFmtId="0" fontId="3" fillId="0" borderId="0" xfId="0" applyFont="1" applyFill="1" applyBorder="1" applyAlignment="1">
      <alignment horizontal="right"/>
    </xf>
    <xf numFmtId="0" fontId="3" fillId="0" borderId="0" xfId="0" applyFont="1" applyAlignment="1">
      <alignment wrapText="1"/>
    </xf>
    <xf numFmtId="164" fontId="2" fillId="2" borderId="1" xfId="1" applyNumberFormat="1" applyFont="1" applyFill="1" applyBorder="1" applyAlignment="1">
      <alignment horizontal="center" wrapText="1"/>
    </xf>
    <xf numFmtId="164" fontId="2" fillId="2" borderId="3" xfId="1" applyNumberFormat="1" applyFont="1" applyFill="1" applyBorder="1" applyAlignment="1">
      <alignment horizontal="center" wrapText="1"/>
    </xf>
    <xf numFmtId="0" fontId="10" fillId="3" borderId="1" xfId="0" applyFont="1" applyFill="1" applyBorder="1"/>
    <xf numFmtId="0" fontId="10" fillId="3" borderId="2" xfId="0" applyFont="1" applyFill="1" applyBorder="1"/>
    <xf numFmtId="164" fontId="10" fillId="3" borderId="2" xfId="1" applyNumberFormat="1" applyFont="1" applyFill="1" applyBorder="1" applyAlignment="1">
      <alignment horizontal="right"/>
    </xf>
    <xf numFmtId="164" fontId="10" fillId="3" borderId="2" xfId="1" applyNumberFormat="1" applyFont="1" applyFill="1" applyBorder="1"/>
    <xf numFmtId="164" fontId="10" fillId="3" borderId="3" xfId="1" applyNumberFormat="1" applyFont="1" applyFill="1" applyBorder="1"/>
    <xf numFmtId="0" fontId="0" fillId="0" borderId="0" xfId="0" applyBorder="1" applyAlignment="1">
      <alignment horizontal="left" indent="1"/>
    </xf>
    <xf numFmtId="164" fontId="12" fillId="0" borderId="0" xfId="1" applyNumberFormat="1" applyFont="1"/>
    <xf numFmtId="164" fontId="12" fillId="0" borderId="5" xfId="1" applyNumberFormat="1" applyFont="1" applyBorder="1"/>
    <xf numFmtId="0" fontId="0" fillId="0" borderId="0" xfId="0" applyAlignment="1">
      <alignment horizontal="left" indent="1"/>
    </xf>
    <xf numFmtId="0" fontId="10" fillId="3" borderId="6" xfId="0" applyFont="1" applyFill="1" applyBorder="1"/>
    <xf numFmtId="164" fontId="10" fillId="3" borderId="6" xfId="1" applyNumberFormat="1" applyFont="1" applyFill="1" applyBorder="1"/>
    <xf numFmtId="164" fontId="10" fillId="3" borderId="7" xfId="1" applyNumberFormat="1" applyFont="1" applyFill="1" applyBorder="1"/>
    <xf numFmtId="164" fontId="3" fillId="0" borderId="0" xfId="1" applyNumberFormat="1" applyFont="1"/>
    <xf numFmtId="164" fontId="3" fillId="0" borderId="5" xfId="1" applyNumberFormat="1" applyFont="1" applyBorder="1"/>
    <xf numFmtId="0" fontId="3" fillId="0" borderId="0" xfId="0" applyFont="1" applyBorder="1"/>
    <xf numFmtId="164" fontId="3" fillId="0" borderId="0" xfId="1" applyNumberFormat="1" applyFont="1" applyBorder="1"/>
    <xf numFmtId="0" fontId="10" fillId="4" borderId="6" xfId="0" applyFont="1" applyFill="1" applyBorder="1"/>
    <xf numFmtId="164" fontId="10" fillId="4" borderId="6" xfId="1" applyNumberFormat="1" applyFont="1" applyFill="1" applyBorder="1"/>
    <xf numFmtId="164" fontId="10" fillId="4" borderId="7" xfId="1" applyNumberFormat="1" applyFont="1" applyFill="1" applyBorder="1"/>
    <xf numFmtId="164" fontId="2" fillId="2" borderId="2" xfId="1" applyNumberFormat="1" applyFont="1" applyFill="1" applyBorder="1" applyAlignment="1">
      <alignment horizontal="center" wrapText="1"/>
    </xf>
    <xf numFmtId="0" fontId="12" fillId="0" borderId="4" xfId="0" applyFont="1" applyBorder="1" applyAlignment="1">
      <alignment horizontal="left" indent="1"/>
    </xf>
    <xf numFmtId="0" fontId="12" fillId="0" borderId="0" xfId="0" applyFont="1" applyAlignment="1">
      <alignment horizontal="left" indent="1"/>
    </xf>
    <xf numFmtId="0" fontId="0" fillId="0" borderId="4" xfId="0" applyBorder="1" applyAlignment="1"/>
    <xf numFmtId="0" fontId="0" fillId="0" borderId="0" xfId="0" applyAlignment="1"/>
    <xf numFmtId="10" fontId="10" fillId="4" borderId="6" xfId="1" applyNumberFormat="1" applyFont="1" applyFill="1" applyBorder="1"/>
    <xf numFmtId="10" fontId="10" fillId="4" borderId="7" xfId="1" applyNumberFormat="1" applyFont="1" applyFill="1" applyBorder="1"/>
    <xf numFmtId="0" fontId="0" fillId="0" borderId="0" xfId="0" quotePrefix="1"/>
    <xf numFmtId="14" fontId="0" fillId="0" borderId="0" xfId="0" applyNumberFormat="1"/>
    <xf numFmtId="0" fontId="14" fillId="5" borderId="0" xfId="0" applyFont="1" applyFill="1"/>
    <xf numFmtId="0" fontId="14" fillId="5" borderId="8" xfId="0" applyFont="1" applyFill="1" applyBorder="1" applyAlignment="1">
      <alignment wrapText="1"/>
    </xf>
    <xf numFmtId="14" fontId="13" fillId="0" borderId="0" xfId="0" applyNumberFormat="1" applyFont="1" applyAlignment="1">
      <alignment horizontal="right"/>
    </xf>
    <xf numFmtId="0" fontId="16" fillId="0" borderId="0" xfId="0" applyFont="1"/>
    <xf numFmtId="0" fontId="16" fillId="0" borderId="0" xfId="0" applyFont="1" applyAlignment="1">
      <alignment vertical="top"/>
    </xf>
    <xf numFmtId="0" fontId="16" fillId="0" borderId="0" xfId="0" applyFont="1" applyAlignment="1">
      <alignment vertical="top" wrapText="1"/>
    </xf>
    <xf numFmtId="0" fontId="17" fillId="0" borderId="0" xfId="0" applyFont="1" applyAlignment="1">
      <alignment vertical="top"/>
    </xf>
    <xf numFmtId="0" fontId="18" fillId="0" borderId="0" xfId="0" applyFont="1" applyAlignment="1">
      <alignment vertical="top"/>
    </xf>
    <xf numFmtId="0" fontId="19" fillId="0" borderId="0" xfId="0" applyFont="1" applyAlignment="1">
      <alignment vertical="top"/>
    </xf>
    <xf numFmtId="0" fontId="16" fillId="0" borderId="0" xfId="4" applyFont="1" applyAlignment="1">
      <alignment vertical="top" wrapText="1"/>
    </xf>
    <xf numFmtId="0" fontId="15" fillId="0" borderId="0" xfId="5" applyAlignment="1" applyProtection="1">
      <alignment vertical="top"/>
    </xf>
    <xf numFmtId="0" fontId="20" fillId="0" borderId="0" xfId="2" applyFont="1"/>
    <xf numFmtId="0" fontId="21" fillId="0" borderId="0" xfId="2" applyFont="1" applyAlignment="1">
      <alignment vertical="top"/>
    </xf>
    <xf numFmtId="0" fontId="20" fillId="6" borderId="0" xfId="2" applyFont="1" applyFill="1" applyAlignment="1">
      <alignment vertical="top" wrapText="1"/>
    </xf>
    <xf numFmtId="164" fontId="2" fillId="2" borderId="1" xfId="1" applyNumberFormat="1" applyFont="1" applyFill="1" applyBorder="1" applyAlignment="1">
      <alignment horizontal="center" wrapText="1"/>
    </xf>
    <xf numFmtId="164" fontId="2" fillId="2" borderId="2" xfId="1" applyNumberFormat="1" applyFont="1" applyFill="1" applyBorder="1" applyAlignment="1">
      <alignment horizontal="center" wrapText="1"/>
    </xf>
  </cellXfs>
  <cellStyles count="6">
    <cellStyle name="Comma" xfId="1" builtinId="3"/>
    <cellStyle name="Hyperlink 3" xfId="5"/>
    <cellStyle name="Normal" xfId="0" builtinId="0"/>
    <cellStyle name="Normal 2 4" xfId="2"/>
    <cellStyle name="Normal 3" xfId="3"/>
    <cellStyle name="Normal 3 22"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3</xdr:col>
      <xdr:colOff>4756150</xdr:colOff>
      <xdr:row>3</xdr:row>
      <xdr:rowOff>92075</xdr:rowOff>
    </xdr:from>
    <xdr:ext cx="2743200" cy="483211"/>
    <xdr:pic>
      <xdr:nvPicPr>
        <xdr:cNvPr id="2" name="Jet Logo"/>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480300" y="635000"/>
          <a:ext cx="2743200" cy="483211"/>
        </a:xfrm>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drawing" Target="../drawings/drawing1.xml"/><Relationship Id="rId3" Type="http://schemas.openxmlformats.org/officeDocument/2006/relationships/hyperlink" Target="https://www.jetreports.com/downloads/" TargetMode="External"/><Relationship Id="rId7" Type="http://schemas.openxmlformats.org/officeDocument/2006/relationships/printerSettings" Target="../printerSettings/printerSettings1.bin"/><Relationship Id="rId2" Type="http://schemas.openxmlformats.org/officeDocument/2006/relationships/hyperlink" Target="mailto:samplereports@jetreports.com" TargetMode="External"/><Relationship Id="rId1" Type="http://schemas.openxmlformats.org/officeDocument/2006/relationships/hyperlink" Target="mailto:services@jetreports.com" TargetMode="External"/><Relationship Id="rId6" Type="http://schemas.openxmlformats.org/officeDocument/2006/relationships/hyperlink" Target="https://go.jetreports.com/web" TargetMode="External"/><Relationship Id="rId5" Type="http://schemas.openxmlformats.org/officeDocument/2006/relationships/hyperlink" Target="https://jetsupport.jetreports.com/" TargetMode="External"/><Relationship Id="rId4" Type="http://schemas.openxmlformats.org/officeDocument/2006/relationships/hyperlink" Target="mailto:sales.us@jetreports.com"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29"/>
  <sheetViews>
    <sheetView showGridLines="0" tabSelected="1" workbookViewId="0"/>
  </sheetViews>
  <sheetFormatPr defaultColWidth="9.140625" defaultRowHeight="14.25" x14ac:dyDescent="0.25"/>
  <cols>
    <col min="1" max="1" width="3.42578125" style="49" hidden="1" customWidth="1"/>
    <col min="2" max="2" width="10.28515625" style="49" customWidth="1"/>
    <col min="3" max="3" width="27.140625" style="50" customWidth="1"/>
    <col min="4" max="4" width="77.28515625" style="51" customWidth="1"/>
    <col min="5" max="5" width="36.42578125" style="49" customWidth="1"/>
    <col min="6" max="16384" width="9.140625" style="49"/>
  </cols>
  <sheetData>
    <row r="1" spans="1:5" hidden="1" x14ac:dyDescent="0.25">
      <c r="A1" s="49" t="s">
        <v>131</v>
      </c>
    </row>
    <row r="7" spans="1:5" ht="30.75" x14ac:dyDescent="0.25">
      <c r="C7" s="52" t="s">
        <v>116</v>
      </c>
    </row>
    <row r="9" spans="1:5" x14ac:dyDescent="0.25">
      <c r="C9" s="53"/>
    </row>
    <row r="10" spans="1:5" ht="42.75" x14ac:dyDescent="0.25">
      <c r="C10" s="54" t="s">
        <v>117</v>
      </c>
      <c r="D10" s="55" t="s">
        <v>129</v>
      </c>
    </row>
    <row r="11" spans="1:5" x14ac:dyDescent="0.25">
      <c r="C11" s="54"/>
    </row>
    <row r="12" spans="1:5" x14ac:dyDescent="0.25">
      <c r="C12" s="54" t="s">
        <v>118</v>
      </c>
      <c r="D12" s="51" t="s">
        <v>132</v>
      </c>
    </row>
    <row r="13" spans="1:5" s="57" customFormat="1" ht="57" x14ac:dyDescent="0.25">
      <c r="C13" s="58"/>
      <c r="D13" s="59" t="s">
        <v>128</v>
      </c>
    </row>
    <row r="14" spans="1:5" x14ac:dyDescent="0.25">
      <c r="C14" s="54"/>
    </row>
    <row r="15" spans="1:5" ht="57" x14ac:dyDescent="0.25">
      <c r="C15" s="54" t="s">
        <v>119</v>
      </c>
      <c r="D15" s="51" t="s">
        <v>133</v>
      </c>
      <c r="E15" s="56" t="s">
        <v>120</v>
      </c>
    </row>
    <row r="16" spans="1:5" x14ac:dyDescent="0.25">
      <c r="C16" s="54"/>
      <c r="E16" s="50"/>
    </row>
    <row r="17" spans="3:5" ht="28.5" x14ac:dyDescent="0.25">
      <c r="C17" s="54" t="s">
        <v>121</v>
      </c>
      <c r="D17" s="51" t="s">
        <v>134</v>
      </c>
      <c r="E17" s="56" t="s">
        <v>122</v>
      </c>
    </row>
    <row r="18" spans="3:5" x14ac:dyDescent="0.25">
      <c r="C18" s="54"/>
      <c r="E18" s="50"/>
    </row>
    <row r="19" spans="3:5" ht="57" x14ac:dyDescent="0.25">
      <c r="C19" s="54" t="s">
        <v>135</v>
      </c>
      <c r="D19" s="51" t="s">
        <v>136</v>
      </c>
      <c r="E19" s="56" t="s">
        <v>137</v>
      </c>
    </row>
    <row r="20" spans="3:5" x14ac:dyDescent="0.25">
      <c r="C20" s="54"/>
      <c r="E20" s="50"/>
    </row>
    <row r="21" spans="3:5" ht="30.75" customHeight="1" x14ac:dyDescent="0.25">
      <c r="C21" s="54" t="s">
        <v>123</v>
      </c>
      <c r="D21" s="51" t="s">
        <v>138</v>
      </c>
      <c r="E21" s="56" t="s">
        <v>139</v>
      </c>
    </row>
    <row r="22" spans="3:5" x14ac:dyDescent="0.25">
      <c r="C22" s="54"/>
      <c r="E22" s="50"/>
    </row>
    <row r="23" spans="3:5" ht="14.25" customHeight="1" x14ac:dyDescent="0.25">
      <c r="C23" s="54" t="s">
        <v>124</v>
      </c>
      <c r="D23" s="51" t="s">
        <v>140</v>
      </c>
      <c r="E23" s="56" t="s">
        <v>141</v>
      </c>
    </row>
    <row r="24" spans="3:5" x14ac:dyDescent="0.25">
      <c r="C24" s="54"/>
      <c r="E24" s="50"/>
    </row>
    <row r="25" spans="3:5" ht="15" customHeight="1" x14ac:dyDescent="0.25">
      <c r="C25" s="54" t="s">
        <v>125</v>
      </c>
      <c r="D25" s="51" t="s">
        <v>142</v>
      </c>
      <c r="E25" s="56" t="s">
        <v>143</v>
      </c>
    </row>
    <row r="26" spans="3:5" x14ac:dyDescent="0.25">
      <c r="C26" s="54"/>
    </row>
    <row r="27" spans="3:5" ht="71.25" x14ac:dyDescent="0.25">
      <c r="C27" s="54" t="s">
        <v>126</v>
      </c>
      <c r="D27" s="51" t="s">
        <v>144</v>
      </c>
    </row>
    <row r="28" spans="3:5" x14ac:dyDescent="0.25">
      <c r="C28" s="54"/>
    </row>
    <row r="29" spans="3:5" ht="17.25" customHeight="1" x14ac:dyDescent="0.25">
      <c r="C29" s="54" t="s">
        <v>127</v>
      </c>
      <c r="D29" s="51" t="s">
        <v>145</v>
      </c>
    </row>
  </sheetData>
  <hyperlinks>
    <hyperlink ref="E21" r:id="rId1"/>
    <hyperlink ref="E17" r:id="rId2"/>
    <hyperlink ref="E15" r:id="rId3"/>
    <hyperlink ref="E25" r:id="rId4"/>
    <hyperlink ref="E19" r:id="rId5"/>
    <hyperlink ref="E23" r:id="rId6"/>
  </hyperlinks>
  <pageMargins left="0.7" right="0.7" top="0.75" bottom="0.75" header="0.3" footer="0.3"/>
  <pageSetup scale="71" orientation="landscape" r:id="rId7"/>
  <drawing r:id="rId8"/>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workbookViewId="0"/>
  </sheetViews>
  <sheetFormatPr defaultRowHeight="15" x14ac:dyDescent="0.25"/>
  <cols>
    <col min="1" max="1" width="9.140625" hidden="1" customWidth="1"/>
    <col min="3" max="3" width="13.42578125" bestFit="1" customWidth="1"/>
    <col min="4" max="4" width="9.7109375" bestFit="1" customWidth="1"/>
  </cols>
  <sheetData>
    <row r="1" spans="1:4" hidden="1" x14ac:dyDescent="0.25">
      <c r="A1" t="s">
        <v>130</v>
      </c>
      <c r="C1" t="s">
        <v>79</v>
      </c>
      <c r="D1" t="s">
        <v>80</v>
      </c>
    </row>
    <row r="3" spans="1:4" x14ac:dyDescent="0.25">
      <c r="A3" t="s">
        <v>81</v>
      </c>
      <c r="C3" t="s">
        <v>82</v>
      </c>
      <c r="D3" s="45">
        <v>42370</v>
      </c>
    </row>
    <row r="4" spans="1:4" x14ac:dyDescent="0.25">
      <c r="A4" t="s">
        <v>81</v>
      </c>
      <c r="C4" t="s">
        <v>83</v>
      </c>
      <c r="D4" s="45">
        <v>42460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0"/>
  <sheetViews>
    <sheetView showGridLines="0" topLeftCell="B2" workbookViewId="0"/>
  </sheetViews>
  <sheetFormatPr defaultRowHeight="15" x14ac:dyDescent="0.25"/>
  <cols>
    <col min="1" max="1" width="9.140625" hidden="1" customWidth="1"/>
    <col min="2" max="2" width="9.5703125" customWidth="1"/>
    <col min="3" max="3" width="26.85546875" hidden="1" customWidth="1"/>
    <col min="4" max="4" width="21.7109375" bestFit="1" customWidth="1"/>
    <col min="5" max="5" width="10.42578125" customWidth="1"/>
    <col min="7" max="9" width="15.7109375" customWidth="1"/>
  </cols>
  <sheetData>
    <row r="1" spans="1:9" hidden="1" x14ac:dyDescent="0.25">
      <c r="A1" t="s">
        <v>148</v>
      </c>
      <c r="C1" t="s">
        <v>15</v>
      </c>
    </row>
    <row r="3" spans="1:9" ht="21" x14ac:dyDescent="0.35">
      <c r="D3" s="2" t="s">
        <v>0</v>
      </c>
      <c r="E3" s="1"/>
      <c r="G3" s="1"/>
      <c r="H3" s="1"/>
      <c r="I3" s="1"/>
    </row>
    <row r="4" spans="1:9" ht="15.75" x14ac:dyDescent="0.25">
      <c r="D4" s="3" t="s">
        <v>1</v>
      </c>
      <c r="E4" s="1"/>
      <c r="G4" s="1"/>
      <c r="H4" s="1"/>
      <c r="I4" s="1"/>
    </row>
    <row r="5" spans="1:9" ht="15.75" x14ac:dyDescent="0.25">
      <c r="D5" s="6" t="s">
        <v>2</v>
      </c>
      <c r="E5" s="5"/>
      <c r="G5" s="7"/>
      <c r="H5" s="7"/>
      <c r="I5" s="1"/>
    </row>
    <row r="6" spans="1:9" ht="15.75" x14ac:dyDescent="0.25">
      <c r="D6" s="4"/>
      <c r="E6" s="5"/>
      <c r="F6" s="5"/>
      <c r="G6" s="7"/>
      <c r="H6" s="7"/>
      <c r="I6" s="1"/>
    </row>
    <row r="7" spans="1:9" ht="15.75" x14ac:dyDescent="0.25">
      <c r="D7" s="4"/>
      <c r="E7" s="5"/>
      <c r="F7" s="5"/>
      <c r="G7" s="7"/>
      <c r="I7" s="1"/>
    </row>
    <row r="8" spans="1:9" ht="15.75" x14ac:dyDescent="0.25">
      <c r="D8" s="6" t="s">
        <v>82</v>
      </c>
      <c r="E8" s="48">
        <f>Options!$D$3</f>
        <v>42370</v>
      </c>
      <c r="F8" s="8"/>
      <c r="G8" s="1"/>
      <c r="I8" s="9"/>
    </row>
    <row r="9" spans="1:9" ht="16.5" thickBot="1" x14ac:dyDescent="0.3">
      <c r="D9" s="10" t="s">
        <v>83</v>
      </c>
      <c r="E9" s="48">
        <f>Options!$D$4</f>
        <v>42460</v>
      </c>
      <c r="F9" s="11"/>
      <c r="G9" s="12"/>
      <c r="H9" s="12"/>
      <c r="I9" s="13"/>
    </row>
    <row r="10" spans="1:9" ht="16.5" customHeight="1" thickBot="1" x14ac:dyDescent="0.3">
      <c r="D10" s="11"/>
      <c r="E10" s="11"/>
      <c r="F10" s="11"/>
      <c r="G10" s="60" t="s">
        <v>3</v>
      </c>
      <c r="H10" s="61"/>
      <c r="I10" s="14"/>
    </row>
    <row r="11" spans="1:9" ht="27.75" customHeight="1" thickBot="1" x14ac:dyDescent="0.3">
      <c r="C11" s="47" t="s">
        <v>85</v>
      </c>
      <c r="D11" s="15"/>
      <c r="E11" s="15"/>
      <c r="F11" s="15"/>
      <c r="G11" s="16" t="s">
        <v>9</v>
      </c>
      <c r="H11" s="37" t="s">
        <v>10</v>
      </c>
      <c r="I11" s="17" t="s">
        <v>4</v>
      </c>
    </row>
    <row r="12" spans="1:9" ht="16.5" thickBot="1" x14ac:dyDescent="0.3">
      <c r="C12" s="46" t="s">
        <v>84</v>
      </c>
      <c r="D12" s="18" t="s">
        <v>5</v>
      </c>
      <c r="E12" s="19"/>
      <c r="F12" s="19"/>
      <c r="G12" s="20"/>
      <c r="H12" s="21"/>
      <c r="I12" s="22"/>
    </row>
    <row r="13" spans="1:9" x14ac:dyDescent="0.25">
      <c r="C13" s="46">
        <v>31</v>
      </c>
      <c r="D13" s="38" t="str">
        <f>"Sales"</f>
        <v>Sales</v>
      </c>
      <c r="E13" s="40"/>
      <c r="F13" s="23"/>
      <c r="G13" s="24">
        <f>361211.21</f>
        <v>361211.21</v>
      </c>
      <c r="H13" s="24">
        <f>361211.21</f>
        <v>361211.21</v>
      </c>
      <c r="I13" s="25">
        <f>G13+H13</f>
        <v>722422.42</v>
      </c>
    </row>
    <row r="14" spans="1:9" x14ac:dyDescent="0.25">
      <c r="C14" s="46">
        <v>32</v>
      </c>
      <c r="D14" s="39" t="str">
        <f>"Sales Returns and Discounts"</f>
        <v>Sales Returns and Discounts</v>
      </c>
      <c r="E14" s="41"/>
      <c r="F14" s="26"/>
      <c r="G14" s="24">
        <f>0</f>
        <v>0</v>
      </c>
      <c r="H14" s="24">
        <f>0</f>
        <v>0</v>
      </c>
      <c r="I14" s="25">
        <f>G14+H14</f>
        <v>0</v>
      </c>
    </row>
    <row r="15" spans="1:9" ht="16.5" thickBot="1" x14ac:dyDescent="0.3">
      <c r="C15" s="46"/>
      <c r="D15" s="27" t="s">
        <v>11</v>
      </c>
      <c r="E15" s="27"/>
      <c r="F15" s="27"/>
      <c r="G15" s="28">
        <f>SUM(G13:G14)</f>
        <v>361211.21</v>
      </c>
      <c r="H15" s="28">
        <f>SUM(H13:H14)</f>
        <v>361211.21</v>
      </c>
      <c r="I15" s="29">
        <f>SUM(I13:I14)</f>
        <v>722422.42</v>
      </c>
    </row>
    <row r="16" spans="1:9" ht="16.5" thickTop="1" x14ac:dyDescent="0.25">
      <c r="C16" s="46"/>
      <c r="D16" s="1"/>
      <c r="E16" s="1"/>
      <c r="F16" s="1"/>
      <c r="G16" s="30"/>
      <c r="H16" s="30"/>
      <c r="I16" s="31"/>
    </row>
    <row r="17" spans="3:9" x14ac:dyDescent="0.25">
      <c r="C17" s="46">
        <v>33</v>
      </c>
      <c r="D17" s="39" t="str">
        <f>"Cost of Goods Sold"</f>
        <v>Cost of Goods Sold</v>
      </c>
      <c r="E17" s="26"/>
      <c r="F17" s="26"/>
      <c r="G17" s="24">
        <f>145562.85</f>
        <v>145562.85</v>
      </c>
      <c r="H17" s="24">
        <f>145562.85</f>
        <v>145562.85</v>
      </c>
      <c r="I17" s="25">
        <f>G17+H17</f>
        <v>291125.7</v>
      </c>
    </row>
    <row r="18" spans="3:9" ht="15.75" x14ac:dyDescent="0.25">
      <c r="C18" s="46"/>
      <c r="D18" s="32"/>
      <c r="E18" s="32"/>
      <c r="F18" s="32"/>
      <c r="G18" s="33"/>
      <c r="H18" s="33"/>
      <c r="I18" s="31"/>
    </row>
    <row r="19" spans="3:9" ht="16.5" thickBot="1" x14ac:dyDescent="0.3">
      <c r="C19" s="46"/>
      <c r="D19" s="34" t="s">
        <v>6</v>
      </c>
      <c r="E19" s="34"/>
      <c r="F19" s="34"/>
      <c r="G19" s="35">
        <f>G15-G17</f>
        <v>215648.36000000002</v>
      </c>
      <c r="H19" s="35">
        <f>H15-H17</f>
        <v>215648.36000000002</v>
      </c>
      <c r="I19" s="36">
        <f>I15-I17</f>
        <v>431296.72000000003</v>
      </c>
    </row>
    <row r="20" spans="3:9" ht="17.25" thickTop="1" thickBot="1" x14ac:dyDescent="0.3">
      <c r="C20" s="46"/>
      <c r="D20" s="34" t="s">
        <v>14</v>
      </c>
      <c r="E20" s="34"/>
      <c r="F20" s="34"/>
      <c r="G20" s="42">
        <f>G19/G15</f>
        <v>0.59701458324064749</v>
      </c>
      <c r="H20" s="42">
        <f>H19/H15</f>
        <v>0.59701458324064749</v>
      </c>
      <c r="I20" s="43">
        <f>I19/I15</f>
        <v>0.59701458324064749</v>
      </c>
    </row>
    <row r="21" spans="3:9" ht="16.5" thickTop="1" x14ac:dyDescent="0.25">
      <c r="C21" s="46"/>
      <c r="D21" s="1"/>
      <c r="E21" s="1"/>
      <c r="F21" s="1"/>
      <c r="G21" s="30"/>
      <c r="H21" s="30"/>
      <c r="I21" s="31"/>
    </row>
    <row r="22" spans="3:9" x14ac:dyDescent="0.25">
      <c r="C22" s="46">
        <v>34</v>
      </c>
      <c r="D22" s="39" t="str">
        <f>"Selling Expense"</f>
        <v>Selling Expense</v>
      </c>
      <c r="E22" s="26"/>
      <c r="F22" s="26"/>
      <c r="G22" s="24">
        <f>0</f>
        <v>0</v>
      </c>
      <c r="H22" s="24">
        <f>0</f>
        <v>0</v>
      </c>
      <c r="I22" s="25">
        <f>G22+H22</f>
        <v>0</v>
      </c>
    </row>
    <row r="23" spans="3:9" x14ac:dyDescent="0.25">
      <c r="C23" s="46">
        <v>35</v>
      </c>
      <c r="D23" s="39" t="str">
        <f>"Administrative Expense"</f>
        <v>Administrative Expense</v>
      </c>
      <c r="E23" s="26"/>
      <c r="F23" s="26"/>
      <c r="G23" s="24">
        <f>15</f>
        <v>15</v>
      </c>
      <c r="H23" s="24">
        <f>15</f>
        <v>15</v>
      </c>
      <c r="I23" s="25">
        <f>G23+H23</f>
        <v>30</v>
      </c>
    </row>
    <row r="24" spans="3:9" x14ac:dyDescent="0.25">
      <c r="C24" s="46">
        <v>36</v>
      </c>
      <c r="D24" s="39" t="str">
        <f>"Salaries Expense"</f>
        <v>Salaries Expense</v>
      </c>
      <c r="E24" s="26"/>
      <c r="F24" s="26"/>
      <c r="G24" s="24">
        <f>115415.53</f>
        <v>115415.53</v>
      </c>
      <c r="H24" s="24">
        <f>115415.53</f>
        <v>115415.53</v>
      </c>
      <c r="I24" s="25">
        <f>G24+H24</f>
        <v>230831.06</v>
      </c>
    </row>
    <row r="25" spans="3:9" x14ac:dyDescent="0.25">
      <c r="C25" s="46">
        <v>37</v>
      </c>
      <c r="D25" s="39" t="str">
        <f>"Other Employee Expenses"</f>
        <v>Other Employee Expenses</v>
      </c>
      <c r="E25" s="26"/>
      <c r="F25" s="26"/>
      <c r="G25" s="24">
        <f>4322.05</f>
        <v>4322.05</v>
      </c>
      <c r="H25" s="24">
        <f>4322.05</f>
        <v>4322.05</v>
      </c>
      <c r="I25" s="25">
        <f>G25+H25</f>
        <v>8644.1</v>
      </c>
    </row>
    <row r="26" spans="3:9" x14ac:dyDescent="0.25">
      <c r="C26" s="46">
        <v>38</v>
      </c>
      <c r="D26" s="39" t="str">
        <f>"Interest Expense"</f>
        <v>Interest Expense</v>
      </c>
      <c r="E26" s="26"/>
      <c r="F26" s="26"/>
      <c r="G26" s="24">
        <f>0</f>
        <v>0</v>
      </c>
      <c r="H26" s="24">
        <f>0</f>
        <v>0</v>
      </c>
      <c r="I26" s="25">
        <f>G26+H26</f>
        <v>0</v>
      </c>
    </row>
    <row r="27" spans="3:9" x14ac:dyDescent="0.25">
      <c r="C27" s="46">
        <v>39</v>
      </c>
      <c r="D27" s="39" t="str">
        <f>"Tax Expense"</f>
        <v>Tax Expense</v>
      </c>
      <c r="E27" s="26"/>
      <c r="F27" s="26"/>
      <c r="G27" s="24">
        <f>7775.98</f>
        <v>7775.98</v>
      </c>
      <c r="H27" s="24">
        <f>7775.98</f>
        <v>7775.98</v>
      </c>
      <c r="I27" s="25">
        <f>G27+H27</f>
        <v>15551.96</v>
      </c>
    </row>
    <row r="28" spans="3:9" x14ac:dyDescent="0.25">
      <c r="C28" s="46">
        <v>40</v>
      </c>
      <c r="D28" s="39" t="str">
        <f>"Depreciation Expense"</f>
        <v>Depreciation Expense</v>
      </c>
      <c r="E28" s="26"/>
      <c r="F28" s="26"/>
      <c r="G28" s="24">
        <f>0</f>
        <v>0</v>
      </c>
      <c r="H28" s="24">
        <f>0</f>
        <v>0</v>
      </c>
      <c r="I28" s="25">
        <f>G28+H28</f>
        <v>0</v>
      </c>
    </row>
    <row r="29" spans="3:9" x14ac:dyDescent="0.25">
      <c r="C29" s="46">
        <v>47</v>
      </c>
      <c r="D29" s="39" t="str">
        <f>"Amortization of Intangible Assets"</f>
        <v>Amortization of Intangible Assets</v>
      </c>
      <c r="E29" s="26"/>
      <c r="F29" s="26"/>
      <c r="G29" s="24">
        <f>0</f>
        <v>0</v>
      </c>
      <c r="H29" s="24">
        <f>0</f>
        <v>0</v>
      </c>
      <c r="I29" s="25">
        <f>G29+H29</f>
        <v>0</v>
      </c>
    </row>
    <row r="30" spans="3:9" ht="16.5" thickBot="1" x14ac:dyDescent="0.3">
      <c r="C30" s="46"/>
      <c r="D30" s="27" t="s">
        <v>7</v>
      </c>
      <c r="E30" s="27"/>
      <c r="F30" s="27"/>
      <c r="G30" s="28">
        <f>SUM(G22:G29)</f>
        <v>127528.56</v>
      </c>
      <c r="H30" s="28">
        <f>SUM(H22:H29)</f>
        <v>127528.56</v>
      </c>
      <c r="I30" s="29">
        <f>SUM(I22:I29)</f>
        <v>255057.12</v>
      </c>
    </row>
    <row r="31" spans="3:9" ht="16.5" thickTop="1" x14ac:dyDescent="0.25">
      <c r="C31" s="46"/>
      <c r="D31" s="1"/>
      <c r="E31" s="1"/>
      <c r="F31" s="1"/>
      <c r="G31" s="1"/>
      <c r="H31" s="1"/>
      <c r="I31" s="1"/>
    </row>
    <row r="32" spans="3:9" ht="16.5" thickBot="1" x14ac:dyDescent="0.3">
      <c r="C32" s="46"/>
      <c r="D32" s="34" t="s">
        <v>8</v>
      </c>
      <c r="E32" s="34"/>
      <c r="F32" s="34"/>
      <c r="G32" s="35">
        <f>G19-G30</f>
        <v>88119.800000000017</v>
      </c>
      <c r="H32" s="35">
        <f>H19-H30</f>
        <v>88119.800000000017</v>
      </c>
      <c r="I32" s="36">
        <f>I19-I30</f>
        <v>176239.60000000003</v>
      </c>
    </row>
    <row r="33" spans="3:9" ht="15.75" thickTop="1" x14ac:dyDescent="0.25">
      <c r="C33" s="46"/>
    </row>
    <row r="34" spans="3:9" x14ac:dyDescent="0.25">
      <c r="C34" s="46">
        <v>43</v>
      </c>
      <c r="D34" s="39" t="str">
        <f>"Other Income"</f>
        <v>Other Income</v>
      </c>
      <c r="E34" s="26"/>
      <c r="F34" s="26"/>
      <c r="G34" s="24">
        <f>0</f>
        <v>0</v>
      </c>
      <c r="H34" s="24">
        <f>0</f>
        <v>0</v>
      </c>
      <c r="I34" s="25">
        <f>G34+H34</f>
        <v>0</v>
      </c>
    </row>
    <row r="35" spans="3:9" x14ac:dyDescent="0.25">
      <c r="C35" s="46">
        <v>42</v>
      </c>
      <c r="D35" s="39" t="str">
        <f>"Other Expenses"</f>
        <v>Other Expenses</v>
      </c>
      <c r="E35" s="26"/>
      <c r="F35" s="26"/>
      <c r="G35" s="24">
        <f>757.12</f>
        <v>757.12</v>
      </c>
      <c r="H35" s="24">
        <f>757.12</f>
        <v>757.12</v>
      </c>
      <c r="I35" s="25">
        <f>G35+H35</f>
        <v>1514.24</v>
      </c>
    </row>
    <row r="36" spans="3:9" x14ac:dyDescent="0.25">
      <c r="C36" s="46">
        <v>41</v>
      </c>
      <c r="D36" s="39" t="str">
        <f>"Income Tax Expense"</f>
        <v>Income Tax Expense</v>
      </c>
      <c r="E36" s="26"/>
      <c r="F36" s="26"/>
      <c r="G36" s="24">
        <f>0</f>
        <v>0</v>
      </c>
      <c r="H36" s="24">
        <f>0</f>
        <v>0</v>
      </c>
      <c r="I36" s="25">
        <f>G36+H36</f>
        <v>0</v>
      </c>
    </row>
    <row r="37" spans="3:9" ht="16.5" thickBot="1" x14ac:dyDescent="0.3">
      <c r="D37" s="27" t="s">
        <v>13</v>
      </c>
      <c r="E37" s="27"/>
      <c r="F37" s="27"/>
      <c r="G37" s="28">
        <f>SUM(G34:G36)</f>
        <v>757.12</v>
      </c>
      <c r="H37" s="28">
        <f>SUM(H34:H36)</f>
        <v>757.12</v>
      </c>
      <c r="I37" s="29">
        <f>SUM(I34:I36)</f>
        <v>1514.24</v>
      </c>
    </row>
    <row r="38" spans="3:9" ht="16.5" thickTop="1" x14ac:dyDescent="0.25">
      <c r="D38" s="1"/>
      <c r="E38" s="1"/>
      <c r="F38" s="1"/>
      <c r="G38" s="1"/>
      <c r="H38" s="1"/>
      <c r="I38" s="1"/>
    </row>
    <row r="39" spans="3:9" ht="16.5" thickBot="1" x14ac:dyDescent="0.3">
      <c r="D39" s="34" t="s">
        <v>12</v>
      </c>
      <c r="E39" s="34"/>
      <c r="F39" s="34"/>
      <c r="G39" s="35">
        <f>G32-G37</f>
        <v>87362.680000000022</v>
      </c>
      <c r="H39" s="35">
        <f>H32-H37</f>
        <v>87362.680000000022</v>
      </c>
      <c r="I39" s="36">
        <f>I32-I37</f>
        <v>174725.36000000004</v>
      </c>
    </row>
    <row r="40" spans="3:9" ht="15.75" thickTop="1" x14ac:dyDescent="0.25"/>
  </sheetData>
  <mergeCells count="1">
    <mergeCell ref="G10:H10"/>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9"/>
  <sheetViews>
    <sheetView workbookViewId="0"/>
  </sheetViews>
  <sheetFormatPr defaultRowHeight="15" x14ac:dyDescent="0.25"/>
  <sheetData>
    <row r="1" spans="1:9" x14ac:dyDescent="0.25">
      <c r="A1" s="44" t="s">
        <v>147</v>
      </c>
      <c r="C1" s="44" t="s">
        <v>15</v>
      </c>
    </row>
    <row r="3" spans="1:9" x14ac:dyDescent="0.25">
      <c r="D3" s="44" t="s">
        <v>0</v>
      </c>
    </row>
    <row r="4" spans="1:9" x14ac:dyDescent="0.25">
      <c r="D4" s="44" t="s">
        <v>1</v>
      </c>
    </row>
    <row r="5" spans="1:9" x14ac:dyDescent="0.25">
      <c r="D5" s="44" t="s">
        <v>2</v>
      </c>
    </row>
    <row r="8" spans="1:9" x14ac:dyDescent="0.25">
      <c r="D8" s="44" t="s">
        <v>82</v>
      </c>
      <c r="E8" s="44" t="s">
        <v>114</v>
      </c>
    </row>
    <row r="9" spans="1:9" x14ac:dyDescent="0.25">
      <c r="D9" s="44" t="s">
        <v>83</v>
      </c>
      <c r="E9" s="44" t="s">
        <v>115</v>
      </c>
    </row>
    <row r="10" spans="1:9" x14ac:dyDescent="0.25">
      <c r="G10" s="44" t="s">
        <v>3</v>
      </c>
    </row>
    <row r="11" spans="1:9" x14ac:dyDescent="0.25">
      <c r="C11" s="44" t="s">
        <v>85</v>
      </c>
      <c r="G11" s="44" t="s">
        <v>9</v>
      </c>
      <c r="H11" s="44" t="s">
        <v>10</v>
      </c>
      <c r="I11" s="44" t="s">
        <v>4</v>
      </c>
    </row>
    <row r="12" spans="1:9" x14ac:dyDescent="0.25">
      <c r="C12" s="44" t="s">
        <v>84</v>
      </c>
      <c r="D12" s="44" t="s">
        <v>5</v>
      </c>
    </row>
    <row r="13" spans="1:9" x14ac:dyDescent="0.25">
      <c r="C13" s="44" t="s">
        <v>16</v>
      </c>
      <c r="D13" s="44" t="s">
        <v>17</v>
      </c>
      <c r="G13" s="44" t="s">
        <v>86</v>
      </c>
      <c r="H13" s="44" t="s">
        <v>87</v>
      </c>
      <c r="I13" s="44" t="s">
        <v>18</v>
      </c>
    </row>
    <row r="14" spans="1:9" x14ac:dyDescent="0.25">
      <c r="C14" s="44" t="s">
        <v>19</v>
      </c>
      <c r="D14" s="44" t="s">
        <v>20</v>
      </c>
      <c r="G14" s="44" t="s">
        <v>88</v>
      </c>
      <c r="H14" s="44" t="s">
        <v>89</v>
      </c>
      <c r="I14" s="44" t="s">
        <v>21</v>
      </c>
    </row>
    <row r="15" spans="1:9" x14ac:dyDescent="0.25">
      <c r="D15" s="44" t="s">
        <v>11</v>
      </c>
      <c r="G15" s="44" t="s">
        <v>22</v>
      </c>
      <c r="H15" s="44" t="s">
        <v>23</v>
      </c>
      <c r="I15" s="44" t="s">
        <v>24</v>
      </c>
    </row>
    <row r="17" spans="3:9" x14ac:dyDescent="0.25">
      <c r="C17" s="44" t="s">
        <v>25</v>
      </c>
      <c r="D17" s="44" t="s">
        <v>26</v>
      </c>
      <c r="G17" s="44" t="s">
        <v>90</v>
      </c>
      <c r="H17" s="44" t="s">
        <v>91</v>
      </c>
      <c r="I17" s="44" t="s">
        <v>27</v>
      </c>
    </row>
    <row r="19" spans="3:9" x14ac:dyDescent="0.25">
      <c r="D19" s="44" t="s">
        <v>6</v>
      </c>
      <c r="G19" s="44" t="s">
        <v>28</v>
      </c>
      <c r="H19" s="44" t="s">
        <v>29</v>
      </c>
      <c r="I19" s="44" t="s">
        <v>30</v>
      </c>
    </row>
    <row r="20" spans="3:9" x14ac:dyDescent="0.25">
      <c r="D20" s="44" t="s">
        <v>14</v>
      </c>
      <c r="G20" s="44" t="s">
        <v>31</v>
      </c>
      <c r="H20" s="44" t="s">
        <v>32</v>
      </c>
      <c r="I20" s="44" t="s">
        <v>33</v>
      </c>
    </row>
    <row r="22" spans="3:9" x14ac:dyDescent="0.25">
      <c r="C22" s="44" t="s">
        <v>34</v>
      </c>
      <c r="D22" s="44" t="s">
        <v>35</v>
      </c>
      <c r="G22" s="44" t="s">
        <v>92</v>
      </c>
      <c r="H22" s="44" t="s">
        <v>93</v>
      </c>
      <c r="I22" s="44" t="s">
        <v>36</v>
      </c>
    </row>
    <row r="23" spans="3:9" x14ac:dyDescent="0.25">
      <c r="C23" s="44" t="s">
        <v>37</v>
      </c>
      <c r="D23" s="44" t="s">
        <v>38</v>
      </c>
      <c r="G23" s="44" t="s">
        <v>94</v>
      </c>
      <c r="H23" s="44" t="s">
        <v>95</v>
      </c>
      <c r="I23" s="44" t="s">
        <v>39</v>
      </c>
    </row>
    <row r="24" spans="3:9" x14ac:dyDescent="0.25">
      <c r="C24" s="44" t="s">
        <v>40</v>
      </c>
      <c r="D24" s="44" t="s">
        <v>41</v>
      </c>
      <c r="G24" s="44" t="s">
        <v>96</v>
      </c>
      <c r="H24" s="44" t="s">
        <v>97</v>
      </c>
      <c r="I24" s="44" t="s">
        <v>42</v>
      </c>
    </row>
    <row r="25" spans="3:9" x14ac:dyDescent="0.25">
      <c r="C25" s="44" t="s">
        <v>43</v>
      </c>
      <c r="D25" s="44" t="s">
        <v>44</v>
      </c>
      <c r="G25" s="44" t="s">
        <v>98</v>
      </c>
      <c r="H25" s="44" t="s">
        <v>99</v>
      </c>
      <c r="I25" s="44" t="s">
        <v>45</v>
      </c>
    </row>
    <row r="26" spans="3:9" x14ac:dyDescent="0.25">
      <c r="C26" s="44" t="s">
        <v>46</v>
      </c>
      <c r="D26" s="44" t="s">
        <v>47</v>
      </c>
      <c r="G26" s="44" t="s">
        <v>100</v>
      </c>
      <c r="H26" s="44" t="s">
        <v>101</v>
      </c>
      <c r="I26" s="44" t="s">
        <v>48</v>
      </c>
    </row>
    <row r="27" spans="3:9" x14ac:dyDescent="0.25">
      <c r="C27" s="44" t="s">
        <v>49</v>
      </c>
      <c r="D27" s="44" t="s">
        <v>50</v>
      </c>
      <c r="G27" s="44" t="s">
        <v>102</v>
      </c>
      <c r="H27" s="44" t="s">
        <v>103</v>
      </c>
      <c r="I27" s="44" t="s">
        <v>51</v>
      </c>
    </row>
    <row r="28" spans="3:9" x14ac:dyDescent="0.25">
      <c r="C28" s="44" t="s">
        <v>52</v>
      </c>
      <c r="D28" s="44" t="s">
        <v>53</v>
      </c>
      <c r="G28" s="44" t="s">
        <v>104</v>
      </c>
      <c r="H28" s="44" t="s">
        <v>105</v>
      </c>
      <c r="I28" s="44" t="s">
        <v>54</v>
      </c>
    </row>
    <row r="29" spans="3:9" x14ac:dyDescent="0.25">
      <c r="C29" s="44" t="s">
        <v>55</v>
      </c>
      <c r="D29" s="44" t="s">
        <v>56</v>
      </c>
      <c r="G29" s="44" t="s">
        <v>106</v>
      </c>
      <c r="H29" s="44" t="s">
        <v>107</v>
      </c>
      <c r="I29" s="44" t="s">
        <v>57</v>
      </c>
    </row>
    <row r="30" spans="3:9" x14ac:dyDescent="0.25">
      <c r="D30" s="44" t="s">
        <v>7</v>
      </c>
      <c r="G30" s="44" t="s">
        <v>58</v>
      </c>
      <c r="H30" s="44" t="s">
        <v>59</v>
      </c>
      <c r="I30" s="44" t="s">
        <v>60</v>
      </c>
    </row>
    <row r="32" spans="3:9" x14ac:dyDescent="0.25">
      <c r="D32" s="44" t="s">
        <v>8</v>
      </c>
      <c r="G32" s="44" t="s">
        <v>61</v>
      </c>
      <c r="H32" s="44" t="s">
        <v>62</v>
      </c>
      <c r="I32" s="44" t="s">
        <v>63</v>
      </c>
    </row>
    <row r="34" spans="3:9" x14ac:dyDescent="0.25">
      <c r="C34" s="44" t="s">
        <v>64</v>
      </c>
      <c r="D34" s="44" t="s">
        <v>65</v>
      </c>
      <c r="G34" s="44" t="s">
        <v>108</v>
      </c>
      <c r="H34" s="44" t="s">
        <v>109</v>
      </c>
      <c r="I34" s="44" t="s">
        <v>66</v>
      </c>
    </row>
    <row r="35" spans="3:9" x14ac:dyDescent="0.25">
      <c r="C35" s="44" t="s">
        <v>67</v>
      </c>
      <c r="D35" s="44" t="s">
        <v>68</v>
      </c>
      <c r="G35" s="44" t="s">
        <v>110</v>
      </c>
      <c r="H35" s="44" t="s">
        <v>111</v>
      </c>
      <c r="I35" s="44" t="s">
        <v>69</v>
      </c>
    </row>
    <row r="36" spans="3:9" x14ac:dyDescent="0.25">
      <c r="C36" s="44" t="s">
        <v>70</v>
      </c>
      <c r="D36" s="44" t="s">
        <v>71</v>
      </c>
      <c r="G36" s="44" t="s">
        <v>112</v>
      </c>
      <c r="H36" s="44" t="s">
        <v>113</v>
      </c>
      <c r="I36" s="44" t="s">
        <v>72</v>
      </c>
    </row>
    <row r="37" spans="3:9" x14ac:dyDescent="0.25">
      <c r="D37" s="44" t="s">
        <v>13</v>
      </c>
      <c r="G37" s="44" t="s">
        <v>73</v>
      </c>
      <c r="H37" s="44" t="s">
        <v>74</v>
      </c>
      <c r="I37" s="44" t="s">
        <v>75</v>
      </c>
    </row>
    <row r="39" spans="3:9" x14ac:dyDescent="0.25">
      <c r="D39" s="44" t="s">
        <v>12</v>
      </c>
      <c r="G39" s="44" t="s">
        <v>76</v>
      </c>
      <c r="H39" s="44" t="s">
        <v>77</v>
      </c>
      <c r="I39" s="44" t="s">
        <v>78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9"/>
  <sheetViews>
    <sheetView workbookViewId="0"/>
  </sheetViews>
  <sheetFormatPr defaultRowHeight="15" x14ac:dyDescent="0.25"/>
  <sheetData>
    <row r="1" spans="1:9" x14ac:dyDescent="0.25">
      <c r="A1" s="44" t="s">
        <v>147</v>
      </c>
      <c r="C1" s="44" t="s">
        <v>15</v>
      </c>
    </row>
    <row r="3" spans="1:9" x14ac:dyDescent="0.25">
      <c r="D3" s="44" t="s">
        <v>0</v>
      </c>
    </row>
    <row r="4" spans="1:9" x14ac:dyDescent="0.25">
      <c r="D4" s="44" t="s">
        <v>1</v>
      </c>
    </row>
    <row r="5" spans="1:9" x14ac:dyDescent="0.25">
      <c r="D5" s="44" t="s">
        <v>2</v>
      </c>
    </row>
    <row r="8" spans="1:9" x14ac:dyDescent="0.25">
      <c r="D8" s="44" t="s">
        <v>82</v>
      </c>
      <c r="E8" s="44" t="s">
        <v>114</v>
      </c>
    </row>
    <row r="9" spans="1:9" x14ac:dyDescent="0.25">
      <c r="D9" s="44" t="s">
        <v>83</v>
      </c>
      <c r="E9" s="44" t="s">
        <v>115</v>
      </c>
    </row>
    <row r="10" spans="1:9" x14ac:dyDescent="0.25">
      <c r="G10" s="44" t="s">
        <v>3</v>
      </c>
    </row>
    <row r="11" spans="1:9" x14ac:dyDescent="0.25">
      <c r="C11" s="44" t="s">
        <v>85</v>
      </c>
      <c r="G11" s="44" t="s">
        <v>9</v>
      </c>
      <c r="H11" s="44" t="s">
        <v>10</v>
      </c>
      <c r="I11" s="44" t="s">
        <v>4</v>
      </c>
    </row>
    <row r="12" spans="1:9" x14ac:dyDescent="0.25">
      <c r="C12" s="44" t="s">
        <v>84</v>
      </c>
      <c r="D12" s="44" t="s">
        <v>5</v>
      </c>
    </row>
    <row r="13" spans="1:9" x14ac:dyDescent="0.25">
      <c r="C13" s="44" t="s">
        <v>16</v>
      </c>
      <c r="D13" s="44" t="s">
        <v>146</v>
      </c>
      <c r="G13" s="44" t="s">
        <v>146</v>
      </c>
      <c r="H13" s="44" t="s">
        <v>146</v>
      </c>
      <c r="I13" s="44" t="s">
        <v>18</v>
      </c>
    </row>
    <row r="14" spans="1:9" x14ac:dyDescent="0.25">
      <c r="C14" s="44" t="s">
        <v>19</v>
      </c>
      <c r="D14" s="44" t="s">
        <v>146</v>
      </c>
      <c r="G14" s="44" t="s">
        <v>146</v>
      </c>
      <c r="H14" s="44" t="s">
        <v>146</v>
      </c>
      <c r="I14" s="44" t="s">
        <v>21</v>
      </c>
    </row>
    <row r="15" spans="1:9" x14ac:dyDescent="0.25">
      <c r="D15" s="44" t="s">
        <v>11</v>
      </c>
      <c r="G15" s="44" t="s">
        <v>22</v>
      </c>
      <c r="H15" s="44" t="s">
        <v>23</v>
      </c>
      <c r="I15" s="44" t="s">
        <v>24</v>
      </c>
    </row>
    <row r="17" spans="3:9" x14ac:dyDescent="0.25">
      <c r="C17" s="44" t="s">
        <v>25</v>
      </c>
      <c r="D17" s="44" t="s">
        <v>146</v>
      </c>
      <c r="G17" s="44" t="s">
        <v>146</v>
      </c>
      <c r="H17" s="44" t="s">
        <v>146</v>
      </c>
      <c r="I17" s="44" t="s">
        <v>27</v>
      </c>
    </row>
    <row r="19" spans="3:9" x14ac:dyDescent="0.25">
      <c r="D19" s="44" t="s">
        <v>6</v>
      </c>
      <c r="G19" s="44" t="s">
        <v>28</v>
      </c>
      <c r="H19" s="44" t="s">
        <v>29</v>
      </c>
      <c r="I19" s="44" t="s">
        <v>30</v>
      </c>
    </row>
    <row r="20" spans="3:9" x14ac:dyDescent="0.25">
      <c r="D20" s="44" t="s">
        <v>14</v>
      </c>
      <c r="G20" s="44" t="s">
        <v>31</v>
      </c>
      <c r="H20" s="44" t="s">
        <v>32</v>
      </c>
      <c r="I20" s="44" t="s">
        <v>33</v>
      </c>
    </row>
    <row r="22" spans="3:9" x14ac:dyDescent="0.25">
      <c r="C22" s="44" t="s">
        <v>34</v>
      </c>
      <c r="D22" s="44" t="s">
        <v>146</v>
      </c>
      <c r="G22" s="44" t="s">
        <v>146</v>
      </c>
      <c r="H22" s="44" t="s">
        <v>146</v>
      </c>
      <c r="I22" s="44" t="s">
        <v>36</v>
      </c>
    </row>
    <row r="23" spans="3:9" x14ac:dyDescent="0.25">
      <c r="C23" s="44" t="s">
        <v>37</v>
      </c>
      <c r="D23" s="44" t="s">
        <v>146</v>
      </c>
      <c r="G23" s="44" t="s">
        <v>146</v>
      </c>
      <c r="H23" s="44" t="s">
        <v>146</v>
      </c>
      <c r="I23" s="44" t="s">
        <v>39</v>
      </c>
    </row>
    <row r="24" spans="3:9" x14ac:dyDescent="0.25">
      <c r="C24" s="44" t="s">
        <v>40</v>
      </c>
      <c r="D24" s="44" t="s">
        <v>146</v>
      </c>
      <c r="G24" s="44" t="s">
        <v>146</v>
      </c>
      <c r="H24" s="44" t="s">
        <v>146</v>
      </c>
      <c r="I24" s="44" t="s">
        <v>42</v>
      </c>
    </row>
    <row r="25" spans="3:9" x14ac:dyDescent="0.25">
      <c r="C25" s="44" t="s">
        <v>43</v>
      </c>
      <c r="D25" s="44" t="s">
        <v>146</v>
      </c>
      <c r="G25" s="44" t="s">
        <v>146</v>
      </c>
      <c r="H25" s="44" t="s">
        <v>146</v>
      </c>
      <c r="I25" s="44" t="s">
        <v>45</v>
      </c>
    </row>
    <row r="26" spans="3:9" x14ac:dyDescent="0.25">
      <c r="C26" s="44" t="s">
        <v>46</v>
      </c>
      <c r="D26" s="44" t="s">
        <v>146</v>
      </c>
      <c r="G26" s="44" t="s">
        <v>146</v>
      </c>
      <c r="H26" s="44" t="s">
        <v>146</v>
      </c>
      <c r="I26" s="44" t="s">
        <v>48</v>
      </c>
    </row>
    <row r="27" spans="3:9" x14ac:dyDescent="0.25">
      <c r="C27" s="44" t="s">
        <v>49</v>
      </c>
      <c r="D27" s="44" t="s">
        <v>146</v>
      </c>
      <c r="G27" s="44" t="s">
        <v>146</v>
      </c>
      <c r="H27" s="44" t="s">
        <v>146</v>
      </c>
      <c r="I27" s="44" t="s">
        <v>51</v>
      </c>
    </row>
    <row r="28" spans="3:9" x14ac:dyDescent="0.25">
      <c r="C28" s="44" t="s">
        <v>52</v>
      </c>
      <c r="D28" s="44" t="s">
        <v>146</v>
      </c>
      <c r="G28" s="44" t="s">
        <v>146</v>
      </c>
      <c r="H28" s="44" t="s">
        <v>146</v>
      </c>
      <c r="I28" s="44" t="s">
        <v>54</v>
      </c>
    </row>
    <row r="29" spans="3:9" x14ac:dyDescent="0.25">
      <c r="C29" s="44" t="s">
        <v>55</v>
      </c>
      <c r="D29" s="44" t="s">
        <v>146</v>
      </c>
      <c r="G29" s="44" t="s">
        <v>146</v>
      </c>
      <c r="H29" s="44" t="s">
        <v>146</v>
      </c>
      <c r="I29" s="44" t="s">
        <v>57</v>
      </c>
    </row>
    <row r="30" spans="3:9" x14ac:dyDescent="0.25">
      <c r="D30" s="44" t="s">
        <v>7</v>
      </c>
      <c r="G30" s="44" t="s">
        <v>58</v>
      </c>
      <c r="H30" s="44" t="s">
        <v>59</v>
      </c>
      <c r="I30" s="44" t="s">
        <v>60</v>
      </c>
    </row>
    <row r="32" spans="3:9" x14ac:dyDescent="0.25">
      <c r="D32" s="44" t="s">
        <v>8</v>
      </c>
      <c r="G32" s="44" t="s">
        <v>61</v>
      </c>
      <c r="H32" s="44" t="s">
        <v>62</v>
      </c>
      <c r="I32" s="44" t="s">
        <v>63</v>
      </c>
    </row>
    <row r="34" spans="3:9" x14ac:dyDescent="0.25">
      <c r="C34" s="44" t="s">
        <v>64</v>
      </c>
      <c r="D34" s="44" t="s">
        <v>146</v>
      </c>
      <c r="G34" s="44" t="s">
        <v>146</v>
      </c>
      <c r="H34" s="44" t="s">
        <v>146</v>
      </c>
      <c r="I34" s="44" t="s">
        <v>66</v>
      </c>
    </row>
    <row r="35" spans="3:9" x14ac:dyDescent="0.25">
      <c r="C35" s="44" t="s">
        <v>67</v>
      </c>
      <c r="D35" s="44" t="s">
        <v>146</v>
      </c>
      <c r="G35" s="44" t="s">
        <v>146</v>
      </c>
      <c r="H35" s="44" t="s">
        <v>146</v>
      </c>
      <c r="I35" s="44" t="s">
        <v>69</v>
      </c>
    </row>
    <row r="36" spans="3:9" x14ac:dyDescent="0.25">
      <c r="C36" s="44" t="s">
        <v>70</v>
      </c>
      <c r="D36" s="44" t="s">
        <v>146</v>
      </c>
      <c r="G36" s="44" t="s">
        <v>146</v>
      </c>
      <c r="H36" s="44" t="s">
        <v>146</v>
      </c>
      <c r="I36" s="44" t="s">
        <v>72</v>
      </c>
    </row>
    <row r="37" spans="3:9" x14ac:dyDescent="0.25">
      <c r="D37" s="44" t="s">
        <v>13</v>
      </c>
      <c r="G37" s="44" t="s">
        <v>73</v>
      </c>
      <c r="H37" s="44" t="s">
        <v>74</v>
      </c>
      <c r="I37" s="44" t="s">
        <v>75</v>
      </c>
    </row>
    <row r="39" spans="3:9" x14ac:dyDescent="0.25">
      <c r="D39" s="44" t="s">
        <v>12</v>
      </c>
      <c r="G39" s="44" t="s">
        <v>76</v>
      </c>
      <c r="H39" s="44" t="s">
        <v>77</v>
      </c>
      <c r="I39" s="44" t="s">
        <v>78</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9"/>
  <sheetViews>
    <sheetView workbookViewId="0"/>
  </sheetViews>
  <sheetFormatPr defaultRowHeight="15" x14ac:dyDescent="0.25"/>
  <sheetData>
    <row r="1" spans="1:9" x14ac:dyDescent="0.25">
      <c r="A1" s="44" t="s">
        <v>149</v>
      </c>
      <c r="C1" s="44" t="s">
        <v>15</v>
      </c>
    </row>
    <row r="3" spans="1:9" x14ac:dyDescent="0.25">
      <c r="D3" s="44" t="s">
        <v>0</v>
      </c>
    </row>
    <row r="4" spans="1:9" x14ac:dyDescent="0.25">
      <c r="D4" s="44" t="s">
        <v>1</v>
      </c>
    </row>
    <row r="5" spans="1:9" x14ac:dyDescent="0.25">
      <c r="D5" s="44" t="s">
        <v>2</v>
      </c>
    </row>
    <row r="8" spans="1:9" x14ac:dyDescent="0.25">
      <c r="D8" s="44" t="s">
        <v>82</v>
      </c>
      <c r="E8" s="44" t="s">
        <v>114</v>
      </c>
    </row>
    <row r="9" spans="1:9" x14ac:dyDescent="0.25">
      <c r="D9" s="44" t="s">
        <v>83</v>
      </c>
      <c r="E9" s="44" t="s">
        <v>115</v>
      </c>
    </row>
    <row r="10" spans="1:9" x14ac:dyDescent="0.25">
      <c r="G10" s="44" t="s">
        <v>3</v>
      </c>
    </row>
    <row r="11" spans="1:9" x14ac:dyDescent="0.25">
      <c r="C11" s="44" t="s">
        <v>85</v>
      </c>
      <c r="G11" s="44" t="s">
        <v>9</v>
      </c>
      <c r="H11" s="44" t="s">
        <v>10</v>
      </c>
      <c r="I11" s="44" t="s">
        <v>4</v>
      </c>
    </row>
    <row r="12" spans="1:9" x14ac:dyDescent="0.25">
      <c r="C12" s="44" t="s">
        <v>84</v>
      </c>
      <c r="D12" s="44" t="s">
        <v>5</v>
      </c>
    </row>
    <row r="13" spans="1:9" x14ac:dyDescent="0.25">
      <c r="C13" s="44" t="s">
        <v>16</v>
      </c>
      <c r="D13" s="44" t="s">
        <v>17</v>
      </c>
      <c r="G13" s="44" t="s">
        <v>86</v>
      </c>
      <c r="H13" s="44" t="s">
        <v>87</v>
      </c>
      <c r="I13" s="44" t="s">
        <v>18</v>
      </c>
    </row>
    <row r="14" spans="1:9" x14ac:dyDescent="0.25">
      <c r="C14" s="44" t="s">
        <v>19</v>
      </c>
      <c r="D14" s="44" t="s">
        <v>20</v>
      </c>
      <c r="G14" s="44" t="s">
        <v>88</v>
      </c>
      <c r="H14" s="44" t="s">
        <v>89</v>
      </c>
      <c r="I14" s="44" t="s">
        <v>21</v>
      </c>
    </row>
    <row r="15" spans="1:9" x14ac:dyDescent="0.25">
      <c r="D15" s="44" t="s">
        <v>11</v>
      </c>
      <c r="G15" s="44" t="s">
        <v>22</v>
      </c>
      <c r="H15" s="44" t="s">
        <v>23</v>
      </c>
      <c r="I15" s="44" t="s">
        <v>24</v>
      </c>
    </row>
    <row r="17" spans="3:9" x14ac:dyDescent="0.25">
      <c r="C17" s="44" t="s">
        <v>25</v>
      </c>
      <c r="D17" s="44" t="s">
        <v>26</v>
      </c>
      <c r="G17" s="44" t="s">
        <v>90</v>
      </c>
      <c r="H17" s="44" t="s">
        <v>91</v>
      </c>
      <c r="I17" s="44" t="s">
        <v>27</v>
      </c>
    </row>
    <row r="19" spans="3:9" x14ac:dyDescent="0.25">
      <c r="D19" s="44" t="s">
        <v>6</v>
      </c>
      <c r="G19" s="44" t="s">
        <v>28</v>
      </c>
      <c r="H19" s="44" t="s">
        <v>29</v>
      </c>
      <c r="I19" s="44" t="s">
        <v>30</v>
      </c>
    </row>
    <row r="20" spans="3:9" x14ac:dyDescent="0.25">
      <c r="D20" s="44" t="s">
        <v>14</v>
      </c>
      <c r="G20" s="44" t="s">
        <v>31</v>
      </c>
      <c r="H20" s="44" t="s">
        <v>32</v>
      </c>
      <c r="I20" s="44" t="s">
        <v>33</v>
      </c>
    </row>
    <row r="22" spans="3:9" x14ac:dyDescent="0.25">
      <c r="C22" s="44" t="s">
        <v>34</v>
      </c>
      <c r="D22" s="44" t="s">
        <v>35</v>
      </c>
      <c r="G22" s="44" t="s">
        <v>92</v>
      </c>
      <c r="H22" s="44" t="s">
        <v>93</v>
      </c>
      <c r="I22" s="44" t="s">
        <v>36</v>
      </c>
    </row>
    <row r="23" spans="3:9" x14ac:dyDescent="0.25">
      <c r="C23" s="44" t="s">
        <v>37</v>
      </c>
      <c r="D23" s="44" t="s">
        <v>38</v>
      </c>
      <c r="G23" s="44" t="s">
        <v>94</v>
      </c>
      <c r="H23" s="44" t="s">
        <v>95</v>
      </c>
      <c r="I23" s="44" t="s">
        <v>39</v>
      </c>
    </row>
    <row r="24" spans="3:9" x14ac:dyDescent="0.25">
      <c r="C24" s="44" t="s">
        <v>40</v>
      </c>
      <c r="D24" s="44" t="s">
        <v>41</v>
      </c>
      <c r="G24" s="44" t="s">
        <v>96</v>
      </c>
      <c r="H24" s="44" t="s">
        <v>97</v>
      </c>
      <c r="I24" s="44" t="s">
        <v>42</v>
      </c>
    </row>
    <row r="25" spans="3:9" x14ac:dyDescent="0.25">
      <c r="C25" s="44" t="s">
        <v>43</v>
      </c>
      <c r="D25" s="44" t="s">
        <v>44</v>
      </c>
      <c r="G25" s="44" t="s">
        <v>98</v>
      </c>
      <c r="H25" s="44" t="s">
        <v>99</v>
      </c>
      <c r="I25" s="44" t="s">
        <v>45</v>
      </c>
    </row>
    <row r="26" spans="3:9" x14ac:dyDescent="0.25">
      <c r="C26" s="44" t="s">
        <v>46</v>
      </c>
      <c r="D26" s="44" t="s">
        <v>47</v>
      </c>
      <c r="G26" s="44" t="s">
        <v>100</v>
      </c>
      <c r="H26" s="44" t="s">
        <v>101</v>
      </c>
      <c r="I26" s="44" t="s">
        <v>48</v>
      </c>
    </row>
    <row r="27" spans="3:9" x14ac:dyDescent="0.25">
      <c r="C27" s="44" t="s">
        <v>49</v>
      </c>
      <c r="D27" s="44" t="s">
        <v>50</v>
      </c>
      <c r="G27" s="44" t="s">
        <v>102</v>
      </c>
      <c r="H27" s="44" t="s">
        <v>103</v>
      </c>
      <c r="I27" s="44" t="s">
        <v>51</v>
      </c>
    </row>
    <row r="28" spans="3:9" x14ac:dyDescent="0.25">
      <c r="C28" s="44" t="s">
        <v>52</v>
      </c>
      <c r="D28" s="44" t="s">
        <v>53</v>
      </c>
      <c r="G28" s="44" t="s">
        <v>104</v>
      </c>
      <c r="H28" s="44" t="s">
        <v>105</v>
      </c>
      <c r="I28" s="44" t="s">
        <v>54</v>
      </c>
    </row>
    <row r="29" spans="3:9" x14ac:dyDescent="0.25">
      <c r="C29" s="44" t="s">
        <v>55</v>
      </c>
      <c r="D29" s="44" t="s">
        <v>56</v>
      </c>
      <c r="G29" s="44" t="s">
        <v>106</v>
      </c>
      <c r="H29" s="44" t="s">
        <v>107</v>
      </c>
      <c r="I29" s="44" t="s">
        <v>57</v>
      </c>
    </row>
    <row r="30" spans="3:9" x14ac:dyDescent="0.25">
      <c r="D30" s="44" t="s">
        <v>7</v>
      </c>
      <c r="G30" s="44" t="s">
        <v>58</v>
      </c>
      <c r="H30" s="44" t="s">
        <v>59</v>
      </c>
      <c r="I30" s="44" t="s">
        <v>60</v>
      </c>
    </row>
    <row r="32" spans="3:9" x14ac:dyDescent="0.25">
      <c r="D32" s="44" t="s">
        <v>8</v>
      </c>
      <c r="G32" s="44" t="s">
        <v>61</v>
      </c>
      <c r="H32" s="44" t="s">
        <v>62</v>
      </c>
      <c r="I32" s="44" t="s">
        <v>63</v>
      </c>
    </row>
    <row r="34" spans="3:9" x14ac:dyDescent="0.25">
      <c r="C34" s="44" t="s">
        <v>64</v>
      </c>
      <c r="D34" s="44" t="s">
        <v>65</v>
      </c>
      <c r="G34" s="44" t="s">
        <v>108</v>
      </c>
      <c r="H34" s="44" t="s">
        <v>109</v>
      </c>
      <c r="I34" s="44" t="s">
        <v>66</v>
      </c>
    </row>
    <row r="35" spans="3:9" x14ac:dyDescent="0.25">
      <c r="C35" s="44" t="s">
        <v>67</v>
      </c>
      <c r="D35" s="44" t="s">
        <v>68</v>
      </c>
      <c r="G35" s="44" t="s">
        <v>110</v>
      </c>
      <c r="H35" s="44" t="s">
        <v>111</v>
      </c>
      <c r="I35" s="44" t="s">
        <v>69</v>
      </c>
    </row>
    <row r="36" spans="3:9" x14ac:dyDescent="0.25">
      <c r="C36" s="44" t="s">
        <v>70</v>
      </c>
      <c r="D36" s="44" t="s">
        <v>71</v>
      </c>
      <c r="G36" s="44" t="s">
        <v>112</v>
      </c>
      <c r="H36" s="44" t="s">
        <v>113</v>
      </c>
      <c r="I36" s="44" t="s">
        <v>72</v>
      </c>
    </row>
    <row r="37" spans="3:9" x14ac:dyDescent="0.25">
      <c r="D37" s="44" t="s">
        <v>13</v>
      </c>
      <c r="G37" s="44" t="s">
        <v>73</v>
      </c>
      <c r="H37" s="44" t="s">
        <v>74</v>
      </c>
      <c r="I37" s="44" t="s">
        <v>75</v>
      </c>
    </row>
    <row r="39" spans="3:9" x14ac:dyDescent="0.25">
      <c r="D39" s="44" t="s">
        <v>12</v>
      </c>
      <c r="G39" s="44" t="s">
        <v>76</v>
      </c>
      <c r="H39" s="44" t="s">
        <v>77</v>
      </c>
      <c r="I39" s="44" t="s">
        <v>78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Read Me</vt:lpstr>
      <vt:lpstr>Options</vt:lpstr>
      <vt:lpstr>Consolidated</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GL Consolidated Profit and Loss</dc:title>
  <dc:subject>Jet Basics</dc:subject>
  <dc:creator>Kim R. Duey</dc:creator>
  <cp:keywords>Income Statement; multi-company</cp:keywords>
  <dc:description>Profit and loss statement that consolidates figures for multiple companies onto the report.</dc:description>
  <cp:lastModifiedBy>Kim R. Duey</cp:lastModifiedBy>
  <dcterms:created xsi:type="dcterms:W3CDTF">2016-05-16T15:52:11Z</dcterms:created>
  <dcterms:modified xsi:type="dcterms:W3CDTF">2018-09-27T14:34:30Z</dcterms:modified>
  <cp:category>Finance</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Jet Reports Design Mode Active">
    <vt:bool>false</vt:bool>
  </property>
  <property fmtid="{D5CDD505-2E9C-101B-9397-08002B2CF9AE}" pid="3" name="Jet Reports Function Literals">
    <vt:lpwstr>,	;	,	{	}	[@[{0}]]	1033</vt:lpwstr>
  </property>
</Properties>
</file>