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arbon\jet\CORP\Product Management\Reports - Published\Master List of Reports\NAV\Word Export Done\"/>
    </mc:Choice>
  </mc:AlternateContent>
  <bookViews>
    <workbookView xWindow="0" yWindow="0" windowWidth="16920" windowHeight="8235"/>
  </bookViews>
  <sheets>
    <sheet name="Read Me" sheetId="22" r:id="rId1"/>
    <sheet name="Options" sheetId="1" state="hidden" r:id="rId2"/>
    <sheet name="Account" sheetId="2" r:id="rId3"/>
    <sheet name="Sheet9" sheetId="9" state="veryHidden" r:id="rId4"/>
    <sheet name="Sheet47" sheetId="55" state="veryHidden" r:id="rId5"/>
    <sheet name="Sheet48" sheetId="56" state="veryHidden" r:id="rId6"/>
    <sheet name="Sheet49" sheetId="57" state="veryHidden" r:id="rId7"/>
    <sheet name="Sheet50" sheetId="58" state="veryHidden" r:id="rId8"/>
    <sheet name="Sheet51" sheetId="59" state="veryHidden" r:id="rId9"/>
    <sheet name="Sheet52" sheetId="60" state="veryHidden" r:id="rId10"/>
  </sheets>
  <definedNames>
    <definedName name="AddressLn1">Account!$H$3</definedName>
    <definedName name="AddressLn2">Account!$H$4</definedName>
    <definedName name="AddressLn3">Account!$H$5</definedName>
    <definedName name="AddressLn4">Account!$H$6</definedName>
    <definedName name="CustomerName">Account!$D$3</definedName>
    <definedName name="CustomerNo">Account!$D$2</definedName>
    <definedName name="InvoiceList">Account!$C$16:$H$25</definedName>
    <definedName name="PastDue">Account!$D$9</definedName>
    <definedName name="StatementMessage">Account!$G$14</definedName>
    <definedName name="Today">Account!$D$10</definedName>
    <definedName name="TotalBalance">Account!$H$26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 i="1" l="1"/>
  <c r="B17" i="2"/>
  <c r="C17" i="2"/>
  <c r="D17" i="2"/>
  <c r="B18" i="2"/>
  <c r="C18" i="2"/>
  <c r="D18" i="2"/>
  <c r="B19" i="2"/>
  <c r="C19" i="2"/>
  <c r="D19" i="2"/>
  <c r="B20" i="2"/>
  <c r="C20" i="2"/>
  <c r="D20" i="2"/>
  <c r="B21" i="2"/>
  <c r="C21" i="2"/>
  <c r="D21" i="2"/>
  <c r="B22" i="2"/>
  <c r="C22" i="2"/>
  <c r="D22" i="2"/>
  <c r="B23" i="2"/>
  <c r="C23" i="2"/>
  <c r="D23" i="2"/>
  <c r="B24" i="2"/>
  <c r="C24" i="2"/>
  <c r="D24" i="2"/>
  <c r="G24" i="2"/>
  <c r="G23" i="2"/>
  <c r="G22" i="2"/>
  <c r="G21" i="2"/>
  <c r="G20" i="2"/>
  <c r="G19" i="2"/>
  <c r="G18" i="2"/>
  <c r="G17" i="2" l="1"/>
  <c r="D3" i="2"/>
  <c r="D4" i="2"/>
  <c r="D5" i="2"/>
  <c r="D6" i="2"/>
  <c r="G14" i="2"/>
  <c r="H5" i="2"/>
  <c r="H6" i="2" s="1"/>
  <c r="H4" i="2"/>
  <c r="H3" i="2"/>
  <c r="C2" i="1"/>
  <c r="H26" i="2" l="1"/>
  <c r="D2" i="2"/>
</calcChain>
</file>

<file path=xl/sharedStrings.xml><?xml version="1.0" encoding="utf-8"?>
<sst xmlns="http://schemas.openxmlformats.org/spreadsheetml/2006/main" count="337" uniqueCount="154">
  <si>
    <t>Title</t>
  </si>
  <si>
    <t>Value</t>
  </si>
  <si>
    <t>Lookup</t>
  </si>
  <si>
    <t>Option</t>
  </si>
  <si>
    <t>Customer</t>
  </si>
  <si>
    <t>Hide</t>
  </si>
  <si>
    <t>Customer No.</t>
  </si>
  <si>
    <t>Customer Name</t>
  </si>
  <si>
    <t>City/State/ZIP</t>
  </si>
  <si>
    <t>Document No.</t>
  </si>
  <si>
    <t>Posting Date</t>
  </si>
  <si>
    <t>Due Date</t>
  </si>
  <si>
    <t>Days Past</t>
  </si>
  <si>
    <t>Remaining Amt. ($)</t>
  </si>
  <si>
    <t>Total Due</t>
  </si>
  <si>
    <t>Statement Date</t>
  </si>
  <si>
    <t>Auto+Hide+Template</t>
  </si>
  <si>
    <t>Past Due Amount</t>
  </si>
  <si>
    <t>Address1</t>
  </si>
  <si>
    <t>Address2</t>
  </si>
  <si>
    <t>Address Block</t>
  </si>
  <si>
    <t>Line 1</t>
  </si>
  <si>
    <t>Line 2</t>
  </si>
  <si>
    <t>Line 3</t>
  </si>
  <si>
    <t>Line 4</t>
  </si>
  <si>
    <t>Past Due Message</t>
  </si>
  <si>
    <t>Our Spring Catalog has just been released. Contact your local reseller for details.</t>
  </si>
  <si>
    <t>Statement Message</t>
  </si>
  <si>
    <t>Statement Text Options</t>
  </si>
  <si>
    <t>Description</t>
  </si>
  <si>
    <t>Format</t>
  </si>
  <si>
    <t>$#,###.00</t>
  </si>
  <si>
    <t>m/d/yyyy</t>
  </si>
  <si>
    <t>Special Message</t>
  </si>
  <si>
    <t>Please remit payment immediately for the invoices that are past due.</t>
  </si>
  <si>
    <t>We appreciate your business. Thank you!</t>
  </si>
  <si>
    <t>PO Number</t>
  </si>
  <si>
    <t>Auto+Hide+Values</t>
  </si>
  <si>
    <t>�</t>
  </si>
  <si>
    <t>=Options!$C$2</t>
  </si>
  <si>
    <t>=CustomerName</t>
  </si>
  <si>
    <t>=D4</t>
  </si>
  <si>
    <t>=IF(D5="",D6,D5)</t>
  </si>
  <si>
    <t>=IF(AddressLn3=D6,"",D6)</t>
  </si>
  <si>
    <t>1</t>
  </si>
  <si>
    <t>=NP("Eval","=TODAY()")</t>
  </si>
  <si>
    <t>2</t>
  </si>
  <si>
    <t>3</t>
  </si>
  <si>
    <t>=IF(PastDue&gt;0,I9,IF(I11&lt;&gt;"",I11,I10))</t>
  </si>
  <si>
    <t>=NF($B17,"Due Date")</t>
  </si>
  <si>
    <t>=IF(F17&lt;Today,Today-F17,"Current")</t>
  </si>
  <si>
    <t>=SUM(H17:H18)</t>
  </si>
  <si>
    <t>Auto</t>
  </si>
  <si>
    <t>=IF(F18&lt;Today,Today-F18,"Current")</t>
  </si>
  <si>
    <t>=IF(F19&lt;Today,Today-F19,"Current")</t>
  </si>
  <si>
    <t>=IF(F20&lt;Today,Today-F20,"Current")</t>
  </si>
  <si>
    <t>=IF(F21&lt;Today,Today-F21,"Current")</t>
  </si>
  <si>
    <t>=IF(F22&lt;Today,Today-F22,"Current")</t>
  </si>
  <si>
    <t>=IF(F23&lt;Today,Today-F23,"Current")</t>
  </si>
  <si>
    <t>=IF(F24&lt;Today,Today-F24,"Current")</t>
  </si>
  <si>
    <t>=NF($B18,"Due Date")</t>
  </si>
  <si>
    <t>=NF($B19,"Due Date")</t>
  </si>
  <si>
    <t>=NF($B20,"Due Date")</t>
  </si>
  <si>
    <t>=NF($B21,"Due Date")</t>
  </si>
  <si>
    <t>=NF($B22,"Due Date")</t>
  </si>
  <si>
    <t>=NF($B23,"Due Date")</t>
  </si>
  <si>
    <t>=NF($B24,"Due Date")</t>
  </si>
  <si>
    <t xml:space="preserve">Report Readme </t>
  </si>
  <si>
    <t>About the report</t>
  </si>
  <si>
    <t>Modifying this report</t>
  </si>
  <si>
    <t>Word Template</t>
  </si>
  <si>
    <t>Click here for the help article on Export to Word</t>
  </si>
  <si>
    <t>Functions and Conventions Used</t>
  </si>
  <si>
    <r>
      <rPr>
        <u/>
        <sz val="10"/>
        <color theme="1"/>
        <rFont val="Segoe UI"/>
        <family val="2"/>
      </rPr>
      <t>Excel:</t>
    </r>
    <r>
      <rPr>
        <sz val="10"/>
        <color theme="1"/>
        <rFont val="Segoe UI"/>
        <family val="2"/>
      </rPr>
      <t xml:space="preserve">  IF, TEXT, SUM, TODAY, conditional formatting, named ranges, concatenation</t>
    </r>
  </si>
  <si>
    <r>
      <t>Jet:</t>
    </r>
    <r>
      <rPr>
        <sz val="10"/>
        <color theme="1"/>
        <rFont val="Segoe UI"/>
        <family val="2"/>
      </rPr>
      <t xml:space="preserve">  NL("Rows"), NL("First"), NL("Last"), NP("Eval"), NF()</t>
    </r>
  </si>
  <si>
    <t>Version of Jet</t>
  </si>
  <si>
    <t>Reports are updated to the latest released version possible. If you have an older version of Jet some report features may not work properly. Please upgrade to the latest version of the Jet Excel Add-in. The Export to Word feature is available in Jet 2019 R2 or later.</t>
  </si>
  <si>
    <t>Click here for downloads</t>
  </si>
  <si>
    <t>Questions About This Report</t>
  </si>
  <si>
    <t>If you have questions about this or any other sample report, please email samplereports@jetglobal.com</t>
  </si>
  <si>
    <t>Click here to contact sample reports</t>
  </si>
  <si>
    <t>Getting Help</t>
  </si>
  <si>
    <r>
      <t xml:space="preserve">The Jet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Reports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</si>
  <si>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Click here for the Jet Help Center</t>
  </si>
  <si>
    <t>Services</t>
  </si>
  <si>
    <t>For additional reports or customizations for your reports please contact Jet services at services@jetglobal.com.</t>
  </si>
  <si>
    <t>Click here to email Jet Global Services</t>
  </si>
  <si>
    <t>Training</t>
  </si>
  <si>
    <t>For training, see our website for more information.</t>
  </si>
  <si>
    <t>Click here to go to Jet Global contact page</t>
  </si>
  <si>
    <t>Sales</t>
  </si>
  <si>
    <t>To contact a sales representative, send an email to sales.us@jetglobal.com.</t>
  </si>
  <si>
    <t>Click here to email Jet Global sales</t>
  </si>
  <si>
    <t>Disclaimer</t>
  </si>
  <si>
    <t>All reports are built as examples only. Reports are working reports that will return data from your database if you have configured Jet Reports properly in Excel. Reports may work differently on your database. Reports were tested on the Microsoft Dynamics NAV2015 JetCorp Demo Database. Reports will display different results depending on your database.</t>
  </si>
  <si>
    <t>Copyrights</t>
  </si>
  <si>
    <t xml:space="preserve">2019 Jet Global Data Technologies, Inc. </t>
  </si>
  <si>
    <t>This report can be modified by entering into design mode from the Jet tab. The Word template can be modified by using the 'Configure Word Export' button on the Jet ribbon.</t>
  </si>
  <si>
    <t>=NL("Rows","Jet Customer Open Transactions",{"Customer Number","Document Number","Document Type","Customer PO Number","Document Date","Due Date","Remaining Amt"},"+Customer Number",Options!$C$2,"Remaining Amt","&lt;&gt;0","+Due Date","*")</t>
  </si>
  <si>
    <t>=NF($B17,"Document Number")</t>
  </si>
  <si>
    <t>=NF($B17,"Customer PO Number")</t>
  </si>
  <si>
    <t>=NF($B17,"Document Date")</t>
  </si>
  <si>
    <t>=NF($B17,"Remaining Amt")</t>
  </si>
  <si>
    <t>=NL("First","Jet Customer Master","Customer Name","Customer Number",$D$2)</t>
  </si>
  <si>
    <t>=NL("First","Jet Customer Master","Address 1","Customer Number",$D$2)</t>
  </si>
  <si>
    <t>=NL("First","Jet Customer Master","Address 2","Customer Number",$D$2)</t>
  </si>
  <si>
    <t>=NL("First","Jet Customer Master","City","Customer Number",$D$2)&amp;", "&amp;NL("First","Jet Customer Master","State","Customer Number",$D$2)&amp;" "&amp;NL("First","Jet Customer Master","Country Code","Customer Number",$D$2)&amp;" "&amp;NL("First","Jet Customer Master","Zip Code","Customer Number",$D$2)</t>
  </si>
  <si>
    <t>=NF($B18,"Document Number")</t>
  </si>
  <si>
    <t>=NF($B18,"Customer PO Number")</t>
  </si>
  <si>
    <t>=NF($B18,"Document Date")</t>
  </si>
  <si>
    <t>=NF($B18,"Remaining Amt")</t>
  </si>
  <si>
    <t>=NF($B19,"Document Number")</t>
  </si>
  <si>
    <t>=NF($B20,"Document Number")</t>
  </si>
  <si>
    <t>=NF($B21,"Document Number")</t>
  </si>
  <si>
    <t>=NF($B22,"Document Number")</t>
  </si>
  <si>
    <t>=NF($B23,"Document Number")</t>
  </si>
  <si>
    <t>=NF($B24,"Document Number")</t>
  </si>
  <si>
    <t>=NF($B19,"Customer PO Number")</t>
  </si>
  <si>
    <t>=NF($B20,"Customer PO Number")</t>
  </si>
  <si>
    <t>=NF($B21,"Customer PO Number")</t>
  </si>
  <si>
    <t>=NF($B22,"Customer PO Number")</t>
  </si>
  <si>
    <t>=NF($B23,"Customer PO Number")</t>
  </si>
  <si>
    <t>=NF($B24,"Customer PO Number")</t>
  </si>
  <si>
    <t>=NF($B19,"Document Date")</t>
  </si>
  <si>
    <t>=NF($B20,"Document Date")</t>
  </si>
  <si>
    <t>=NF($B21,"Document Date")</t>
  </si>
  <si>
    <t>=NF($B22,"Document Date")</t>
  </si>
  <si>
    <t>=NF($B23,"Document Date")</t>
  </si>
  <si>
    <t>=NF($B24,"Document Date")</t>
  </si>
  <si>
    <t>=NF($B19,"Remaining Amt")</t>
  </si>
  <si>
    <t>=NF($B20,"Remaining Amt")</t>
  </si>
  <si>
    <t>=NF($B21,"Remaining Amt")</t>
  </si>
  <si>
    <t>=NF($B22,"Remaining Amt")</t>
  </si>
  <si>
    <t>=NF($B23,"Remaining Amt")</t>
  </si>
  <si>
    <t>=NF($B24,"Remaining Amt")</t>
  </si>
  <si>
    <t>=NL("Sum","Jet Customer Open Transactions","Remaining Amt","+Customer Number",Options!$C$2,"Due Date","&lt;"&amp;Today)</t>
  </si>
  <si>
    <t>="COMPUTER0001"</t>
  </si>
  <si>
    <t>=NL("Lookup","Jet Customer Master",{"Customer Number","Customer Name"},"Balance","&gt;0")</t>
  </si>
  <si>
    <t>="""GP"",""Fabrikam, Inc."",""Jet Customer Open Transactions"",""Customer Number"",""COMPUTER0001"",""Document Number"",""SLS6011"",""Document Type"",""SLS"",""Customer PO Number"","""",""Document Date"",""7/3/2013"",""Due Date"",""8/2/2013"",""Remaining Amt"",""526.21000"""</t>
  </si>
  <si>
    <t>="""GP"",""Fabrikam, Inc."",""Jet Customer Open Transactions"",""Customer Number"",""COMPUTER0001"",""Document Number"",""SRV6002"",""Document Type"",""SVC"",""Customer PO Number"","""",""Document Date"",""8/14/2013"",""Due Date"",""9/13/2013"",""Remaining Amt"",""409.22000"""</t>
  </si>
  <si>
    <t>="""GP"",""Fabrikam, Inc."",""Jet Customer Open Transactions"",""Customer Number"",""COMPUTER0001"",""Document Number"",""SLS6012"",""Document Type"",""SLS"",""Customer PO Number"","""",""Document Date"",""9/5/2013"",""Due Date"",""10/5/2013"",""Remaining Amt"",""1867.25000"""</t>
  </si>
  <si>
    <t>="""GP"",""Fabrikam, Inc."",""Jet Customer Open Transactions"",""Customer Number"",""COMPUTER0001"",""Document Number"",""SLS6013"",""Document Type"",""SLS"",""Customer PO Number"","""",""Document Date"",""10/14/2013"",""Due Date"",""11/13/2013"",""Remaining Amt"",""2342.11000"""</t>
  </si>
  <si>
    <t>="""GP"",""Fabrikam, Inc."",""Jet Customer Open Transactions"",""Customer Number"",""COMPUTER0001"",""Document Number"",""SLS6014"",""Document Type"",""SLS"",""Customer PO Number"","""",""Document Date"",""11/13/2013"",""Due Date"",""12/13/2013"",""Remaining Amt"",""2724.08000"""</t>
  </si>
  <si>
    <t>="""GP"",""Fabrikam, Inc."",""Jet Customer Open Transactions"",""Customer Number"",""COMPUTER0001"",""Document Number"",""SLS6015"",""Document Type"",""SLS"",""Customer PO Number"","""",""Document Date"",""12/13/2013"",""Due Date"",""1/12/2014"",""Remaining Amt"",""8116.67000"""</t>
  </si>
  <si>
    <t>="""GP"",""Fabrikam, Inc."",""Jet Customer Open Transactions"",""Customer Number"",""COMPUTER0001"",""Document Number"",""INVSP1003"",""Document Type"",""SLS"",""Customer PO Number"","""",""Document Date"",""4/12/2017"",""Due Date"",""5/12/2017"",""Remaining Amt"",""128.35000"""</t>
  </si>
  <si>
    <t>=SUM(H17:H25)</t>
  </si>
  <si>
    <r>
      <t xml:space="preserve">This report is meant to be a tool to be used with the Export to Word feature to compile past due information for a particular customer. The Word template was intended to print address lines to fit to an envelope with a window. It lists all </t>
    </r>
    <r>
      <rPr>
        <b/>
        <sz val="10"/>
        <color theme="1"/>
        <rFont val="Segoe UI"/>
        <family val="2"/>
      </rPr>
      <t>Jet Customer Open Transactions</t>
    </r>
    <r>
      <rPr>
        <sz val="10"/>
        <color theme="1"/>
        <rFont val="Segoe UI"/>
        <family val="2"/>
      </rPr>
      <t xml:space="preserve"> records for a single customer with a remaining amount.
The Jet view </t>
    </r>
    <r>
      <rPr>
        <b/>
        <sz val="10"/>
        <color theme="1"/>
        <rFont val="Segoe UI"/>
        <family val="2"/>
      </rPr>
      <t>Jet Customer Master</t>
    </r>
    <r>
      <rPr>
        <sz val="10"/>
        <color theme="1"/>
        <rFont val="Segoe UI"/>
        <family val="2"/>
      </rPr>
      <t xml:space="preserve"> is also used in this report.</t>
    </r>
  </si>
  <si>
    <t>Auto+Hide+HideSheet+Formulas=Sheet47,Sheet48+FormulasOnly</t>
  </si>
  <si>
    <t>Auto+Hide+Values+Formulas=Sheet49,Sheet50+FormulasOnly</t>
  </si>
  <si>
    <t>Auto+Hide+HideSheet+Formulas=Sheet51,Sheet47,Sheet48</t>
  </si>
  <si>
    <t>Auto+Hide+HideSheet+Formulas=Sheet51,Sheet47,Sheet48+FormulasOnly</t>
  </si>
  <si>
    <t>Auto+Hide+Values+Formulas=Sheet52,Sheet49,Sheet50</t>
  </si>
  <si>
    <t>Auto+Hide+Values+Formulas=Sheet52,Sheet49,Sheet50+FormulasOnly</t>
  </si>
  <si>
    <r>
      <t xml:space="preserve">Use the 'Configure Word Export' button to modify the Export to Word options, such as output path and Word template contents. When a named range is inserted to the Word template, the source formatting (in Excel) is generally retained.
</t>
    </r>
    <r>
      <rPr>
        <b/>
        <sz val="10"/>
        <color theme="1"/>
        <rFont val="Segoe UI"/>
        <family val="2"/>
      </rPr>
      <t>Before generating the Word document for the first time, be sure to modify the Output path.</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</si>
</sst>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_(&quot;$&quot;* \(#,##0.00\);_(&quot;$&quot;* &quot;-&quot;??_);_(@_)"/>
    <numFmt numFmtId="43" formatCode="_(* #,##0.00_);_(* \(#,##0.00\);_(* &quot;-&quot;??_);_(@_)"/>
  </numFmts>
  <fonts count="12"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sz val="11"/>
      <color rgb="FFC0C0C0"/>
      <name val="Calibri"/>
      <family val="2"/>
      <scheme val="minor"/>
    </font>
    <font>
      <i/>
      <sz val="11"/>
      <color theme="1"/>
      <name val="Calibri"/>
      <family val="2"/>
      <scheme val="minor"/>
    </font>
    <font>
      <u/>
      <sz val="10"/>
      <color indexed="12"/>
      <name val="Arial"/>
      <family val="2"/>
    </font>
    <font>
      <sz val="10"/>
      <color theme="1"/>
      <name val="Segoe UI"/>
      <family val="2"/>
    </font>
    <font>
      <b/>
      <sz val="20"/>
      <color rgb="FFDA4848"/>
      <name val="Segoe UI"/>
      <family val="2"/>
    </font>
    <font>
      <b/>
      <sz val="10"/>
      <color theme="1"/>
      <name val="Segoe UI"/>
      <family val="2"/>
    </font>
    <font>
      <u/>
      <sz val="10"/>
      <color indexed="12"/>
      <name val="Segoe UI"/>
      <family val="2"/>
    </font>
    <font>
      <u/>
      <sz val="10"/>
      <color theme="1"/>
      <name val="Segoe UI"/>
      <family val="2"/>
    </font>
  </fonts>
  <fills count="4">
    <fill>
      <patternFill patternType="none"/>
    </fill>
    <fill>
      <patternFill patternType="gray125"/>
    </fill>
    <fill>
      <patternFill patternType="solid">
        <fgColor rgb="FF0070C0"/>
        <bgColor indexed="64"/>
      </patternFill>
    </fill>
    <fill>
      <patternFill patternType="solid">
        <fgColor theme="4"/>
        <bgColor indexed="64"/>
      </patternFill>
    </fill>
  </fills>
  <borders count="1">
    <border>
      <left/>
      <right/>
      <top/>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0" fontId="1" fillId="0" borderId="0"/>
    <xf numFmtId="0" fontId="6" fillId="0" borderId="0" applyNumberFormat="0" applyFill="0" applyBorder="0" applyAlignment="0" applyProtection="0">
      <alignment vertical="top"/>
      <protection locked="0"/>
    </xf>
  </cellStyleXfs>
  <cellXfs count="27">
    <xf numFmtId="0" fontId="0" fillId="0" borderId="0" xfId="0"/>
    <xf numFmtId="0" fontId="4" fillId="0" borderId="0" xfId="0" applyFont="1"/>
    <xf numFmtId="14" fontId="0" fillId="0" borderId="0" xfId="0" applyNumberFormat="1"/>
    <xf numFmtId="0" fontId="3" fillId="2" borderId="0" xfId="0" applyFont="1" applyFill="1" applyAlignment="1">
      <alignment horizontal="center"/>
    </xf>
    <xf numFmtId="0" fontId="2" fillId="0" borderId="0" xfId="0" applyFont="1"/>
    <xf numFmtId="44" fontId="2" fillId="0" borderId="0" xfId="2" applyFont="1"/>
    <xf numFmtId="0" fontId="5" fillId="0" borderId="0" xfId="0" applyFont="1"/>
    <xf numFmtId="0" fontId="0" fillId="0" borderId="0" xfId="0" applyNumberFormat="1" applyAlignment="1">
      <alignment horizontal="right"/>
    </xf>
    <xf numFmtId="0" fontId="3" fillId="3" borderId="0" xfId="0" applyFont="1" applyFill="1"/>
    <xf numFmtId="0" fontId="3" fillId="3" borderId="0" xfId="0" applyFont="1" applyFill="1"/>
    <xf numFmtId="0" fontId="0" fillId="0" borderId="0" xfId="0"/>
    <xf numFmtId="0" fontId="0" fillId="0" borderId="0" xfId="0"/>
    <xf numFmtId="0" fontId="3" fillId="3" borderId="0" xfId="0" applyFont="1" applyFill="1"/>
    <xf numFmtId="43" fontId="0" fillId="0" borderId="0" xfId="1" applyFont="1" applyAlignment="1">
      <alignment horizontal="right"/>
    </xf>
    <xf numFmtId="44" fontId="2" fillId="0" borderId="0" xfId="0" applyNumberFormat="1" applyFont="1"/>
    <xf numFmtId="0" fontId="0" fillId="0" borderId="0" xfId="0" quotePrefix="1"/>
    <xf numFmtId="0" fontId="7" fillId="0" borderId="0" xfId="0" applyFont="1"/>
    <xf numFmtId="0" fontId="7" fillId="0" borderId="0" xfId="0" applyFont="1" applyAlignment="1">
      <alignment vertical="top"/>
    </xf>
    <xf numFmtId="0" fontId="7" fillId="0" borderId="0" xfId="0" applyFont="1" applyAlignment="1">
      <alignment vertical="top" wrapText="1"/>
    </xf>
    <xf numFmtId="0" fontId="8" fillId="0" borderId="0" xfId="0" applyFont="1" applyAlignment="1">
      <alignment vertical="top"/>
    </xf>
    <xf numFmtId="0" fontId="9" fillId="0" borderId="0" xfId="0" applyFont="1" applyAlignment="1">
      <alignment vertical="top"/>
    </xf>
    <xf numFmtId="0" fontId="10" fillId="0" borderId="0" xfId="4" applyFont="1" applyAlignment="1" applyProtection="1">
      <alignment vertical="top"/>
    </xf>
    <xf numFmtId="0" fontId="7" fillId="0" borderId="0" xfId="3" applyFont="1"/>
    <xf numFmtId="0" fontId="9" fillId="0" borderId="0" xfId="3" applyFont="1" applyAlignment="1">
      <alignment vertical="top"/>
    </xf>
    <xf numFmtId="0" fontId="7" fillId="0" borderId="0" xfId="3" applyFont="1" applyAlignment="1">
      <alignment vertical="top" wrapText="1"/>
    </xf>
    <xf numFmtId="0" fontId="7" fillId="0" borderId="0" xfId="3" applyFont="1" applyAlignment="1">
      <alignment vertical="top"/>
    </xf>
    <xf numFmtId="0" fontId="11" fillId="0" borderId="0" xfId="3" applyFont="1" applyAlignment="1">
      <alignment vertical="top" wrapText="1"/>
    </xf>
  </cellXfs>
  <cellStyles count="5">
    <cellStyle name="Comma" xfId="1" builtinId="3"/>
    <cellStyle name="Currency" xfId="2" builtinId="4"/>
    <cellStyle name="Hyperlink 2" xfId="4"/>
    <cellStyle name="Normal" xfId="0" builtinId="0"/>
    <cellStyle name="Normal 4" xfId="3"/>
  </cellStyles>
  <dxfs count="2">
    <dxf>
      <fill>
        <patternFill>
          <bgColor theme="2"/>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jetreports.com/web" TargetMode="External"/></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3</xdr:col>
      <xdr:colOff>4527550</xdr:colOff>
      <xdr:row>3</xdr:row>
      <xdr:rowOff>92075</xdr:rowOff>
    </xdr:from>
    <xdr:to>
      <xdr:col>7</xdr:col>
      <xdr:colOff>222250</xdr:colOff>
      <xdr:row>6</xdr:row>
      <xdr:rowOff>32361</xdr:rowOff>
    </xdr:to>
    <xdr:pic>
      <xdr:nvPicPr>
        <xdr:cNvPr id="2" name="Jet Logo">
          <a:hlinkClick xmlns:r="http://schemas.openxmlformats.org/officeDocument/2006/relationships" r:id="rId1"/>
        </xdr:cNvPr>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566025" y="635000"/>
          <a:ext cx="2743200" cy="4832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304800</xdr:colOff>
          <xdr:row>1</xdr:row>
          <xdr:rowOff>114300</xdr:rowOff>
        </xdr:from>
        <xdr:to>
          <xdr:col>10</xdr:col>
          <xdr:colOff>171450</xdr:colOff>
          <xdr:row>25</xdr:row>
          <xdr:rowOff>19050</xdr:rowOff>
        </xdr:to>
        <xdr:sp macro="" textlink="">
          <xdr:nvSpPr>
            <xdr:cNvPr id="9219" name="Jet Word Template" hidden="1">
              <a:extLst>
                <a:ext uri="{63B3BB69-23CF-44E3-9099-C40C66FF867C}">
                  <a14:compatExt spid="_x0000_s9219"/>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mailto:samplereports@jetglobal.com" TargetMode="External"/><Relationship Id="rId7" Type="http://schemas.openxmlformats.org/officeDocument/2006/relationships/hyperlink" Target="https://support.jetglobal.com/hc/en-us/articles/360020881133-Create-a-Word-based-report-with-Export-to-Word" TargetMode="External"/><Relationship Id="rId2" Type="http://schemas.openxmlformats.org/officeDocument/2006/relationships/hyperlink" Target="mailto:services@jetglobal.com" TargetMode="External"/><Relationship Id="rId1" Type="http://schemas.openxmlformats.org/officeDocument/2006/relationships/hyperlink" Target="https://go.jetreports.com/web" TargetMode="External"/><Relationship Id="rId6" Type="http://schemas.openxmlformats.org/officeDocument/2006/relationships/hyperlink" Target="https://go.jetreports.com/support" TargetMode="External"/><Relationship Id="rId5" Type="http://schemas.openxmlformats.org/officeDocument/2006/relationships/hyperlink" Target="mailto:sales.us@jetglobal.com" TargetMode="External"/><Relationship Id="rId4" Type="http://schemas.openxmlformats.org/officeDocument/2006/relationships/hyperlink" Target="https://go.jetreports.com/downloads" TargetMode="External"/><Relationship Id="rId9"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2.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2"/>
  <sheetViews>
    <sheetView showGridLines="0" tabSelected="1" topLeftCell="B2" workbookViewId="0"/>
  </sheetViews>
  <sheetFormatPr defaultColWidth="9.140625" defaultRowHeight="14.25" x14ac:dyDescent="0.25"/>
  <cols>
    <col min="1" max="1" width="4.42578125" style="16" hidden="1" customWidth="1"/>
    <col min="2" max="2" width="9.140625" style="16"/>
    <col min="3" max="3" width="32" style="17" bestFit="1" customWidth="1"/>
    <col min="4" max="4" width="77.28515625" style="18" customWidth="1"/>
    <col min="5" max="5" width="10.140625" style="17" customWidth="1"/>
    <col min="6" max="16384" width="9.140625" style="16"/>
  </cols>
  <sheetData>
    <row r="1" spans="1:5" ht="14.25" hidden="1" customHeight="1" x14ac:dyDescent="0.25">
      <c r="A1" s="16" t="s">
        <v>37</v>
      </c>
    </row>
    <row r="7" spans="1:5" ht="30.75" x14ac:dyDescent="0.25">
      <c r="C7" s="19" t="s">
        <v>67</v>
      </c>
    </row>
    <row r="9" spans="1:5" ht="85.5" x14ac:dyDescent="0.25">
      <c r="C9" s="20" t="s">
        <v>68</v>
      </c>
      <c r="D9" s="18" t="s">
        <v>146</v>
      </c>
    </row>
    <row r="10" spans="1:5" x14ac:dyDescent="0.25">
      <c r="C10" s="20"/>
    </row>
    <row r="11" spans="1:5" ht="33.75" customHeight="1" x14ac:dyDescent="0.25">
      <c r="C11" s="20" t="s">
        <v>69</v>
      </c>
      <c r="D11" s="18" t="s">
        <v>97</v>
      </c>
    </row>
    <row r="12" spans="1:5" x14ac:dyDescent="0.25">
      <c r="C12" s="16"/>
      <c r="D12" s="16"/>
    </row>
    <row r="13" spans="1:5" ht="85.5" x14ac:dyDescent="0.25">
      <c r="C13" s="20" t="s">
        <v>70</v>
      </c>
      <c r="D13" s="18" t="s">
        <v>153</v>
      </c>
      <c r="E13" s="21" t="s">
        <v>71</v>
      </c>
    </row>
    <row r="14" spans="1:5" x14ac:dyDescent="0.25">
      <c r="C14" s="20"/>
    </row>
    <row r="15" spans="1:5" s="22" customFormat="1" x14ac:dyDescent="0.25">
      <c r="C15" s="23" t="s">
        <v>72</v>
      </c>
      <c r="D15" s="24" t="s">
        <v>73</v>
      </c>
      <c r="E15" s="25"/>
    </row>
    <row r="16" spans="1:5" s="22" customFormat="1" x14ac:dyDescent="0.25">
      <c r="C16" s="23"/>
      <c r="D16" s="26" t="s">
        <v>74</v>
      </c>
      <c r="E16" s="25"/>
    </row>
    <row r="17" spans="3:5" s="22" customFormat="1" x14ac:dyDescent="0.25">
      <c r="C17" s="23"/>
      <c r="D17" s="26"/>
      <c r="E17" s="25"/>
    </row>
    <row r="18" spans="3:5" ht="42.75" x14ac:dyDescent="0.25">
      <c r="C18" s="20" t="s">
        <v>75</v>
      </c>
      <c r="D18" s="18" t="s">
        <v>76</v>
      </c>
      <c r="E18" s="21" t="s">
        <v>77</v>
      </c>
    </row>
    <row r="19" spans="3:5" ht="16.5" customHeight="1" x14ac:dyDescent="0.25">
      <c r="C19" s="20"/>
    </row>
    <row r="20" spans="3:5" ht="28.5" x14ac:dyDescent="0.25">
      <c r="C20" s="20" t="s">
        <v>78</v>
      </c>
      <c r="D20" s="18" t="s">
        <v>79</v>
      </c>
      <c r="E20" s="21" t="s">
        <v>80</v>
      </c>
    </row>
    <row r="21" spans="3:5" x14ac:dyDescent="0.25">
      <c r="C21" s="20"/>
    </row>
    <row r="22" spans="3:5" ht="57" x14ac:dyDescent="0.25">
      <c r="C22" s="20" t="s">
        <v>81</v>
      </c>
      <c r="D22" s="18" t="s">
        <v>82</v>
      </c>
      <c r="E22" s="21" t="s">
        <v>83</v>
      </c>
    </row>
    <row r="23" spans="3:5" x14ac:dyDescent="0.25">
      <c r="C23" s="20"/>
    </row>
    <row r="24" spans="3:5" ht="28.5" x14ac:dyDescent="0.25">
      <c r="C24" s="20" t="s">
        <v>84</v>
      </c>
      <c r="D24" s="18" t="s">
        <v>85</v>
      </c>
      <c r="E24" s="21" t="s">
        <v>86</v>
      </c>
    </row>
    <row r="25" spans="3:5" x14ac:dyDescent="0.25">
      <c r="C25" s="20"/>
    </row>
    <row r="26" spans="3:5" x14ac:dyDescent="0.25">
      <c r="C26" s="20" t="s">
        <v>87</v>
      </c>
      <c r="D26" s="18" t="s">
        <v>88</v>
      </c>
      <c r="E26" s="21" t="s">
        <v>89</v>
      </c>
    </row>
    <row r="27" spans="3:5" x14ac:dyDescent="0.25">
      <c r="C27" s="20"/>
    </row>
    <row r="28" spans="3:5" x14ac:dyDescent="0.25">
      <c r="C28" s="20" t="s">
        <v>90</v>
      </c>
      <c r="D28" s="18" t="s">
        <v>91</v>
      </c>
      <c r="E28" s="21" t="s">
        <v>92</v>
      </c>
    </row>
    <row r="29" spans="3:5" x14ac:dyDescent="0.25">
      <c r="C29" s="20"/>
    </row>
    <row r="30" spans="3:5" ht="71.25" x14ac:dyDescent="0.25">
      <c r="C30" s="20" t="s">
        <v>93</v>
      </c>
      <c r="D30" s="18" t="s">
        <v>94</v>
      </c>
    </row>
    <row r="31" spans="3:5" x14ac:dyDescent="0.25">
      <c r="C31" s="20"/>
    </row>
    <row r="32" spans="3:5" x14ac:dyDescent="0.25">
      <c r="C32" s="20" t="s">
        <v>95</v>
      </c>
      <c r="D32" s="18" t="s">
        <v>96</v>
      </c>
    </row>
  </sheetData>
  <hyperlinks>
    <hyperlink ref="E26" r:id="rId1"/>
    <hyperlink ref="E24" r:id="rId2"/>
    <hyperlink ref="E20" r:id="rId3"/>
    <hyperlink ref="E18" r:id="rId4"/>
    <hyperlink ref="E28" r:id="rId5"/>
    <hyperlink ref="E22" r:id="rId6"/>
    <hyperlink ref="E13" r:id="rId7"/>
  </hyperlinks>
  <pageMargins left="0.25" right="0.25" top="0.75" bottom="0.75" header="0.3" footer="0.3"/>
  <pageSetup scale="63" orientation="portrait" r:id="rId8"/>
  <headerFooter alignWithMargins="0"/>
  <drawing r:id="rId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workbookViewId="0"/>
  </sheetViews>
  <sheetFormatPr defaultRowHeight="15" x14ac:dyDescent="0.25"/>
  <sheetData>
    <row r="1" spans="1:9" x14ac:dyDescent="0.25">
      <c r="A1" s="15" t="s">
        <v>152</v>
      </c>
      <c r="B1" s="15" t="s">
        <v>5</v>
      </c>
    </row>
    <row r="2" spans="1:9" x14ac:dyDescent="0.25">
      <c r="C2" s="15" t="s">
        <v>6</v>
      </c>
      <c r="D2" s="15" t="s">
        <v>39</v>
      </c>
      <c r="G2" s="15" t="s">
        <v>20</v>
      </c>
    </row>
    <row r="3" spans="1:9" x14ac:dyDescent="0.25">
      <c r="C3" s="15" t="s">
        <v>7</v>
      </c>
      <c r="D3" s="15" t="s">
        <v>103</v>
      </c>
      <c r="G3" s="15" t="s">
        <v>21</v>
      </c>
      <c r="H3" s="15" t="s">
        <v>40</v>
      </c>
    </row>
    <row r="4" spans="1:9" x14ac:dyDescent="0.25">
      <c r="C4" s="15" t="s">
        <v>18</v>
      </c>
      <c r="D4" s="15" t="s">
        <v>104</v>
      </c>
      <c r="G4" s="15" t="s">
        <v>22</v>
      </c>
      <c r="H4" s="15" t="s">
        <v>41</v>
      </c>
    </row>
    <row r="5" spans="1:9" x14ac:dyDescent="0.25">
      <c r="C5" s="15" t="s">
        <v>19</v>
      </c>
      <c r="D5" s="15" t="s">
        <v>105</v>
      </c>
      <c r="G5" s="15" t="s">
        <v>23</v>
      </c>
      <c r="H5" s="15" t="s">
        <v>42</v>
      </c>
    </row>
    <row r="6" spans="1:9" x14ac:dyDescent="0.25">
      <c r="C6" s="15" t="s">
        <v>8</v>
      </c>
      <c r="D6" s="15" t="s">
        <v>106</v>
      </c>
      <c r="G6" s="15" t="s">
        <v>24</v>
      </c>
      <c r="H6" s="15" t="s">
        <v>43</v>
      </c>
    </row>
    <row r="8" spans="1:9" x14ac:dyDescent="0.25">
      <c r="C8" s="15" t="s">
        <v>29</v>
      </c>
      <c r="D8" s="15" t="s">
        <v>1</v>
      </c>
      <c r="E8" s="15" t="s">
        <v>30</v>
      </c>
      <c r="G8" s="15" t="s">
        <v>28</v>
      </c>
    </row>
    <row r="9" spans="1:9" x14ac:dyDescent="0.25">
      <c r="C9" s="15" t="s">
        <v>17</v>
      </c>
      <c r="D9" s="15" t="s">
        <v>135</v>
      </c>
      <c r="E9" s="15" t="s">
        <v>31</v>
      </c>
      <c r="G9" s="15" t="s">
        <v>25</v>
      </c>
      <c r="H9" s="15" t="s">
        <v>44</v>
      </c>
      <c r="I9" s="15" t="s">
        <v>34</v>
      </c>
    </row>
    <row r="10" spans="1:9" x14ac:dyDescent="0.25">
      <c r="C10" s="15" t="s">
        <v>15</v>
      </c>
      <c r="D10" s="15" t="s">
        <v>45</v>
      </c>
      <c r="E10" s="15" t="s">
        <v>32</v>
      </c>
      <c r="G10" s="15" t="s">
        <v>27</v>
      </c>
      <c r="H10" s="15" t="s">
        <v>46</v>
      </c>
      <c r="I10" s="15" t="s">
        <v>35</v>
      </c>
    </row>
    <row r="11" spans="1:9" x14ac:dyDescent="0.25">
      <c r="G11" s="15" t="s">
        <v>33</v>
      </c>
      <c r="H11" s="15" t="s">
        <v>47</v>
      </c>
      <c r="I11" s="15" t="s">
        <v>26</v>
      </c>
    </row>
    <row r="13" spans="1:9" x14ac:dyDescent="0.25">
      <c r="G13" s="15" t="s">
        <v>27</v>
      </c>
    </row>
    <row r="14" spans="1:9" x14ac:dyDescent="0.25">
      <c r="G14" s="15" t="s">
        <v>48</v>
      </c>
    </row>
    <row r="16" spans="1:9" x14ac:dyDescent="0.25">
      <c r="C16" s="15" t="s">
        <v>9</v>
      </c>
      <c r="D16" s="15" t="s">
        <v>36</v>
      </c>
      <c r="E16" s="15" t="s">
        <v>10</v>
      </c>
      <c r="F16" s="15" t="s">
        <v>11</v>
      </c>
      <c r="G16" s="15" t="s">
        <v>12</v>
      </c>
      <c r="H16" s="15" t="s">
        <v>13</v>
      </c>
    </row>
    <row r="17" spans="1:8" x14ac:dyDescent="0.25">
      <c r="B17" s="15" t="s">
        <v>98</v>
      </c>
      <c r="C17" s="15" t="s">
        <v>99</v>
      </c>
      <c r="D17" s="15" t="s">
        <v>100</v>
      </c>
      <c r="E17" s="15" t="s">
        <v>101</v>
      </c>
      <c r="F17" s="15" t="s">
        <v>49</v>
      </c>
      <c r="G17" s="15" t="s">
        <v>50</v>
      </c>
      <c r="H17" s="15" t="s">
        <v>102</v>
      </c>
    </row>
    <row r="18" spans="1:8" x14ac:dyDescent="0.25">
      <c r="A18" s="15" t="s">
        <v>52</v>
      </c>
      <c r="B18" s="15" t="s">
        <v>138</v>
      </c>
      <c r="C18" s="15" t="s">
        <v>107</v>
      </c>
      <c r="D18" s="15" t="s">
        <v>108</v>
      </c>
      <c r="E18" s="15" t="s">
        <v>109</v>
      </c>
      <c r="F18" s="15" t="s">
        <v>60</v>
      </c>
      <c r="G18" s="15" t="s">
        <v>53</v>
      </c>
      <c r="H18" s="15" t="s">
        <v>110</v>
      </c>
    </row>
    <row r="19" spans="1:8" x14ac:dyDescent="0.25">
      <c r="A19" s="15" t="s">
        <v>52</v>
      </c>
      <c r="B19" s="15" t="s">
        <v>139</v>
      </c>
      <c r="C19" s="15" t="s">
        <v>111</v>
      </c>
      <c r="D19" s="15" t="s">
        <v>117</v>
      </c>
      <c r="E19" s="15" t="s">
        <v>123</v>
      </c>
      <c r="F19" s="15" t="s">
        <v>61</v>
      </c>
      <c r="G19" s="15" t="s">
        <v>54</v>
      </c>
      <c r="H19" s="15" t="s">
        <v>129</v>
      </c>
    </row>
    <row r="20" spans="1:8" x14ac:dyDescent="0.25">
      <c r="A20" s="15" t="s">
        <v>52</v>
      </c>
      <c r="B20" s="15" t="s">
        <v>140</v>
      </c>
      <c r="C20" s="15" t="s">
        <v>112</v>
      </c>
      <c r="D20" s="15" t="s">
        <v>118</v>
      </c>
      <c r="E20" s="15" t="s">
        <v>124</v>
      </c>
      <c r="F20" s="15" t="s">
        <v>62</v>
      </c>
      <c r="G20" s="15" t="s">
        <v>55</v>
      </c>
      <c r="H20" s="15" t="s">
        <v>130</v>
      </c>
    </row>
    <row r="21" spans="1:8" x14ac:dyDescent="0.25">
      <c r="A21" s="15" t="s">
        <v>52</v>
      </c>
      <c r="B21" s="15" t="s">
        <v>141</v>
      </c>
      <c r="C21" s="15" t="s">
        <v>113</v>
      </c>
      <c r="D21" s="15" t="s">
        <v>119</v>
      </c>
      <c r="E21" s="15" t="s">
        <v>125</v>
      </c>
      <c r="F21" s="15" t="s">
        <v>63</v>
      </c>
      <c r="G21" s="15" t="s">
        <v>56</v>
      </c>
      <c r="H21" s="15" t="s">
        <v>131</v>
      </c>
    </row>
    <row r="22" spans="1:8" x14ac:dyDescent="0.25">
      <c r="A22" s="15" t="s">
        <v>52</v>
      </c>
      <c r="B22" s="15" t="s">
        <v>142</v>
      </c>
      <c r="C22" s="15" t="s">
        <v>114</v>
      </c>
      <c r="D22" s="15" t="s">
        <v>120</v>
      </c>
      <c r="E22" s="15" t="s">
        <v>126</v>
      </c>
      <c r="F22" s="15" t="s">
        <v>64</v>
      </c>
      <c r="G22" s="15" t="s">
        <v>57</v>
      </c>
      <c r="H22" s="15" t="s">
        <v>132</v>
      </c>
    </row>
    <row r="23" spans="1:8" x14ac:dyDescent="0.25">
      <c r="A23" s="15" t="s">
        <v>52</v>
      </c>
      <c r="B23" s="15" t="s">
        <v>143</v>
      </c>
      <c r="C23" s="15" t="s">
        <v>115</v>
      </c>
      <c r="D23" s="15" t="s">
        <v>121</v>
      </c>
      <c r="E23" s="15" t="s">
        <v>127</v>
      </c>
      <c r="F23" s="15" t="s">
        <v>65</v>
      </c>
      <c r="G23" s="15" t="s">
        <v>58</v>
      </c>
      <c r="H23" s="15" t="s">
        <v>133</v>
      </c>
    </row>
    <row r="24" spans="1:8" x14ac:dyDescent="0.25">
      <c r="A24" s="15" t="s">
        <v>52</v>
      </c>
      <c r="B24" s="15" t="s">
        <v>144</v>
      </c>
      <c r="C24" s="15" t="s">
        <v>116</v>
      </c>
      <c r="D24" s="15" t="s">
        <v>122</v>
      </c>
      <c r="E24" s="15" t="s">
        <v>128</v>
      </c>
      <c r="F24" s="15" t="s">
        <v>66</v>
      </c>
      <c r="G24" s="15" t="s">
        <v>59</v>
      </c>
      <c r="H24" s="15" t="s">
        <v>134</v>
      </c>
    </row>
    <row r="25" spans="1:8" x14ac:dyDescent="0.25">
      <c r="A25" s="15" t="s">
        <v>5</v>
      </c>
    </row>
    <row r="26" spans="1:8" x14ac:dyDescent="0.25">
      <c r="G26" s="15" t="s">
        <v>14</v>
      </c>
      <c r="H26" s="15" t="s">
        <v>145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
  <sheetViews>
    <sheetView topLeftCell="B2" workbookViewId="0">
      <selection activeCell="D2" sqref="D2"/>
    </sheetView>
  </sheetViews>
  <sheetFormatPr defaultRowHeight="15" x14ac:dyDescent="0.25"/>
  <cols>
    <col min="1" max="1" width="9.140625" hidden="1" customWidth="1"/>
    <col min="2" max="2" width="18.28515625" bestFit="1" customWidth="1"/>
  </cols>
  <sheetData>
    <row r="1" spans="1:4" hidden="1" x14ac:dyDescent="0.25">
      <c r="A1" t="s">
        <v>149</v>
      </c>
      <c r="B1" t="s">
        <v>0</v>
      </c>
      <c r="C1" t="s">
        <v>1</v>
      </c>
      <c r="D1" t="s">
        <v>2</v>
      </c>
    </row>
    <row r="2" spans="1:4" x14ac:dyDescent="0.25">
      <c r="A2" t="s">
        <v>3</v>
      </c>
      <c r="B2" t="s">
        <v>4</v>
      </c>
      <c r="C2" t="str">
        <f>"COMPUTER0001"</f>
        <v>COMPUTER0001</v>
      </c>
      <c r="D2" t="str">
        <f>"Lookup"</f>
        <v>Lookup</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topLeftCell="C2" workbookViewId="0"/>
  </sheetViews>
  <sheetFormatPr defaultRowHeight="15" x14ac:dyDescent="0.25"/>
  <cols>
    <col min="1" max="2" width="9.140625" hidden="1" customWidth="1"/>
    <col min="3" max="4" width="14" customWidth="1"/>
    <col min="5" max="5" width="12.140625" bestFit="1" customWidth="1"/>
    <col min="6" max="6" width="10.7109375" bestFit="1" customWidth="1"/>
    <col min="7" max="7" width="9.5703125" customWidth="1"/>
    <col min="8" max="8" width="17.28515625" customWidth="1"/>
    <col min="10" max="10" width="17.7109375" customWidth="1"/>
    <col min="11" max="11" width="18.28515625" customWidth="1"/>
    <col min="12" max="12" width="7.5703125" bestFit="1" customWidth="1"/>
  </cols>
  <sheetData>
    <row r="1" spans="1:9" hidden="1" x14ac:dyDescent="0.25">
      <c r="A1" t="s">
        <v>151</v>
      </c>
      <c r="B1" s="1" t="s">
        <v>5</v>
      </c>
    </row>
    <row r="2" spans="1:9" x14ac:dyDescent="0.25">
      <c r="B2" s="1"/>
      <c r="C2" t="s">
        <v>6</v>
      </c>
      <c r="D2" t="str">
        <f>Options!$C$2</f>
        <v>COMPUTER0001</v>
      </c>
      <c r="G2" s="8" t="s">
        <v>20</v>
      </c>
      <c r="H2" s="8"/>
    </row>
    <row r="3" spans="1:9" x14ac:dyDescent="0.25">
      <c r="B3" s="1"/>
      <c r="C3" t="s">
        <v>7</v>
      </c>
      <c r="D3" s="11" t="str">
        <f>"Computerized Phone Systems"</f>
        <v>Computerized Phone Systems</v>
      </c>
      <c r="G3" t="s">
        <v>21</v>
      </c>
      <c r="H3" t="str">
        <f>CustomerName</f>
        <v>Computerized Phone Systems</v>
      </c>
    </row>
    <row r="4" spans="1:9" x14ac:dyDescent="0.25">
      <c r="B4" s="1"/>
      <c r="C4" t="s">
        <v>18</v>
      </c>
      <c r="D4" s="11" t="str">
        <f>"456 17 St S"</f>
        <v>456 17 St S</v>
      </c>
      <c r="G4" t="s">
        <v>22</v>
      </c>
      <c r="H4" t="str">
        <f>D4</f>
        <v>456 17 St S</v>
      </c>
    </row>
    <row r="5" spans="1:9" x14ac:dyDescent="0.25">
      <c r="B5" s="1"/>
      <c r="C5" t="s">
        <v>19</v>
      </c>
      <c r="D5" s="11" t="str">
        <f>""</f>
        <v/>
      </c>
      <c r="G5" t="s">
        <v>23</v>
      </c>
      <c r="H5" t="str">
        <f>IF(D5="",D6,D5)</f>
        <v>Madison, WI  53701-6652</v>
      </c>
    </row>
    <row r="6" spans="1:9" x14ac:dyDescent="0.25">
      <c r="B6" s="1"/>
      <c r="C6" t="s">
        <v>8</v>
      </c>
      <c r="D6" s="11" t="str">
        <f>"Madison"&amp;", "&amp;"WI"&amp;" "&amp;""&amp;" "&amp;"53701-6652"</f>
        <v>Madison, WI  53701-6652</v>
      </c>
      <c r="G6" t="s">
        <v>24</v>
      </c>
      <c r="H6" t="str">
        <f>IF(AddressLn3=D6,"",D6)</f>
        <v/>
      </c>
    </row>
    <row r="7" spans="1:9" x14ac:dyDescent="0.25">
      <c r="B7" s="1"/>
    </row>
    <row r="8" spans="1:9" x14ac:dyDescent="0.25">
      <c r="B8" s="1"/>
      <c r="C8" s="9" t="s">
        <v>29</v>
      </c>
      <c r="D8" s="9" t="s">
        <v>1</v>
      </c>
      <c r="E8" s="9" t="s">
        <v>30</v>
      </c>
      <c r="G8" s="9" t="s">
        <v>28</v>
      </c>
      <c r="H8" s="9"/>
      <c r="I8" s="9"/>
    </row>
    <row r="9" spans="1:9" x14ac:dyDescent="0.25">
      <c r="B9" s="1"/>
      <c r="C9" t="s">
        <v>17</v>
      </c>
      <c r="D9" s="14">
        <v>15899.89</v>
      </c>
      <c r="E9" s="10" t="s">
        <v>31</v>
      </c>
      <c r="G9" t="s">
        <v>25</v>
      </c>
      <c r="H9">
        <v>1</v>
      </c>
      <c r="I9" t="s">
        <v>34</v>
      </c>
    </row>
    <row r="10" spans="1:9" x14ac:dyDescent="0.25">
      <c r="B10" s="1"/>
      <c r="C10" t="s">
        <v>15</v>
      </c>
      <c r="D10" s="2">
        <v>43577</v>
      </c>
      <c r="E10" s="11" t="s">
        <v>32</v>
      </c>
      <c r="G10" t="s">
        <v>27</v>
      </c>
      <c r="H10">
        <v>2</v>
      </c>
      <c r="I10" t="s">
        <v>35</v>
      </c>
    </row>
    <row r="11" spans="1:9" s="11" customFormat="1" x14ac:dyDescent="0.25">
      <c r="B11" s="1"/>
      <c r="D11" s="2"/>
      <c r="G11" s="11" t="s">
        <v>33</v>
      </c>
      <c r="H11" s="11">
        <v>3</v>
      </c>
      <c r="I11" s="11" t="s">
        <v>26</v>
      </c>
    </row>
    <row r="12" spans="1:9" x14ac:dyDescent="0.25">
      <c r="B12" s="1"/>
    </row>
    <row r="13" spans="1:9" x14ac:dyDescent="0.25">
      <c r="B13" s="1"/>
      <c r="D13" s="2"/>
      <c r="G13" s="9" t="s">
        <v>27</v>
      </c>
      <c r="H13" s="12"/>
      <c r="I13" s="12"/>
    </row>
    <row r="14" spans="1:9" x14ac:dyDescent="0.25">
      <c r="B14" s="1"/>
      <c r="D14" s="2"/>
      <c r="G14" s="6" t="str">
        <f>IF(PastDue&gt;0,I9,IF(I11&lt;&gt;"",I11,I10))</f>
        <v>Please remit payment immediately for the invoices that are past due.</v>
      </c>
    </row>
    <row r="15" spans="1:9" x14ac:dyDescent="0.25">
      <c r="B15" s="1"/>
      <c r="D15" s="2"/>
    </row>
    <row r="16" spans="1:9" x14ac:dyDescent="0.25">
      <c r="C16" s="3" t="s">
        <v>9</v>
      </c>
      <c r="D16" s="3" t="s">
        <v>36</v>
      </c>
      <c r="E16" s="3" t="s">
        <v>10</v>
      </c>
      <c r="F16" s="3" t="s">
        <v>11</v>
      </c>
      <c r="G16" s="3" t="s">
        <v>12</v>
      </c>
      <c r="H16" s="3" t="s">
        <v>13</v>
      </c>
    </row>
    <row r="17" spans="1:8" x14ac:dyDescent="0.25">
      <c r="B17" s="1" t="str">
        <f>"""GP"",""Fabrikam, Inc."",""Jet Customer Open Transactions"",""Customer Number"",""COMPUTER0001"",""Document Number"",""CM6001.1"",""Document Type"",""CR"",""Customer PO Number"","""",""Document Date"",""7/20/2013"",""Due Date"",""7/20/2013"",""Remaining Amt"",""-214.00000"""</f>
        <v>"GP","Fabrikam, Inc.","Jet Customer Open Transactions","Customer Number","COMPUTER0001","Document Number","CM6001.1","Document Type","CR","Customer PO Number","","Document Date","7/20/2013","Due Date","7/20/2013","Remaining Amt","-214.00000"</v>
      </c>
      <c r="C17" t="str">
        <f>"CM6001.1"</f>
        <v>CM6001.1</v>
      </c>
      <c r="D17" s="11" t="str">
        <f>""</f>
        <v/>
      </c>
      <c r="E17" s="2">
        <v>41475</v>
      </c>
      <c r="F17" s="2">
        <v>41475</v>
      </c>
      <c r="G17" s="7">
        <f t="shared" ref="G17:G24" si="0">IF(F17&lt;Today,Today-F17,"Current")</f>
        <v>2102</v>
      </c>
      <c r="H17" s="13">
        <v>-214</v>
      </c>
    </row>
    <row r="18" spans="1:8" s="11" customFormat="1" x14ac:dyDescent="0.25">
      <c r="A18" s="11" t="s">
        <v>52</v>
      </c>
      <c r="B18" s="1" t="str">
        <f>"""GP"",""Fabrikam, Inc."",""Jet Customer Open Transactions"",""Customer Number"",""COMPUTER0001"",""Document Number"",""SLS6011"",""Document Type"",""SLS"",""Customer PO Number"","""",""Document Date"",""7/3/2013"",""Due Date"",""8/2/2013"",""Remaining Amt"",""526.21000"""</f>
        <v>"GP","Fabrikam, Inc.","Jet Customer Open Transactions","Customer Number","COMPUTER0001","Document Number","SLS6011","Document Type","SLS","Customer PO Number","","Document Date","7/3/2013","Due Date","8/2/2013","Remaining Amt","526.21000"</v>
      </c>
      <c r="C18" s="11" t="str">
        <f>"SLS6011"</f>
        <v>SLS6011</v>
      </c>
      <c r="D18" s="11" t="str">
        <f>""</f>
        <v/>
      </c>
      <c r="E18" s="2">
        <v>41458</v>
      </c>
      <c r="F18" s="2">
        <v>41488</v>
      </c>
      <c r="G18" s="7">
        <f t="shared" si="0"/>
        <v>2089</v>
      </c>
      <c r="H18" s="13">
        <v>526.21</v>
      </c>
    </row>
    <row r="19" spans="1:8" s="11" customFormat="1" x14ac:dyDescent="0.25">
      <c r="A19" s="11" t="s">
        <v>52</v>
      </c>
      <c r="B19" s="1" t="str">
        <f>"""GP"",""Fabrikam, Inc."",""Jet Customer Open Transactions"",""Customer Number"",""COMPUTER0001"",""Document Number"",""SRV6002"",""Document Type"",""SVC"",""Customer PO Number"","""",""Document Date"",""8/14/2013"",""Due Date"",""9/13/2013"",""Remaining Amt"",""409.22000"""</f>
        <v>"GP","Fabrikam, Inc.","Jet Customer Open Transactions","Customer Number","COMPUTER0001","Document Number","SRV6002","Document Type","SVC","Customer PO Number","","Document Date","8/14/2013","Due Date","9/13/2013","Remaining Amt","409.22000"</v>
      </c>
      <c r="C19" s="11" t="str">
        <f>"SRV6002"</f>
        <v>SRV6002</v>
      </c>
      <c r="D19" s="11" t="str">
        <f>""</f>
        <v/>
      </c>
      <c r="E19" s="2">
        <v>41500</v>
      </c>
      <c r="F19" s="2">
        <v>41530</v>
      </c>
      <c r="G19" s="7">
        <f t="shared" si="0"/>
        <v>2047</v>
      </c>
      <c r="H19" s="13">
        <v>409.22</v>
      </c>
    </row>
    <row r="20" spans="1:8" s="11" customFormat="1" x14ac:dyDescent="0.25">
      <c r="A20" s="11" t="s">
        <v>52</v>
      </c>
      <c r="B20" s="1" t="str">
        <f>"""GP"",""Fabrikam, Inc."",""Jet Customer Open Transactions"",""Customer Number"",""COMPUTER0001"",""Document Number"",""SLS6012"",""Document Type"",""SLS"",""Customer PO Number"","""",""Document Date"",""9/5/2013"",""Due Date"",""10/5/2013"",""Remaining Amt"",""1867.25000"""</f>
        <v>"GP","Fabrikam, Inc.","Jet Customer Open Transactions","Customer Number","COMPUTER0001","Document Number","SLS6012","Document Type","SLS","Customer PO Number","","Document Date","9/5/2013","Due Date","10/5/2013","Remaining Amt","1867.25000"</v>
      </c>
      <c r="C20" s="11" t="str">
        <f>"SLS6012"</f>
        <v>SLS6012</v>
      </c>
      <c r="D20" s="11" t="str">
        <f>""</f>
        <v/>
      </c>
      <c r="E20" s="2">
        <v>41522</v>
      </c>
      <c r="F20" s="2">
        <v>41552</v>
      </c>
      <c r="G20" s="7">
        <f t="shared" si="0"/>
        <v>2025</v>
      </c>
      <c r="H20" s="13">
        <v>1867.25</v>
      </c>
    </row>
    <row r="21" spans="1:8" s="11" customFormat="1" x14ac:dyDescent="0.25">
      <c r="A21" s="11" t="s">
        <v>52</v>
      </c>
      <c r="B21" s="1" t="str">
        <f>"""GP"",""Fabrikam, Inc."",""Jet Customer Open Transactions"",""Customer Number"",""COMPUTER0001"",""Document Number"",""SLS6013"",""Document Type"",""SLS"",""Customer PO Number"","""",""Document Date"",""10/14/2013"",""Due Date"",""11/13/2013"",""Remaining Amt"",""2342.11000"""</f>
        <v>"GP","Fabrikam, Inc.","Jet Customer Open Transactions","Customer Number","COMPUTER0001","Document Number","SLS6013","Document Type","SLS","Customer PO Number","","Document Date","10/14/2013","Due Date","11/13/2013","Remaining Amt","2342.11000"</v>
      </c>
      <c r="C21" s="11" t="str">
        <f>"SLS6013"</f>
        <v>SLS6013</v>
      </c>
      <c r="D21" s="11" t="str">
        <f>""</f>
        <v/>
      </c>
      <c r="E21" s="2">
        <v>41561</v>
      </c>
      <c r="F21" s="2">
        <v>41591</v>
      </c>
      <c r="G21" s="7">
        <f t="shared" si="0"/>
        <v>1986</v>
      </c>
      <c r="H21" s="13">
        <v>2342.11</v>
      </c>
    </row>
    <row r="22" spans="1:8" s="11" customFormat="1" x14ac:dyDescent="0.25">
      <c r="A22" s="11" t="s">
        <v>52</v>
      </c>
      <c r="B22" s="1" t="str">
        <f>"""GP"",""Fabrikam, Inc."",""Jet Customer Open Transactions"",""Customer Number"",""COMPUTER0001"",""Document Number"",""SLS6014"",""Document Type"",""SLS"",""Customer PO Number"","""",""Document Date"",""11/13/2013"",""Due Date"",""12/13/2013"",""Remaining Amt"",""2724.08000"""</f>
        <v>"GP","Fabrikam, Inc.","Jet Customer Open Transactions","Customer Number","COMPUTER0001","Document Number","SLS6014","Document Type","SLS","Customer PO Number","","Document Date","11/13/2013","Due Date","12/13/2013","Remaining Amt","2724.08000"</v>
      </c>
      <c r="C22" s="11" t="str">
        <f>"SLS6014"</f>
        <v>SLS6014</v>
      </c>
      <c r="D22" s="11" t="str">
        <f>""</f>
        <v/>
      </c>
      <c r="E22" s="2">
        <v>41591</v>
      </c>
      <c r="F22" s="2">
        <v>41621</v>
      </c>
      <c r="G22" s="7">
        <f t="shared" si="0"/>
        <v>1956</v>
      </c>
      <c r="H22" s="13">
        <v>2724.08</v>
      </c>
    </row>
    <row r="23" spans="1:8" s="11" customFormat="1" x14ac:dyDescent="0.25">
      <c r="A23" s="11" t="s">
        <v>52</v>
      </c>
      <c r="B23" s="1" t="str">
        <f>"""GP"",""Fabrikam, Inc."",""Jet Customer Open Transactions"",""Customer Number"",""COMPUTER0001"",""Document Number"",""SLS6015"",""Document Type"",""SLS"",""Customer PO Number"","""",""Document Date"",""12/13/2013"",""Due Date"",""1/12/2014"",""Remaining Amt"",""8116.67000"""</f>
        <v>"GP","Fabrikam, Inc.","Jet Customer Open Transactions","Customer Number","COMPUTER0001","Document Number","SLS6015","Document Type","SLS","Customer PO Number","","Document Date","12/13/2013","Due Date","1/12/2014","Remaining Amt","8116.67000"</v>
      </c>
      <c r="C23" s="11" t="str">
        <f>"SLS6015"</f>
        <v>SLS6015</v>
      </c>
      <c r="D23" s="11" t="str">
        <f>""</f>
        <v/>
      </c>
      <c r="E23" s="2">
        <v>41621</v>
      </c>
      <c r="F23" s="2">
        <v>41651</v>
      </c>
      <c r="G23" s="7">
        <f t="shared" si="0"/>
        <v>1926</v>
      </c>
      <c r="H23" s="13">
        <v>8116.67</v>
      </c>
    </row>
    <row r="24" spans="1:8" s="11" customFormat="1" x14ac:dyDescent="0.25">
      <c r="A24" s="11" t="s">
        <v>52</v>
      </c>
      <c r="B24" s="1" t="str">
        <f>"""GP"",""Fabrikam, Inc."",""Jet Customer Open Transactions"",""Customer Number"",""COMPUTER0001"",""Document Number"",""INVSP1003"",""Document Type"",""SLS"",""Customer PO Number"","""",""Document Date"",""4/12/2017"",""Due Date"",""5/12/2017"",""Remaining Amt"",""128.35000"""</f>
        <v>"GP","Fabrikam, Inc.","Jet Customer Open Transactions","Customer Number","COMPUTER0001","Document Number","INVSP1003","Document Type","SLS","Customer PO Number","","Document Date","4/12/2017","Due Date","5/12/2017","Remaining Amt","128.35000"</v>
      </c>
      <c r="C24" s="11" t="str">
        <f>"INVSP1003"</f>
        <v>INVSP1003</v>
      </c>
      <c r="D24" s="11" t="str">
        <f>""</f>
        <v/>
      </c>
      <c r="E24" s="2">
        <v>42837</v>
      </c>
      <c r="F24" s="2">
        <v>42867</v>
      </c>
      <c r="G24" s="7">
        <f t="shared" si="0"/>
        <v>710</v>
      </c>
      <c r="H24" s="13">
        <v>128.35</v>
      </c>
    </row>
    <row r="25" spans="1:8" hidden="1" x14ac:dyDescent="0.25">
      <c r="A25" t="s">
        <v>5</v>
      </c>
      <c r="B25" s="1"/>
      <c r="D25" s="11"/>
    </row>
    <row r="26" spans="1:8" x14ac:dyDescent="0.25">
      <c r="B26" s="1"/>
      <c r="D26" s="11"/>
      <c r="G26" s="4" t="s">
        <v>14</v>
      </c>
      <c r="H26" s="5">
        <f>SUM(H17:H25)</f>
        <v>15899.890000000001</v>
      </c>
    </row>
  </sheetData>
  <conditionalFormatting sqref="C17:H17 C25:H25">
    <cfRule type="expression" dxfId="1" priority="19">
      <formula>MOD(ROW(),2)=0</formula>
    </cfRule>
  </conditionalFormatting>
  <conditionalFormatting sqref="C18:H24">
    <cfRule type="expression" dxfId="0" priority="1">
      <formula>MOD(ROW(),2)=0</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defaultRowHeight="15" x14ac:dyDescent="0.25"/>
  <sheetData>
    <row r="1" spans="1:1" x14ac:dyDescent="0.25">
      <c r="A1" t="s">
        <v>16</v>
      </c>
    </row>
  </sheetData>
  <pageMargins left="0.7" right="0.7" top="0.75" bottom="0.75" header="0.3" footer="0.3"/>
  <pageSetup orientation="portrait" r:id="rId1"/>
  <drawing r:id="rId2"/>
  <legacyDrawing r:id="rId3"/>
  <oleObjects>
    <mc:AlternateContent xmlns:mc="http://schemas.openxmlformats.org/markup-compatibility/2006">
      <mc:Choice Requires="x14">
        <oleObject progId="Word.Document.12" shapeId="9219" r:id="rId4">
          <objectPr defaultSize="0" r:id="rId5">
            <anchor moveWithCells="1">
              <from>
                <xdr:col>0</xdr:col>
                <xdr:colOff>304800</xdr:colOff>
                <xdr:row>1</xdr:row>
                <xdr:rowOff>114300</xdr:rowOff>
              </from>
              <to>
                <xdr:col>10</xdr:col>
                <xdr:colOff>171450</xdr:colOff>
                <xdr:row>25</xdr:row>
                <xdr:rowOff>19050</xdr:rowOff>
              </to>
            </anchor>
          </objectPr>
        </oleObject>
      </mc:Choice>
      <mc:Fallback>
        <oleObject progId="Word.Document.12" shapeId="9219"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
  <sheetViews>
    <sheetView workbookViewId="0"/>
  </sheetViews>
  <sheetFormatPr defaultRowHeight="15" x14ac:dyDescent="0.25"/>
  <sheetData>
    <row r="1" spans="1:4" x14ac:dyDescent="0.25">
      <c r="A1" s="15" t="s">
        <v>147</v>
      </c>
      <c r="B1" s="15" t="s">
        <v>0</v>
      </c>
      <c r="C1" s="15" t="s">
        <v>1</v>
      </c>
      <c r="D1" s="15" t="s">
        <v>2</v>
      </c>
    </row>
    <row r="2" spans="1:4" x14ac:dyDescent="0.25">
      <c r="A2" s="15" t="s">
        <v>3</v>
      </c>
      <c r="B2" s="15" t="s">
        <v>4</v>
      </c>
      <c r="C2" s="15" t="s">
        <v>136</v>
      </c>
      <c r="D2" s="15" t="s">
        <v>137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
  <sheetViews>
    <sheetView workbookViewId="0"/>
  </sheetViews>
  <sheetFormatPr defaultRowHeight="15" x14ac:dyDescent="0.25"/>
  <sheetData>
    <row r="1" spans="1:4" x14ac:dyDescent="0.25">
      <c r="A1" s="15" t="s">
        <v>147</v>
      </c>
      <c r="B1" s="15" t="s">
        <v>0</v>
      </c>
      <c r="C1" s="15" t="s">
        <v>1</v>
      </c>
      <c r="D1" s="15" t="s">
        <v>2</v>
      </c>
    </row>
    <row r="2" spans="1:4" x14ac:dyDescent="0.25">
      <c r="A2" s="15" t="s">
        <v>3</v>
      </c>
      <c r="B2" s="15" t="s">
        <v>4</v>
      </c>
      <c r="C2" s="15" t="s">
        <v>136</v>
      </c>
      <c r="D2" s="15" t="s">
        <v>137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workbookViewId="0"/>
  </sheetViews>
  <sheetFormatPr defaultRowHeight="15" x14ac:dyDescent="0.25"/>
  <sheetData>
    <row r="1" spans="1:9" x14ac:dyDescent="0.25">
      <c r="A1" s="15" t="s">
        <v>148</v>
      </c>
      <c r="B1" s="15" t="s">
        <v>5</v>
      </c>
    </row>
    <row r="2" spans="1:9" x14ac:dyDescent="0.25">
      <c r="C2" s="15" t="s">
        <v>6</v>
      </c>
      <c r="D2" s="15" t="s">
        <v>39</v>
      </c>
      <c r="G2" s="15" t="s">
        <v>20</v>
      </c>
    </row>
    <row r="3" spans="1:9" x14ac:dyDescent="0.25">
      <c r="C3" s="15" t="s">
        <v>7</v>
      </c>
      <c r="D3" s="15" t="s">
        <v>103</v>
      </c>
      <c r="G3" s="15" t="s">
        <v>21</v>
      </c>
      <c r="H3" s="15" t="s">
        <v>40</v>
      </c>
    </row>
    <row r="4" spans="1:9" x14ac:dyDescent="0.25">
      <c r="C4" s="15" t="s">
        <v>18</v>
      </c>
      <c r="D4" s="15" t="s">
        <v>104</v>
      </c>
      <c r="G4" s="15" t="s">
        <v>22</v>
      </c>
      <c r="H4" s="15" t="s">
        <v>41</v>
      </c>
    </row>
    <row r="5" spans="1:9" x14ac:dyDescent="0.25">
      <c r="C5" s="15" t="s">
        <v>19</v>
      </c>
      <c r="D5" s="15" t="s">
        <v>105</v>
      </c>
      <c r="G5" s="15" t="s">
        <v>23</v>
      </c>
      <c r="H5" s="15" t="s">
        <v>42</v>
      </c>
    </row>
    <row r="6" spans="1:9" x14ac:dyDescent="0.25">
      <c r="C6" s="15" t="s">
        <v>8</v>
      </c>
      <c r="D6" s="15" t="s">
        <v>106</v>
      </c>
      <c r="G6" s="15" t="s">
        <v>24</v>
      </c>
      <c r="H6" s="15" t="s">
        <v>43</v>
      </c>
    </row>
    <row r="8" spans="1:9" x14ac:dyDescent="0.25">
      <c r="C8" s="15" t="s">
        <v>29</v>
      </c>
      <c r="D8" s="15" t="s">
        <v>1</v>
      </c>
      <c r="E8" s="15" t="s">
        <v>30</v>
      </c>
      <c r="G8" s="15" t="s">
        <v>28</v>
      </c>
    </row>
    <row r="9" spans="1:9" x14ac:dyDescent="0.25">
      <c r="C9" s="15" t="s">
        <v>17</v>
      </c>
      <c r="D9" s="15" t="s">
        <v>135</v>
      </c>
      <c r="E9" s="15" t="s">
        <v>31</v>
      </c>
      <c r="G9" s="15" t="s">
        <v>25</v>
      </c>
      <c r="H9" s="15" t="s">
        <v>44</v>
      </c>
      <c r="I9" s="15" t="s">
        <v>34</v>
      </c>
    </row>
    <row r="10" spans="1:9" x14ac:dyDescent="0.25">
      <c r="C10" s="15" t="s">
        <v>15</v>
      </c>
      <c r="D10" s="15" t="s">
        <v>45</v>
      </c>
      <c r="E10" s="15" t="s">
        <v>32</v>
      </c>
      <c r="G10" s="15" t="s">
        <v>27</v>
      </c>
      <c r="H10" s="15" t="s">
        <v>46</v>
      </c>
      <c r="I10" s="15" t="s">
        <v>35</v>
      </c>
    </row>
    <row r="11" spans="1:9" x14ac:dyDescent="0.25">
      <c r="G11" s="15" t="s">
        <v>33</v>
      </c>
      <c r="H11" s="15" t="s">
        <v>47</v>
      </c>
      <c r="I11" s="15" t="s">
        <v>26</v>
      </c>
    </row>
    <row r="13" spans="1:9" x14ac:dyDescent="0.25">
      <c r="G13" s="15" t="s">
        <v>27</v>
      </c>
    </row>
    <row r="14" spans="1:9" x14ac:dyDescent="0.25">
      <c r="G14" s="15" t="s">
        <v>48</v>
      </c>
    </row>
    <row r="16" spans="1:9" x14ac:dyDescent="0.25">
      <c r="C16" s="15" t="s">
        <v>9</v>
      </c>
      <c r="D16" s="15" t="s">
        <v>36</v>
      </c>
      <c r="E16" s="15" t="s">
        <v>10</v>
      </c>
      <c r="F16" s="15" t="s">
        <v>11</v>
      </c>
      <c r="G16" s="15" t="s">
        <v>12</v>
      </c>
      <c r="H16" s="15" t="s">
        <v>13</v>
      </c>
    </row>
    <row r="17" spans="1:8" x14ac:dyDescent="0.25">
      <c r="B17" s="15" t="s">
        <v>98</v>
      </c>
      <c r="C17" s="15" t="s">
        <v>99</v>
      </c>
      <c r="D17" s="15" t="s">
        <v>100</v>
      </c>
      <c r="E17" s="15" t="s">
        <v>101</v>
      </c>
      <c r="F17" s="15" t="s">
        <v>49</v>
      </c>
      <c r="G17" s="15" t="s">
        <v>50</v>
      </c>
      <c r="H17" s="15" t="s">
        <v>102</v>
      </c>
    </row>
    <row r="18" spans="1:8" x14ac:dyDescent="0.25">
      <c r="A18" s="15" t="s">
        <v>5</v>
      </c>
    </row>
    <row r="19" spans="1:8" x14ac:dyDescent="0.25">
      <c r="G19" s="15" t="s">
        <v>14</v>
      </c>
      <c r="H19" s="15" t="s">
        <v>51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workbookViewId="0"/>
  </sheetViews>
  <sheetFormatPr defaultRowHeight="15" x14ac:dyDescent="0.25"/>
  <sheetData>
    <row r="1" spans="1:9" x14ac:dyDescent="0.25">
      <c r="A1" s="15" t="s">
        <v>148</v>
      </c>
      <c r="B1" s="15" t="s">
        <v>5</v>
      </c>
    </row>
    <row r="2" spans="1:9" x14ac:dyDescent="0.25">
      <c r="C2" s="15" t="s">
        <v>6</v>
      </c>
      <c r="D2" s="15" t="s">
        <v>39</v>
      </c>
      <c r="G2" s="15" t="s">
        <v>20</v>
      </c>
    </row>
    <row r="3" spans="1:9" x14ac:dyDescent="0.25">
      <c r="C3" s="15" t="s">
        <v>7</v>
      </c>
      <c r="D3" s="15" t="s">
        <v>38</v>
      </c>
      <c r="G3" s="15" t="s">
        <v>21</v>
      </c>
      <c r="H3" s="15" t="s">
        <v>40</v>
      </c>
    </row>
    <row r="4" spans="1:9" x14ac:dyDescent="0.25">
      <c r="C4" s="15" t="s">
        <v>18</v>
      </c>
      <c r="D4" s="15" t="s">
        <v>38</v>
      </c>
      <c r="G4" s="15" t="s">
        <v>22</v>
      </c>
      <c r="H4" s="15" t="s">
        <v>41</v>
      </c>
    </row>
    <row r="5" spans="1:9" x14ac:dyDescent="0.25">
      <c r="C5" s="15" t="s">
        <v>19</v>
      </c>
      <c r="D5" s="15" t="s">
        <v>38</v>
      </c>
      <c r="G5" s="15" t="s">
        <v>23</v>
      </c>
      <c r="H5" s="15" t="s">
        <v>42</v>
      </c>
    </row>
    <row r="6" spans="1:9" x14ac:dyDescent="0.25">
      <c r="C6" s="15" t="s">
        <v>8</v>
      </c>
      <c r="D6" s="15" t="s">
        <v>38</v>
      </c>
      <c r="G6" s="15" t="s">
        <v>24</v>
      </c>
      <c r="H6" s="15" t="s">
        <v>43</v>
      </c>
    </row>
    <row r="8" spans="1:9" x14ac:dyDescent="0.25">
      <c r="C8" s="15" t="s">
        <v>29</v>
      </c>
      <c r="D8" s="15" t="s">
        <v>1</v>
      </c>
      <c r="E8" s="15" t="s">
        <v>30</v>
      </c>
      <c r="G8" s="15" t="s">
        <v>28</v>
      </c>
    </row>
    <row r="9" spans="1:9" x14ac:dyDescent="0.25">
      <c r="C9" s="15" t="s">
        <v>17</v>
      </c>
      <c r="D9" s="15" t="s">
        <v>135</v>
      </c>
      <c r="E9" s="15" t="s">
        <v>31</v>
      </c>
      <c r="G9" s="15" t="s">
        <v>25</v>
      </c>
      <c r="H9" s="15" t="s">
        <v>44</v>
      </c>
      <c r="I9" s="15" t="s">
        <v>34</v>
      </c>
    </row>
    <row r="10" spans="1:9" x14ac:dyDescent="0.25">
      <c r="C10" s="15" t="s">
        <v>15</v>
      </c>
      <c r="D10" s="15" t="s">
        <v>45</v>
      </c>
      <c r="E10" s="15" t="s">
        <v>32</v>
      </c>
      <c r="G10" s="15" t="s">
        <v>27</v>
      </c>
      <c r="H10" s="15" t="s">
        <v>46</v>
      </c>
      <c r="I10" s="15" t="s">
        <v>35</v>
      </c>
    </row>
    <row r="11" spans="1:9" x14ac:dyDescent="0.25">
      <c r="G11" s="15" t="s">
        <v>33</v>
      </c>
      <c r="H11" s="15" t="s">
        <v>47</v>
      </c>
      <c r="I11" s="15" t="s">
        <v>26</v>
      </c>
    </row>
    <row r="13" spans="1:9" x14ac:dyDescent="0.25">
      <c r="G13" s="15" t="s">
        <v>27</v>
      </c>
    </row>
    <row r="14" spans="1:9" x14ac:dyDescent="0.25">
      <c r="G14" s="15" t="s">
        <v>48</v>
      </c>
    </row>
    <row r="16" spans="1:9" x14ac:dyDescent="0.25">
      <c r="C16" s="15" t="s">
        <v>9</v>
      </c>
      <c r="D16" s="15" t="s">
        <v>36</v>
      </c>
      <c r="E16" s="15" t="s">
        <v>10</v>
      </c>
      <c r="F16" s="15" t="s">
        <v>11</v>
      </c>
      <c r="G16" s="15" t="s">
        <v>12</v>
      </c>
      <c r="H16" s="15" t="s">
        <v>13</v>
      </c>
    </row>
    <row r="17" spans="1:8" x14ac:dyDescent="0.25">
      <c r="B17" s="15" t="s">
        <v>98</v>
      </c>
      <c r="C17" s="15" t="s">
        <v>99</v>
      </c>
      <c r="D17" s="15" t="s">
        <v>100</v>
      </c>
      <c r="E17" s="15" t="s">
        <v>101</v>
      </c>
      <c r="F17" s="15" t="s">
        <v>49</v>
      </c>
      <c r="G17" s="15" t="s">
        <v>50</v>
      </c>
      <c r="H17" s="15" t="s">
        <v>102</v>
      </c>
    </row>
    <row r="18" spans="1:8" x14ac:dyDescent="0.25">
      <c r="A18" s="15" t="s">
        <v>5</v>
      </c>
    </row>
    <row r="19" spans="1:8" x14ac:dyDescent="0.25">
      <c r="G19" s="15" t="s">
        <v>14</v>
      </c>
      <c r="H19" s="15" t="s">
        <v>51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
  <sheetViews>
    <sheetView workbookViewId="0"/>
  </sheetViews>
  <sheetFormatPr defaultRowHeight="15" x14ac:dyDescent="0.25"/>
  <sheetData>
    <row r="1" spans="1:4" x14ac:dyDescent="0.25">
      <c r="A1" s="15" t="s">
        <v>150</v>
      </c>
      <c r="B1" s="15" t="s">
        <v>0</v>
      </c>
      <c r="C1" s="15" t="s">
        <v>1</v>
      </c>
      <c r="D1" s="15" t="s">
        <v>2</v>
      </c>
    </row>
    <row r="2" spans="1:4" x14ac:dyDescent="0.25">
      <c r="A2" s="15" t="s">
        <v>3</v>
      </c>
      <c r="B2" s="15" t="s">
        <v>4</v>
      </c>
      <c r="C2" s="15" t="s">
        <v>136</v>
      </c>
      <c r="D2" s="15" t="s">
        <v>137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WordExportSettings xmlns="http://jetreports.com/exportsettings"><![CDATA[AAEAAAD/////AQAAAAAAAAAMAgAAAFNKZXQuU2hhcmVkLCBWZXJzaW9uPTIwLjAuMTkxMDguMTAsIEN1bHR1cmU9bmV1dHJhbCwgUHVibGljS2V5VG9rZW49ZDUwN2MwMGRlMzY2MWQwNwUBAAAAHUpldC5TaGFyZWQuRGF0YUV4cG9ydFNldHRpbmdzBgAAABFteU5hbWVkUmFuZ2VOYW1lcwhteUNoYXJ0cxJteVNlcmlhbGl6ZWRDaGFydHMgPEV4cG9ydERpcmVjdG9yeT5rX19CYWNraW5nRmllbGQWPFNhdmVkPmtfX0JhY2tpbmdGaWVsZBk8RmlsZU5hbWU+a19fQmFja2luZ0ZpZWxkAwMDAQABf1N5c3RlbS5Db2xsZWN0aW9ucy5HZW5lcmljLkxpc3RgMVtbU3lzdGVtLlN0cmluZywgbXNjb3JsaWIsIFZlcnNpb249NC4wLjAuMCwgQ3VsdHVyZT1uZXV0cmFsLCBQdWJsaWNLZXlUb2tlbj1iNzdhNWM1NjE5MzRlMDg5XV2fA1N5c3RlbS5Db2xsZWN0aW9ucy5HZW5lcmljLkRpY3Rpb25hcnlgMltbU3lzdGVtLlN0cmluZywgbXNjb3JsaWIsIFZlcnNpb249NC4wLjAuMCwgQ3VsdHVyZT1uZXV0cmFsLCBQdWJsaWNLZXlUb2tlbj1iNzdhNWM1NjE5MzRlMDg5XSxbU3lzdGVtLlR1cGxlYDJbW1N5c3RlbS5TdHJpbmcsIG1zY29ybGliLCBWZXJzaW9uPTQuMC4wLjAsIEN1bHR1cmU9bmV1dHJhbCwgUHVibGljS2V5VG9rZW49Yjc3YTVjNTYxOTM0ZTA4OV0sW1N5c3RlbS5Cb29sZWFuLCBtc2NvcmxpYiwgVmVyc2lvbj00LjAuMC4wLCBDdWx0dXJlPW5ldXRyYWwsIFB1YmxpY0tleVRva2VuPWI3N2E1YzU2MTkzNGUwODldXSwgbXNjb3JsaWIsIFZlcnNpb249NC4wLjAuMCwgQ3VsdHVyZT1uZXV0cmFsLCBQdWJsaWNLZXlUb2tlbj1iNzdhNWM1NjE5MzRlMDg5XV2OAVN5c3RlbS5Db2xsZWN0aW9ucy5HZW5lcmljLkxpc3RgMVtbSmV0LlNoYXJlZC5DaGFydEluZm8sIEpldC5TaGFyZWQsIFZlcnNpb249MjAuMC4xOTEwOC4xMCwgQ3VsdHVyZT1uZXV0cmFsLCBQdWJsaWNLZXlUb2tlbj1kNTA3YzAwZGUzNjYxZDA3XV0BAgAAAAkDAAAACQQAAAAKBgUAAAAWQzpcVXNlcnNca3JkXERvY3VtZW50cwEGBgAAABRTdGF0ZW1lbnQgb2YgQWNjb3VudAQDAAAAf1N5c3RlbS5Db2xsZWN0aW9ucy5HZW5lcmljLkxpc3RgMVtbU3lzdGVtLlN0cmluZywgbXNjb3JsaWIsIFZlcnNpb249NC4wLjAuMCwgQ3VsdHVyZT1uZXV0cmFsLCBQdWJsaWNLZXlUb2tlbj1iNzdhNWM1NjE5MzRlMDg5XV0DAAAABl9pdGVtcwVfc2l6ZQhfdmVyc2lvbgYAAAgICQcAAAAKAAAAgAAAAAQEAAAAnwNTeXN0ZW0uQ29sbGVjdGlvbnMuR2VuZXJpYy5EaWN0aW9uYXJ5YDJbW1N5c3RlbS5TdHJpbmcsIG1zY29ybGliLCBWZXJzaW9uPTQuMC4wLjAsIEN1bHR1cmU9bmV1dHJhbCwgUHVibGljS2V5VG9rZW49Yjc3YTVjNTYxOTM0ZTA4OV0sW1N5c3RlbS5UdXBsZWAyW1tTeXN0ZW0uU3RyaW5nLCBtc2NvcmxpYiwgVmVyc2lvbj00LjAuMC4wLCBDdWx0dXJlPW5ldXRyYWwsIFB1YmxpY0tleVRva2VuPWI3N2E1YzU2MTkzNGUwODldLFtTeXN0ZW0uQm9vbGVhbiwgbXNjb3JsaWIsIFZlcnNpb249NC4wLjAuMCwgQ3VsdHVyZT1uZXV0cmFsLCBQdWJsaWNLZXlUb2tlbj1iNzdhNWM1NjE5MzRlMDg5XV0sIG1zY29ybGliLCBWZXJzaW9uPTQuMC4wLjAsIEN1bHR1cmU9bmV1dHJhbCwgUHVibGljS2V5VG9rZW49Yjc3YTVjNTYxOTM0ZTA4OV1dAwAAAAdWZXJzaW9uCENvbXBhcmVyCEhhc2hTaXplAAMACJIBU3lzdGVtLkNvbGxlY3Rpb25zLkdlbmVyaWMuR2VuZXJpY0VxdWFsaXR5Q29tcGFyZXJgMVtbU3lzdGVtLlN0cmluZywgbXNjb3JsaWIsIFZlcnNpb249NC4wLjAuMCwgQ3VsdHVyZT1uZXV0cmFsLCBQdWJsaWNLZXlUb2tlbj1iNzdhNWM1NjE5MzRlMDg5XV0IAAAAAAkIAAAAAAAAABEHAAAAEAAAAAYJAAAACkN1c3RvbWVyTm8GCgAAAApBZGRyZXNzTG4xBgsAAAAKQWRkcmVzc0xuMgYMAAAACkFkZHJlc3NMbjMGDQAAAApBZGRyZXNzTG40Bg4AAAAFVG9kYXkGDwAAABBTdGF0ZW1lbnRNZXNzYWdlBhAAAAALSW52b2ljZUxpc3QGEQAAAAxUb3RhbEJhbGFuY2UGEgAAAAdQYXN0RHVlDQYECAAAAJIBU3lzdGVtLkNvbGxlY3Rpb25zLkdlbmVyaWMuR2VuZXJpY0VxdWFsaXR5Q29tcGFyZXJgMVtbU3lzdGVtLlN0cmluZywgbXNjb3JsaWIsIFZlcnNpb249NC4wLjAuMCwgQ3VsdHVyZT1uZXV0cmFsLCBQdWJsaWNLZXlUb2tlbj1iNzdhNWM1NjE5MzRlMDg5XV0AAAAACw==]]></WordExportSettings>
</file>

<file path=customXml/itemProps1.xml><?xml version="1.0" encoding="utf-8"?>
<ds:datastoreItem xmlns:ds="http://schemas.openxmlformats.org/officeDocument/2006/customXml" ds:itemID="{7D75868E-E35C-4DB4-A0C3-4BDFF18BA02B}">
  <ds:schemaRefs>
    <ds:schemaRef ds:uri="http://jetreports.com/exportsetting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11</vt:i4>
      </vt:variant>
    </vt:vector>
  </HeadingPairs>
  <TitlesOfParts>
    <vt:vector size="14" baseType="lpstr">
      <vt:lpstr>Read Me</vt:lpstr>
      <vt:lpstr>Options</vt:lpstr>
      <vt:lpstr>Account</vt:lpstr>
      <vt:lpstr>AddressLn1</vt:lpstr>
      <vt:lpstr>AddressLn2</vt:lpstr>
      <vt:lpstr>AddressLn3</vt:lpstr>
      <vt:lpstr>AddressLn4</vt:lpstr>
      <vt:lpstr>CustomerName</vt:lpstr>
      <vt:lpstr>CustomerNo</vt:lpstr>
      <vt:lpstr>InvoiceList</vt:lpstr>
      <vt:lpstr>PastDue</vt:lpstr>
      <vt:lpstr>StatementMessage</vt:lpstr>
      <vt:lpstr>Today</vt:lpstr>
      <vt:lpstr>TotalBalance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Statement of Account in Word</dc:title>
  <dc:subject>Jet Reports</dc:subject>
  <dc:creator>Kim R. Duey</dc:creator>
  <cp:keywords>Word</cp:keywords>
  <dc:description>List of all open Receivables items for a customer inserted into a Word document along with customer address for easy mailing.</dc:description>
  <cp:lastModifiedBy>Kim R. Duey</cp:lastModifiedBy>
  <dcterms:created xsi:type="dcterms:W3CDTF">2019-04-12T19:40:22Z</dcterms:created>
  <dcterms:modified xsi:type="dcterms:W3CDTF">2019-04-26T20:11:35Z</dcterms:modified>
  <cp:category>Finance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vt:lpwstr>
  </property>
</Properties>
</file>