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5200" windowHeight="11985"/>
  </bookViews>
  <sheets>
    <sheet name="Read Me" sheetId="55" r:id="rId1"/>
    <sheet name="Info" sheetId="17" r:id="rId2"/>
    <sheet name="Inventory List" sheetId="4" r:id="rId3"/>
    <sheet name="Report" sheetId="1" r:id="rId4"/>
    <sheet name="Sheet2" sheetId="56" state="veryHidden" r:id="rId5"/>
    <sheet name="Sheet3" sheetId="57" state="veryHidden" r:id="rId6"/>
  </sheets>
  <definedNames>
    <definedName name="Slicer_Asset_Class_ID">#N/A</definedName>
    <definedName name="Slicer_Location_ID">#N/A</definedName>
    <definedName name="Slicer_Place_in_Service_Date">#N/A</definedName>
  </definedNames>
  <calcPr calcId="162913"/>
  <pivotCaches>
    <pivotCache cacheId="0" r:id="rId7"/>
  </pivotCaches>
  <extLst>
    <ext xmlns:x14="http://schemas.microsoft.com/office/spreadsheetml/2009/9/main" uri="{BBE1A952-AA13-448e-AADC-164F8A28A991}">
      <x14:slicerCaches>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7" i="1" l="1"/>
  <c r="N37" i="1"/>
  <c r="M37" i="1"/>
  <c r="K37" i="1"/>
  <c r="E37" i="1"/>
  <c r="S37" i="1"/>
  <c r="D6" i="1"/>
  <c r="H6" i="4" s="1"/>
  <c r="D5" i="1"/>
  <c r="H5" i="4" s="1"/>
  <c r="G6" i="4"/>
  <c r="G5" i="4"/>
  <c r="H3" i="4"/>
</calcChain>
</file>

<file path=xl/sharedStrings.xml><?xml version="1.0" encoding="utf-8"?>
<sst xmlns="http://schemas.openxmlformats.org/spreadsheetml/2006/main" count="495" uniqueCount="138">
  <si>
    <t>Auto+Hide+Values</t>
  </si>
  <si>
    <t>Hide</t>
  </si>
  <si>
    <t>Headers:</t>
  </si>
  <si>
    <t>Fields:</t>
  </si>
  <si>
    <t>Asset ID</t>
  </si>
  <si>
    <t>Asset Description</t>
  </si>
  <si>
    <t>Asset Class ID</t>
  </si>
  <si>
    <t>Amortization Code</t>
  </si>
  <si>
    <t>Acquisition Date</t>
  </si>
  <si>
    <t>Asset Quantity</t>
  </si>
  <si>
    <t>Asset Type</t>
  </si>
  <si>
    <t>Cost Basis</t>
  </si>
  <si>
    <t>LTD Depreciation Amount</t>
  </si>
  <si>
    <t>Net Book Value</t>
  </si>
  <si>
    <t>Place in Service Date</t>
  </si>
  <si>
    <t>Property Type</t>
  </si>
  <si>
    <t>Structure ID</t>
  </si>
  <si>
    <t>Location ID</t>
  </si>
  <si>
    <t>Office Desk</t>
  </si>
  <si>
    <t>Side Chair</t>
  </si>
  <si>
    <t>Big Automobile</t>
  </si>
  <si>
    <t>Little Truck</t>
  </si>
  <si>
    <t>PC</t>
  </si>
  <si>
    <t>Monitor 17"</t>
  </si>
  <si>
    <t>Duplicator</t>
  </si>
  <si>
    <t>Building 1</t>
  </si>
  <si>
    <t>Building2</t>
  </si>
  <si>
    <t>Fancy Automobile</t>
  </si>
  <si>
    <t>Cool Truck</t>
  </si>
  <si>
    <t>Laser Printer</t>
  </si>
  <si>
    <t>Shredder</t>
  </si>
  <si>
    <t>Processing Machine</t>
  </si>
  <si>
    <t>Bookcase</t>
  </si>
  <si>
    <t>Sofa</t>
  </si>
  <si>
    <t>Tables 2x6</t>
  </si>
  <si>
    <t>Grand Total</t>
  </si>
  <si>
    <t xml:space="preserve"> Net Book Value</t>
  </si>
  <si>
    <t xml:space="preserve">Fixed Assets Inventory List </t>
  </si>
  <si>
    <t>Tables or views used</t>
  </si>
  <si>
    <t>Fixed Assets Additions</t>
  </si>
  <si>
    <t xml:space="preserve">Report Readme </t>
  </si>
  <si>
    <t>About the report</t>
  </si>
  <si>
    <t>Modifying your report</t>
  </si>
  <si>
    <t>Version of Jet</t>
  </si>
  <si>
    <t>Services</t>
  </si>
  <si>
    <t>Training</t>
  </si>
  <si>
    <t>Sales</t>
  </si>
  <si>
    <t>DISCLAIMER</t>
  </si>
  <si>
    <t>Copyrights</t>
  </si>
  <si>
    <t>AutoTable</t>
  </si>
  <si>
    <t>AutoTable+Fit</t>
  </si>
  <si>
    <t>Total</t>
  </si>
  <si>
    <t>00001</t>
  </si>
  <si>
    <t>FURN</t>
  </si>
  <si>
    <t/>
  </si>
  <si>
    <t>New</t>
  </si>
  <si>
    <t>Personal</t>
  </si>
  <si>
    <t>200</t>
  </si>
  <si>
    <t>ALPHARETTA</t>
  </si>
  <si>
    <t>00002</t>
  </si>
  <si>
    <t>00003</t>
  </si>
  <si>
    <t>100</t>
  </si>
  <si>
    <t>00004</t>
  </si>
  <si>
    <t>AUTO</t>
  </si>
  <si>
    <t>00005</t>
  </si>
  <si>
    <t>LTRK</t>
  </si>
  <si>
    <t>400</t>
  </si>
  <si>
    <t>00006</t>
  </si>
  <si>
    <t>COMP</t>
  </si>
  <si>
    <t>ATLANTA</t>
  </si>
  <si>
    <t>00007</t>
  </si>
  <si>
    <t>00008</t>
  </si>
  <si>
    <t>EQPT</t>
  </si>
  <si>
    <t>600</t>
  </si>
  <si>
    <t>00009</t>
  </si>
  <si>
    <t>BLDG</t>
  </si>
  <si>
    <t>Real</t>
  </si>
  <si>
    <t>00010</t>
  </si>
  <si>
    <t>00011</t>
  </si>
  <si>
    <t>300</t>
  </si>
  <si>
    <t>00012</t>
  </si>
  <si>
    <t>00013</t>
  </si>
  <si>
    <t>00014</t>
  </si>
  <si>
    <t>00015</t>
  </si>
  <si>
    <t>00016</t>
  </si>
  <si>
    <t>00017</t>
  </si>
  <si>
    <t>00018</t>
  </si>
  <si>
    <t>00019</t>
  </si>
  <si>
    <t>00020</t>
  </si>
  <si>
    <t>00021</t>
  </si>
  <si>
    <t>00022</t>
  </si>
  <si>
    <t>00023</t>
  </si>
  <si>
    <t>00024</t>
  </si>
  <si>
    <t>Asset Index</t>
  </si>
  <si>
    <t>Book ID</t>
  </si>
  <si>
    <t>INTERNAL</t>
  </si>
  <si>
    <t>Tables and Fields</t>
  </si>
  <si>
    <t>Filters</t>
  </si>
  <si>
    <t>FixedAssetsBooks</t>
  </si>
  <si>
    <t>Depreciation Method</t>
  </si>
  <si>
    <t>="INTERNAL"</t>
  </si>
  <si>
    <t>="Straight-Line Orig Life"</t>
  </si>
  <si>
    <t>Option</t>
  </si>
  <si>
    <t>Title+Fit</t>
  </si>
  <si>
    <t>Value</t>
  </si>
  <si>
    <t>Value+Fit</t>
  </si>
  <si>
    <t xml:space="preserve"> Cost Basis</t>
  </si>
  <si>
    <t xml:space="preserve"> LTD Depreciation</t>
  </si>
  <si>
    <t xml:space="preserve"> Net Book Value / Cost Basis</t>
  </si>
  <si>
    <t>2015</t>
  </si>
  <si>
    <t>2016</t>
  </si>
  <si>
    <t>2017</t>
  </si>
  <si>
    <t>Run date</t>
  </si>
  <si>
    <t xml:space="preserve">Roles </t>
  </si>
  <si>
    <t xml:space="preserve"> If you do not have access to the Tables used in this report, please contact your Dynamics GP Database Adminstrator.</t>
  </si>
  <si>
    <t xml:space="preserve">*This Views is not found in User Roles in Dynamics GP, based on a standard Microsoft Dynamics GP installation.  </t>
  </si>
  <si>
    <t>=NL("Table","FixedAssetsAdditions",$E$10:$T$10,"Headers=",$E$9:$T$9,"TableName=","FixedAssetsAdditions","Filters=",$C$5:$D$6,"IncludeDuplicates=",TRUE)</t>
  </si>
  <si>
    <t>Questions About This Report</t>
  </si>
  <si>
    <t>Click here to contact sample reports</t>
  </si>
  <si>
    <t>Click here for downloads</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</si>
  <si>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</si>
  <si>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</si>
  <si>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</si>
  <si>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</si>
  <si>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</si>
  <si>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</si>
  <si>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</si>
  <si>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</si>
  <si>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</si>
  <si>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</si>
  <si>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</si>
  <si>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</si>
  <si>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</si>
  <si>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</si>
  <si>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</si>
  <si>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displays the Values for each active Fixed Asset currently on the Corporate Book. It uses Dynamics GP's standard database view, </t>
    </r>
    <r>
      <rPr>
        <b/>
        <sz val="10"/>
        <color theme="1"/>
        <rFont val="Segoe UI"/>
        <family val="2"/>
      </rPr>
      <t>FixedAssetsAdditions.</t>
    </r>
    <r>
      <rPr>
        <sz val="10"/>
        <color theme="1"/>
        <rFont val="Segoe UI"/>
        <family val="2"/>
      </rPr>
      <t xml:space="preserve">  If you do not have access to the Tables used in this report, please contact your Dynamics GP Database Adminstrator.</t>
    </r>
  </si>
  <si>
    <t>Auto+Hide+Values+Formulas=Sheet2,Sheet3</t>
  </si>
  <si>
    <t>Auto+Hide+Values+Formulas=Sheet2,Sheet3+FormulasOnly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</si>
</sst>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_(* \(#,##0\);_(* &quot;-&quot;_);_(@_)"/>
    <numFmt numFmtId="164" formatCode="&quot;$&quot;#,##0.00"/>
    <numFmt numFmtId="165" formatCode="&quot;$&quot;#,##0"/>
  </numFmts>
  <fonts count="19" x14ac:knownFonts="1">
    <font>
      <sz val="11"/>
      <color theme="1"/>
      <name val="Calibri"/>
      <family val="2"/>
      <scheme val="minor"/>
    </font>
    <font>
      <sz val="18"/>
      <color theme="3"/>
      <name val="Calibri Light"/>
      <family val="2"/>
      <scheme val="major"/>
    </font>
    <font>
      <sz val="11"/>
      <color rgb="FF000000"/>
      <name val="Calibri"/>
      <family val="2"/>
      <scheme val="minor"/>
    </font>
    <font>
      <b/>
      <sz val="11"/>
      <color rgb="FF000000"/>
      <name val="Calibri"/>
      <family val="2"/>
      <scheme val="minor"/>
    </font>
    <font>
      <sz val="10"/>
      <color theme="1"/>
      <name val="Segoe UI Light"/>
      <family val="2"/>
    </font>
    <font>
      <sz val="11"/>
      <color theme="1"/>
      <name val="Segoe UI Light"/>
      <family val="2"/>
    </font>
    <font>
      <b/>
      <u/>
      <sz val="11"/>
      <color theme="1"/>
      <name val="Segoe UI Light"/>
      <family val="2"/>
    </font>
    <font>
      <b/>
      <u/>
      <sz val="18"/>
      <color theme="3"/>
      <name val="Segoe UI Light"/>
      <family val="2"/>
    </font>
    <font>
      <b/>
      <u/>
      <sz val="11"/>
      <color theme="1"/>
      <name val="Calibri"/>
      <family val="2"/>
      <scheme val="minor"/>
    </font>
    <font>
      <sz val="10"/>
      <name val="Arial"/>
      <family val="2"/>
    </font>
    <font>
      <u/>
      <sz val="10"/>
      <color indexed="12"/>
      <name val="Arial"/>
      <family val="2"/>
    </font>
    <font>
      <sz val="11"/>
      <color rgb="FFFF0000"/>
      <name val="Segoe UI Light"/>
      <family val="2"/>
    </font>
    <font>
      <sz val="11"/>
      <color rgb="FF595959"/>
      <name val="Calibri"/>
      <family val="2"/>
      <scheme val="minor"/>
    </font>
    <font>
      <sz val="11"/>
      <color rgb="FFC0C0C0"/>
      <name val="Calibri"/>
      <family val="2"/>
      <scheme val="minor"/>
    </font>
    <font>
      <sz val="11"/>
      <color theme="1"/>
      <name val="Calibri"/>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6">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7">
    <xf numFmtId="0" fontId="0" fillId="0" borderId="0"/>
    <xf numFmtId="0" fontId="1" fillId="0" borderId="0" applyNumberFormat="0" applyFill="0" applyBorder="0" applyAlignment="0" applyProtection="0"/>
    <xf numFmtId="0" fontId="9" fillId="0" borderId="0"/>
    <xf numFmtId="0" fontId="9" fillId="0" borderId="0"/>
    <xf numFmtId="0" fontId="14" fillId="0" borderId="0"/>
    <xf numFmtId="0" fontId="14" fillId="0" borderId="0"/>
    <xf numFmtId="0" fontId="10" fillId="0" borderId="0" applyNumberFormat="0" applyFill="0" applyBorder="0" applyAlignment="0" applyProtection="0">
      <alignment vertical="top"/>
      <protection locked="0"/>
    </xf>
  </cellStyleXfs>
  <cellXfs count="42">
    <xf numFmtId="0" fontId="0" fillId="0" borderId="0" xfId="0"/>
    <xf numFmtId="0" fontId="2" fillId="0" borderId="0" xfId="0" applyNumberFormat="1" applyFont="1" applyAlignment="1"/>
    <xf numFmtId="0" fontId="3" fillId="0" borderId="0" xfId="0" applyNumberFormat="1" applyFont="1" applyAlignment="1"/>
    <xf numFmtId="0" fontId="4" fillId="0" borderId="0" xfId="0" applyFont="1"/>
    <xf numFmtId="0" fontId="5" fillId="0" borderId="0" xfId="0" applyFont="1"/>
    <xf numFmtId="164" fontId="4" fillId="0" borderId="0" xfId="0" applyNumberFormat="1" applyFont="1"/>
    <xf numFmtId="165" fontId="4" fillId="0" borderId="0" xfId="0" applyNumberFormat="1" applyFont="1"/>
    <xf numFmtId="165" fontId="6" fillId="0" borderId="0" xfId="0" applyNumberFormat="1" applyFont="1"/>
    <xf numFmtId="0" fontId="7" fillId="0" borderId="0" xfId="1" applyFont="1"/>
    <xf numFmtId="164" fontId="7" fillId="0" borderId="0" xfId="1" applyNumberFormat="1" applyFont="1"/>
    <xf numFmtId="164" fontId="5" fillId="0" borderId="0" xfId="0" applyNumberFormat="1" applyFont="1"/>
    <xf numFmtId="165" fontId="5" fillId="0" borderId="0" xfId="0" applyNumberFormat="1" applyFont="1"/>
    <xf numFmtId="0" fontId="8" fillId="0" borderId="0" xfId="0" applyFont="1"/>
    <xf numFmtId="0" fontId="0" fillId="0" borderId="0" xfId="0" quotePrefix="1"/>
    <xf numFmtId="49" fontId="0" fillId="0" borderId="0" xfId="0" applyNumberFormat="1"/>
    <xf numFmtId="14" fontId="0" fillId="0" borderId="0" xfId="0" applyNumberFormat="1"/>
    <xf numFmtId="0" fontId="0" fillId="0" borderId="0" xfId="0" applyNumberFormat="1"/>
    <xf numFmtId="165" fontId="11" fillId="0" borderId="0" xfId="0" applyNumberFormat="1" applyFont="1"/>
    <xf numFmtId="0" fontId="3" fillId="0" borderId="1" xfId="0" applyNumberFormat="1" applyFont="1" applyBorder="1" applyAlignment="1"/>
    <xf numFmtId="0" fontId="3" fillId="0" borderId="2" xfId="0" applyNumberFormat="1" applyFont="1" applyBorder="1" applyAlignment="1"/>
    <xf numFmtId="0" fontId="3" fillId="0" borderId="3" xfId="0" applyNumberFormat="1" applyFont="1" applyBorder="1" applyAlignment="1"/>
    <xf numFmtId="0" fontId="3" fillId="0" borderId="4" xfId="0" applyNumberFormat="1" applyFont="1" applyBorder="1" applyAlignment="1"/>
    <xf numFmtId="0" fontId="12" fillId="0" borderId="1" xfId="0" applyNumberFormat="1" applyFont="1" applyBorder="1" applyAlignment="1">
      <alignment horizontal="left" indent="2"/>
    </xf>
    <xf numFmtId="0" fontId="12" fillId="0" borderId="2" xfId="0" applyNumberFormat="1" applyFont="1" applyBorder="1" applyAlignment="1"/>
    <xf numFmtId="0" fontId="3" fillId="0" borderId="0" xfId="0" applyNumberFormat="1" applyFont="1" applyBorder="1" applyAlignment="1"/>
    <xf numFmtId="0" fontId="12" fillId="0" borderId="0" xfId="0" applyNumberFormat="1" applyFont="1" applyBorder="1" applyAlignment="1"/>
    <xf numFmtId="0" fontId="13" fillId="0" borderId="0" xfId="0" applyFont="1"/>
    <xf numFmtId="14" fontId="5" fillId="0" borderId="0" xfId="0" applyNumberFormat="1" applyFont="1"/>
    <xf numFmtId="164" fontId="4" fillId="0" borderId="5" xfId="0" applyNumberFormat="1" applyFont="1" applyBorder="1" applyAlignment="1">
      <alignment horizontal="right"/>
    </xf>
    <xf numFmtId="0" fontId="5" fillId="0" borderId="0" xfId="0" applyFont="1" applyAlignment="1">
      <alignment horizontal="right"/>
    </xf>
    <xf numFmtId="0" fontId="0" fillId="0" borderId="0" xfId="0" applyAlignment="1">
      <alignment wrapText="1"/>
    </xf>
    <xf numFmtId="0" fontId="15" fillId="0" borderId="0" xfId="0" applyFont="1"/>
    <xf numFmtId="0" fontId="15" fillId="0" borderId="0" xfId="0" applyFont="1" applyAlignment="1">
      <alignment vertical="top"/>
    </xf>
    <xf numFmtId="0" fontId="15" fillId="0" borderId="0" xfId="0" applyFont="1" applyAlignment="1">
      <alignment vertical="top" wrapText="1"/>
    </xf>
    <xf numFmtId="0" fontId="16" fillId="0" borderId="0" xfId="0" applyFont="1" applyAlignment="1">
      <alignment vertical="top"/>
    </xf>
    <xf numFmtId="0" fontId="17" fillId="0" borderId="0" xfId="0" applyFont="1" applyAlignment="1">
      <alignment vertical="top"/>
    </xf>
    <xf numFmtId="0" fontId="18" fillId="0" borderId="0" xfId="0" applyFont="1" applyAlignment="1">
      <alignment vertical="top"/>
    </xf>
    <xf numFmtId="0" fontId="15" fillId="0" borderId="0" xfId="5" applyFont="1" applyAlignment="1">
      <alignment vertical="top" wrapText="1"/>
    </xf>
    <xf numFmtId="0" fontId="10" fillId="0" borderId="0" xfId="6" applyAlignment="1" applyProtection="1">
      <alignment vertical="top"/>
    </xf>
    <xf numFmtId="0" fontId="5" fillId="0" borderId="0" xfId="0" pivotButton="1" applyFont="1"/>
    <xf numFmtId="41" fontId="5" fillId="0" borderId="0" xfId="0" applyNumberFormat="1" applyFont="1"/>
    <xf numFmtId="9" fontId="5" fillId="0" borderId="0" xfId="0" applyNumberFormat="1" applyFont="1"/>
  </cellXfs>
  <cellStyles count="7">
    <cellStyle name="Hyperlink 3" xfId="6"/>
    <cellStyle name="Normal" xfId="0" builtinId="0"/>
    <cellStyle name="Normal 2" xfId="2"/>
    <cellStyle name="Normal 2 4" xfId="3"/>
    <cellStyle name="Normal 3 2" xfId="4"/>
    <cellStyle name="Normal 3 22" xfId="5"/>
    <cellStyle name="Title" xfId="1" builtinId="15"/>
  </cellStyles>
  <dxfs count="27">
    <dxf>
      <numFmt numFmtId="30" formatCode="@"/>
    </dxf>
    <dxf>
      <numFmt numFmtId="30" formatCode="@"/>
    </dxf>
    <dxf>
      <numFmt numFmtId="30" formatCode="@"/>
    </dxf>
    <dxf>
      <numFmt numFmtId="19" formatCode="m/d/yyyy"/>
    </dxf>
    <dxf>
      <numFmt numFmtId="0" formatCode="General"/>
    </dxf>
    <dxf>
      <numFmt numFmtId="0" formatCode="General"/>
    </dxf>
    <dxf>
      <numFmt numFmtId="0" formatCode="General"/>
    </dxf>
    <dxf>
      <numFmt numFmtId="30" formatCode="@"/>
    </dxf>
    <dxf>
      <numFmt numFmtId="0" formatCode="General"/>
    </dxf>
    <dxf>
      <numFmt numFmtId="19" formatCode="m/d/yyyy"/>
    </dxf>
    <dxf>
      <numFmt numFmtId="30" formatCode="@"/>
    </dxf>
    <dxf>
      <numFmt numFmtId="30" formatCode="@"/>
    </dxf>
    <dxf>
      <numFmt numFmtId="30" formatCode="@"/>
    </dxf>
    <dxf>
      <numFmt numFmtId="30" formatCode="@"/>
    </dxf>
    <dxf>
      <numFmt numFmtId="0" formatCode="General"/>
    </dxf>
    <dxf>
      <numFmt numFmtId="30" formatCode="@"/>
    </dxf>
    <dxf>
      <numFmt numFmtId="13" formatCode="0%"/>
    </dxf>
    <dxf>
      <numFmt numFmtId="33" formatCode="_(* #,##0_);_(* \(#,##0\);_(* &quot;-&quot;_);_(@_)"/>
    </dxf>
    <dxf>
      <numFmt numFmtId="33" formatCode="_(* #,##0_);_(* \(#,##0\);_(* &quot;-&quot;_);_(@_)"/>
    </dxf>
    <dxf>
      <font>
        <name val="Segoe UI Light"/>
        <scheme val="none"/>
      </font>
    </dxf>
    <dxf>
      <font>
        <name val="Segoe UI Light"/>
        <scheme val="none"/>
      </font>
    </dxf>
    <dxf>
      <font>
        <name val="Segoe UI Light"/>
        <scheme val="none"/>
      </font>
    </dxf>
    <dxf>
      <font>
        <name val="Segoe UI Light"/>
        <scheme val="none"/>
      </font>
    </dxf>
    <dxf>
      <font>
        <name val="Segoe UI Light"/>
        <scheme val="none"/>
      </font>
    </dxf>
    <dxf>
      <font>
        <name val="Segoe UI Light"/>
        <scheme val="none"/>
      </font>
    </dxf>
    <dxf>
      <numFmt numFmtId="164" formatCode="&quot;$&quot;#,##0.00"/>
    </dxf>
    <dxf>
      <numFmt numFmtId="164" formatCode="&quot;$&quot;#,##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07/relationships/slicerCache" Target="slicerCaches/slicerCache3.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4</xdr:col>
      <xdr:colOff>57150</xdr:colOff>
      <xdr:row>3</xdr:row>
      <xdr:rowOff>116205</xdr:rowOff>
    </xdr:from>
    <xdr:to>
      <xdr:col>5</xdr:col>
      <xdr:colOff>1121833</xdr:colOff>
      <xdr:row>8</xdr:row>
      <xdr:rowOff>0</xdr:rowOff>
    </xdr:to>
    <mc:AlternateContent xmlns:mc="http://schemas.openxmlformats.org/markup-compatibility/2006" xmlns:a14="http://schemas.microsoft.com/office/drawing/2010/main">
      <mc:Choice Requires="a14">
        <xdr:graphicFrame macro="">
          <xdr:nvGraphicFramePr>
            <xdr:cNvPr id="4" name="Asset Class ID"/>
            <xdr:cNvGraphicFramePr/>
          </xdr:nvGraphicFramePr>
          <xdr:xfrm>
            <a:off x="0" y="0"/>
            <a:ext cx="0" cy="0"/>
          </xdr:xfrm>
          <a:graphic>
            <a:graphicData uri="http://schemas.microsoft.com/office/drawing/2010/slicer">
              <sle:slicer xmlns:sle="http://schemas.microsoft.com/office/drawing/2010/slicer" name="Asset Class ID"/>
            </a:graphicData>
          </a:graphic>
        </xdr:graphicFrame>
      </mc:Choice>
      <mc:Fallback xmlns="">
        <xdr:sp macro="" textlink="">
          <xdr:nvSpPr>
            <xdr:cNvPr id="0" name=""/>
            <xdr:cNvSpPr>
              <a:spLocks noTextEdit="1"/>
            </xdr:cNvSpPr>
          </xdr:nvSpPr>
          <xdr:spPr>
            <a:xfrm>
              <a:off x="3695700" y="659130"/>
              <a:ext cx="2598208"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3</xdr:row>
      <xdr:rowOff>120396</xdr:rowOff>
    </xdr:from>
    <xdr:to>
      <xdr:col>3</xdr:col>
      <xdr:colOff>6351</xdr:colOff>
      <xdr:row>8</xdr:row>
      <xdr:rowOff>0</xdr:rowOff>
    </xdr:to>
    <mc:AlternateContent xmlns:mc="http://schemas.openxmlformats.org/markup-compatibility/2006" xmlns:a14="http://schemas.microsoft.com/office/drawing/2010/main">
      <mc:Choice Requires="a14">
        <xdr:graphicFrame macro="">
          <xdr:nvGraphicFramePr>
            <xdr:cNvPr id="5" name="Place in Service Date"/>
            <xdr:cNvGraphicFramePr/>
          </xdr:nvGraphicFramePr>
          <xdr:xfrm>
            <a:off x="0" y="0"/>
            <a:ext cx="0" cy="0"/>
          </xdr:xfrm>
          <a:graphic>
            <a:graphicData uri="http://schemas.microsoft.com/office/drawing/2010/slicer">
              <sle:slicer xmlns:sle="http://schemas.microsoft.com/office/drawing/2010/slicer" name="Place in Service Date"/>
            </a:graphicData>
          </a:graphic>
        </xdr:graphicFrame>
      </mc:Choice>
      <mc:Fallback xmlns="">
        <xdr:sp macro="" textlink="">
          <xdr:nvSpPr>
            <xdr:cNvPr id="0" name=""/>
            <xdr:cNvSpPr>
              <a:spLocks noTextEdit="1"/>
            </xdr:cNvSpPr>
          </xdr:nvSpPr>
          <xdr:spPr>
            <a:xfrm>
              <a:off x="419100" y="663321"/>
              <a:ext cx="1692276" cy="118452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112713</xdr:colOff>
      <xdr:row>3</xdr:row>
      <xdr:rowOff>116205</xdr:rowOff>
    </xdr:from>
    <xdr:to>
      <xdr:col>3</xdr:col>
      <xdr:colOff>1484313</xdr:colOff>
      <xdr:row>8</xdr:row>
      <xdr:rowOff>0</xdr:rowOff>
    </xdr:to>
    <mc:AlternateContent xmlns:mc="http://schemas.openxmlformats.org/markup-compatibility/2006" xmlns:a14="http://schemas.microsoft.com/office/drawing/2010/main">
      <mc:Choice Requires="a14">
        <xdr:graphicFrame macro="">
          <xdr:nvGraphicFramePr>
            <xdr:cNvPr id="6" name="Location ID"/>
            <xdr:cNvGraphicFramePr/>
          </xdr:nvGraphicFramePr>
          <xdr:xfrm>
            <a:off x="0" y="0"/>
            <a:ext cx="0" cy="0"/>
          </xdr:xfrm>
          <a:graphic>
            <a:graphicData uri="http://schemas.microsoft.com/office/drawing/2010/slicer">
              <sle:slicer xmlns:sle="http://schemas.microsoft.com/office/drawing/2010/slicer" name="Location ID"/>
            </a:graphicData>
          </a:graphic>
        </xdr:graphicFrame>
      </mc:Choice>
      <mc:Fallback xmlns="">
        <xdr:sp macro="" textlink="">
          <xdr:nvSpPr>
            <xdr:cNvPr id="0" name=""/>
            <xdr:cNvSpPr>
              <a:spLocks noTextEdit="1"/>
            </xdr:cNvSpPr>
          </xdr:nvSpPr>
          <xdr:spPr>
            <a:xfrm>
              <a:off x="2217738" y="659130"/>
              <a:ext cx="1371600"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8.623221064816" createdVersion="5" refreshedVersion="6" minRefreshableVersion="3" recordCount="25">
  <cacheSource type="worksheet">
    <worksheetSource name="FixedAssetsAdditions"/>
  </cacheSource>
  <cacheFields count="18">
    <cacheField name="Asset ID" numFmtId="49">
      <sharedItems/>
    </cacheField>
    <cacheField name="Asset Index" numFmtId="0">
      <sharedItems containsSemiMixedTypes="0" containsString="0" containsNumber="1" containsInteger="1" minValue="1" maxValue="25"/>
    </cacheField>
    <cacheField name="Book ID" numFmtId="49">
      <sharedItems/>
    </cacheField>
    <cacheField name="Asset Description" numFmtId="49">
      <sharedItems containsBlank="1" count="18">
        <s v="Office Desk"/>
        <s v="Side Chair"/>
        <s v="Big Automobile"/>
        <s v="Little Truck"/>
        <s v="PC"/>
        <s v="Monitor 17&quot;"/>
        <s v="Duplicator"/>
        <s v="Building 1"/>
        <s v="Building2"/>
        <s v="Fancy Automobile"/>
        <s v="Cool Truck"/>
        <s v="Laser Printer"/>
        <s v="Shredder"/>
        <s v="Processing Machine"/>
        <s v="Bookcase"/>
        <s v="Sofa"/>
        <s v="Tables 2x6"/>
        <m u="1"/>
      </sharedItems>
    </cacheField>
    <cacheField name="Asset Class ID" numFmtId="49">
      <sharedItems containsBlank="1" count="7">
        <s v="FURN"/>
        <s v="AUTO"/>
        <s v="LTRK"/>
        <s v="COMP"/>
        <s v="EQPT"/>
        <s v="BLDG"/>
        <m u="1"/>
      </sharedItems>
    </cacheField>
    <cacheField name="Amortization Code" numFmtId="49">
      <sharedItems/>
    </cacheField>
    <cacheField name="Acquisition Date" numFmtId="14">
      <sharedItems containsSemiMixedTypes="0" containsNonDate="0" containsDate="1" containsString="0" minDate="2015-01-01T00:00:00" maxDate="2017-02-02T00:00:00"/>
    </cacheField>
    <cacheField name="Asset Quantity" numFmtId="0">
      <sharedItems containsSemiMixedTypes="0" containsString="0" containsNumber="1" containsInteger="1" minValue="1" maxValue="20"/>
    </cacheField>
    <cacheField name="Asset Type" numFmtId="49">
      <sharedItems/>
    </cacheField>
    <cacheField name="Cost Basis" numFmtId="0">
      <sharedItems containsSemiMixedTypes="0" containsString="0" containsNumber="1" minValue="0" maxValue="120000"/>
    </cacheField>
    <cacheField name="LTD Depreciation Amount" numFmtId="0">
      <sharedItems containsSemiMixedTypes="0" containsString="0" containsNumber="1" minValue="11.9" maxValue="16310.84"/>
    </cacheField>
    <cacheField name="Net Book Value" numFmtId="0">
      <sharedItems containsSemiMixedTypes="0" containsString="0" containsNumber="1" minValue="266.66000000000003" maxValue="114666.67"/>
    </cacheField>
    <cacheField name="Place in Service Date" numFmtId="14">
      <sharedItems containsSemiMixedTypes="0" containsNonDate="0" containsDate="1" containsString="0" minDate="2015-01-01T00:00:00" maxDate="2017-02-02T00:00:00" count="20">
        <d v="2015-01-01T00:00:00"/>
        <d v="2015-01-31T00:00:00"/>
        <d v="2015-03-01T00:00:00"/>
        <d v="2015-04-01T00:00:00"/>
        <d v="2015-05-15T00:00:00"/>
        <d v="2015-07-01T00:00:00"/>
        <d v="2015-10-01T00:00:00"/>
        <d v="2015-11-01T00:00:00"/>
        <d v="2016-01-01T00:00:00"/>
        <d v="2016-01-31T00:00:00"/>
        <d v="2016-03-01T00:00:00"/>
        <d v="2016-04-30T00:00:00"/>
        <d v="2016-05-01T00:00:00"/>
        <d v="2016-06-30T00:00:00"/>
        <d v="2016-08-01T00:00:00"/>
        <d v="2016-10-01T00:00:00"/>
        <d v="2016-11-01T00:00:00"/>
        <d v="2017-01-01T00:00:00"/>
        <d v="2017-01-15T00:00:00"/>
        <d v="2017-02-01T00:00:00"/>
      </sharedItems>
      <fieldGroup base="12">
        <rangePr groupBy="years" startDate="2015-01-01T00:00:00" endDate="2017-02-02T00:00:00"/>
        <groupItems count="5">
          <s v="&lt;1/1/2015"/>
          <s v="2015"/>
          <s v="2016"/>
          <s v="2017"/>
          <s v="&gt;2/2/2017"/>
        </groupItems>
      </fieldGroup>
    </cacheField>
    <cacheField name="Property Type" numFmtId="49">
      <sharedItems/>
    </cacheField>
    <cacheField name="Structure ID" numFmtId="49">
      <sharedItems/>
    </cacheField>
    <cacheField name="Location ID" numFmtId="49">
      <sharedItems containsBlank="1" count="3">
        <s v="ALPHARETTA"/>
        <s v="ATLANTA"/>
        <m u="1"/>
      </sharedItems>
    </cacheField>
    <cacheField name="LTD Depreciation" numFmtId="0" formula="-'LTD Depreciation Amount'" databaseField="0"/>
    <cacheField name="Net Book Value / Cost Basis" numFmtId="0" formula="IF('Cost Basis'=0,0,'Net Book Value'/'Cost Basis')"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25">
  <r>
    <s v="00001"/>
    <n v="1"/>
    <s v="INTERNAL"/>
    <x v="0"/>
    <x v="0"/>
    <s v=""/>
    <d v="2015-01-01T00:00:00"/>
    <n v="1"/>
    <s v="New"/>
    <n v="1000"/>
    <n v="309.52"/>
    <n v="690.48"/>
    <x v="0"/>
    <s v="Personal"/>
    <s v="200"/>
    <x v="0"/>
  </r>
  <r>
    <s v="00002"/>
    <n v="2"/>
    <s v="INTERNAL"/>
    <x v="0"/>
    <x v="0"/>
    <s v=""/>
    <d v="2015-01-31T00:00:00"/>
    <n v="1"/>
    <s v="New"/>
    <n v="1200"/>
    <n v="371.44"/>
    <n v="828.56"/>
    <x v="1"/>
    <s v="Personal"/>
    <s v="200"/>
    <x v="0"/>
  </r>
  <r>
    <s v="00003"/>
    <n v="3"/>
    <s v="INTERNAL"/>
    <x v="1"/>
    <x v="0"/>
    <s v=""/>
    <d v="2015-03-01T00:00:00"/>
    <n v="1"/>
    <s v="New"/>
    <n v="650"/>
    <n v="185.72"/>
    <n v="464.28"/>
    <x v="2"/>
    <s v="Personal"/>
    <s v="100"/>
    <x v="0"/>
  </r>
  <r>
    <s v="00004"/>
    <n v="4"/>
    <s v="INTERNAL"/>
    <x v="2"/>
    <x v="1"/>
    <s v=""/>
    <d v="2015-04-01T00:00:00"/>
    <n v="1"/>
    <s v="New"/>
    <n v="42550"/>
    <n v="16310.84"/>
    <n v="26239.16"/>
    <x v="3"/>
    <s v="Personal"/>
    <s v="100"/>
    <x v="0"/>
  </r>
  <r>
    <s v="00005"/>
    <n v="5"/>
    <s v="INTERNAL"/>
    <x v="3"/>
    <x v="2"/>
    <s v=""/>
    <d v="2015-05-15T00:00:00"/>
    <n v="1"/>
    <s v="New"/>
    <n v="0"/>
    <n v="5565.03"/>
    <n v="12984.97"/>
    <x v="4"/>
    <s v="Personal"/>
    <s v="400"/>
    <x v="0"/>
  </r>
  <r>
    <s v="00006"/>
    <n v="6"/>
    <s v="INTERNAL"/>
    <x v="4"/>
    <x v="3"/>
    <s v=""/>
    <d v="2015-07-01T00:00:00"/>
    <n v="1"/>
    <s v="New"/>
    <n v="1500"/>
    <n v="500"/>
    <n v="1000"/>
    <x v="5"/>
    <s v="Personal"/>
    <s v="200"/>
    <x v="1"/>
  </r>
  <r>
    <s v="00007"/>
    <n v="7"/>
    <s v="INTERNAL"/>
    <x v="5"/>
    <x v="3"/>
    <s v=""/>
    <d v="2015-07-01T00:00:00"/>
    <n v="1"/>
    <s v="New"/>
    <n v="400"/>
    <n v="133.34"/>
    <n v="266.66000000000003"/>
    <x v="5"/>
    <s v="Personal"/>
    <s v="200"/>
    <x v="1"/>
  </r>
  <r>
    <s v="00008"/>
    <n v="8"/>
    <s v="INTERNAL"/>
    <x v="6"/>
    <x v="4"/>
    <s v=""/>
    <d v="2015-10-01T00:00:00"/>
    <n v="1"/>
    <s v="New"/>
    <n v="24000"/>
    <n v="4371.42"/>
    <n v="19628.580000000002"/>
    <x v="6"/>
    <s v="Personal"/>
    <s v="600"/>
    <x v="1"/>
  </r>
  <r>
    <s v="00009"/>
    <n v="9"/>
    <s v="INTERNAL"/>
    <x v="7"/>
    <x v="5"/>
    <s v=""/>
    <d v="2015-11-01T00:00:00"/>
    <n v="1"/>
    <s v="New"/>
    <n v="100000"/>
    <n v="4444.45"/>
    <n v="95555.55"/>
    <x v="7"/>
    <s v="Real"/>
    <s v="100"/>
    <x v="0"/>
  </r>
  <r>
    <s v="00010"/>
    <n v="10"/>
    <s v="INTERNAL"/>
    <x v="8"/>
    <x v="5"/>
    <s v=""/>
    <d v="2015-11-01T00:00:00"/>
    <n v="1"/>
    <s v="New"/>
    <n v="120000"/>
    <n v="5333.33"/>
    <n v="114666.67"/>
    <x v="7"/>
    <s v="Real"/>
    <s v="100"/>
    <x v="1"/>
  </r>
  <r>
    <s v="00011"/>
    <n v="11"/>
    <s v="INTERNAL"/>
    <x v="9"/>
    <x v="1"/>
    <s v=""/>
    <d v="2016-01-01T00:00:00"/>
    <n v="1"/>
    <s v="New"/>
    <n v="65000"/>
    <n v="15166.66"/>
    <n v="49833.34"/>
    <x v="8"/>
    <s v="Personal"/>
    <s v="300"/>
    <x v="1"/>
  </r>
  <r>
    <s v="00012"/>
    <n v="12"/>
    <s v="INTERNAL"/>
    <x v="10"/>
    <x v="2"/>
    <s v=""/>
    <d v="2016-01-31T00:00:00"/>
    <n v="1"/>
    <s v="New"/>
    <n v="16500"/>
    <n v="3850"/>
    <n v="12650"/>
    <x v="9"/>
    <s v="Personal"/>
    <s v="600"/>
    <x v="1"/>
  </r>
  <r>
    <s v="00013"/>
    <n v="13"/>
    <s v="INTERNAL"/>
    <x v="11"/>
    <x v="3"/>
    <s v=""/>
    <d v="2016-03-01T00:00:00"/>
    <n v="1"/>
    <s v="New"/>
    <n v="4500"/>
    <n v="900"/>
    <n v="3600"/>
    <x v="10"/>
    <s v="Personal"/>
    <s v="200"/>
    <x v="0"/>
  </r>
  <r>
    <s v="00014"/>
    <n v="14"/>
    <s v="INTERNAL"/>
    <x v="4"/>
    <x v="3"/>
    <s v=""/>
    <d v="2016-04-30T00:00:00"/>
    <n v="1"/>
    <s v="New"/>
    <n v="1300"/>
    <n v="238.34"/>
    <n v="1061.6600000000001"/>
    <x v="11"/>
    <s v="Personal"/>
    <s v="100"/>
    <x v="0"/>
  </r>
  <r>
    <s v="00015"/>
    <n v="15"/>
    <s v="INTERNAL"/>
    <x v="5"/>
    <x v="3"/>
    <s v=""/>
    <d v="2016-04-30T00:00:00"/>
    <n v="1"/>
    <s v="New"/>
    <n v="400"/>
    <n v="73.34"/>
    <n v="326.66000000000003"/>
    <x v="11"/>
    <s v="Personal"/>
    <s v="100"/>
    <x v="0"/>
  </r>
  <r>
    <s v="00016"/>
    <n v="16"/>
    <s v="INTERNAL"/>
    <x v="12"/>
    <x v="4"/>
    <s v=""/>
    <d v="2016-05-01T00:00:00"/>
    <n v="1"/>
    <s v="New"/>
    <n v="1200"/>
    <n v="128.58000000000001"/>
    <n v="1071.42"/>
    <x v="12"/>
    <s v="Personal"/>
    <s v="200"/>
    <x v="0"/>
  </r>
  <r>
    <s v="00017"/>
    <n v="17"/>
    <s v="INTERNAL"/>
    <x v="13"/>
    <x v="4"/>
    <s v=""/>
    <d v="2016-06-30T00:00:00"/>
    <n v="1"/>
    <s v="New"/>
    <n v="15000"/>
    <n v="1446.42"/>
    <n v="13553.58"/>
    <x v="13"/>
    <s v="Personal"/>
    <s v="200"/>
    <x v="0"/>
  </r>
  <r>
    <s v="00018"/>
    <n v="18"/>
    <s v="INTERNAL"/>
    <x v="13"/>
    <x v="4"/>
    <s v=""/>
    <d v="2016-08-01T00:00:00"/>
    <n v="1"/>
    <s v="New"/>
    <n v="12000"/>
    <n v="900"/>
    <n v="11100"/>
    <x v="14"/>
    <s v="Personal"/>
    <s v="400"/>
    <x v="1"/>
  </r>
  <r>
    <s v="00019"/>
    <n v="19"/>
    <s v="INTERNAL"/>
    <x v="14"/>
    <x v="0"/>
    <s v=""/>
    <d v="2016-10-01T00:00:00"/>
    <n v="1"/>
    <s v="New"/>
    <n v="500"/>
    <n v="29.76"/>
    <n v="470.24"/>
    <x v="15"/>
    <s v="Personal"/>
    <s v="300"/>
    <x v="1"/>
  </r>
  <r>
    <s v="00020"/>
    <n v="20"/>
    <s v="INTERNAL"/>
    <x v="15"/>
    <x v="0"/>
    <s v=""/>
    <d v="2016-10-01T00:00:00"/>
    <n v="1"/>
    <s v="New"/>
    <n v="2200"/>
    <n v="130.94999999999999"/>
    <n v="2069.0500000000002"/>
    <x v="15"/>
    <s v="Personal"/>
    <s v="300"/>
    <x v="1"/>
  </r>
  <r>
    <s v="00021"/>
    <n v="21"/>
    <s v="INTERNAL"/>
    <x v="16"/>
    <x v="0"/>
    <s v=""/>
    <d v="2016-11-01T00:00:00"/>
    <n v="20"/>
    <s v="New"/>
    <n v="2000.1"/>
    <n v="95.24"/>
    <n v="1904.86"/>
    <x v="16"/>
    <s v="Personal"/>
    <s v="200"/>
    <x v="1"/>
  </r>
  <r>
    <s v="00022"/>
    <n v="22"/>
    <s v="INTERNAL"/>
    <x v="0"/>
    <x v="0"/>
    <s v=""/>
    <d v="2017-01-01T00:00:00"/>
    <n v="1"/>
    <s v="New"/>
    <n v="1600"/>
    <n v="38.1"/>
    <n v="1561.9"/>
    <x v="17"/>
    <s v="Personal"/>
    <s v="100"/>
    <x v="1"/>
  </r>
  <r>
    <s v="00023"/>
    <n v="23"/>
    <s v="INTERNAL"/>
    <x v="1"/>
    <x v="0"/>
    <s v=""/>
    <d v="2017-01-15T00:00:00"/>
    <n v="1"/>
    <s v="New"/>
    <n v="600"/>
    <n v="14.28"/>
    <n v="585.72"/>
    <x v="18"/>
    <s v="Personal"/>
    <s v="400"/>
    <x v="1"/>
  </r>
  <r>
    <s v="00021"/>
    <n v="24"/>
    <s v="INTERNAL"/>
    <x v="16"/>
    <x v="0"/>
    <s v=""/>
    <d v="2016-11-01T00:00:00"/>
    <n v="10"/>
    <s v="New"/>
    <n v="999.9"/>
    <n v="47.61"/>
    <n v="952.29"/>
    <x v="16"/>
    <s v="Personal"/>
    <s v="200"/>
    <x v="0"/>
  </r>
  <r>
    <s v="00024"/>
    <n v="25"/>
    <s v="INTERNAL"/>
    <x v="0"/>
    <x v="0"/>
    <s v=""/>
    <d v="2017-02-01T00:00:00"/>
    <n v="1"/>
    <s v="New"/>
    <n v="1000"/>
    <n v="11.9"/>
    <n v="988.1"/>
    <x v="19"/>
    <s v="Personal"/>
    <s v="300"/>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6" minRefreshableVersion="3" showDrill="0" itemPrintTitles="1" createdVersion="5" indent="0" compact="0" compactData="0" multipleFieldFilters="0" chartFormat="18">
  <location ref="C10:H32" firstHeaderRow="0" firstDataRow="1" firstDataCol="2"/>
  <pivotFields count="18">
    <pivotField compact="0" outline="0" showAll="0" defaultSubtotal="0"/>
    <pivotField compact="0" outline="0" showAll="0" defaultSubtotal="0"/>
    <pivotField compact="0" outline="0" showAll="0" defaultSubtotal="0"/>
    <pivotField axis="axisRow" compact="0" outline="0" showAll="0" defaultSubtotal="0">
      <items count="18">
        <item x="2"/>
        <item x="14"/>
        <item x="7"/>
        <item x="8"/>
        <item x="10"/>
        <item x="6"/>
        <item x="9"/>
        <item x="11"/>
        <item x="3"/>
        <item x="5"/>
        <item x="0"/>
        <item x="4"/>
        <item x="13"/>
        <item x="12"/>
        <item x="1"/>
        <item x="15"/>
        <item x="16"/>
        <item m="1" x="17"/>
      </items>
    </pivotField>
    <pivotField compact="0" outline="0" showAll="0" defaultSubtotal="0">
      <items count="7">
        <item x="1"/>
        <item x="5"/>
        <item x="3"/>
        <item x="4"/>
        <item x="0"/>
        <item x="2"/>
        <item m="1" x="6"/>
      </items>
    </pivotField>
    <pivotField compact="0" outline="0" showAll="0" defaultSubtotal="0"/>
    <pivotField compact="0" numFmtId="14" outline="0" showAll="0" defaultSubtotal="0"/>
    <pivotField compact="0" outline="0" showAll="0" defaultSubtotal="0"/>
    <pivotField compact="0" outline="0" showAll="0" defaultSubtotal="0"/>
    <pivotField dataField="1" compact="0" outline="0" showAll="0" defaultSubtotal="0"/>
    <pivotField compact="0" outline="0" showAll="0" defaultSubtotal="0"/>
    <pivotField dataField="1" compact="0" outline="0" showAll="0" defaultSubtotal="0"/>
    <pivotField axis="axisRow" compact="0" numFmtId="14" outline="0" showAll="0" defaultSubtotal="0">
      <items count="5">
        <item x="0"/>
        <item x="1"/>
        <item x="2"/>
        <item x="3"/>
        <item x="4"/>
      </items>
    </pivotField>
    <pivotField compact="0" outline="0" showAll="0" defaultSubtotal="0"/>
    <pivotField compact="0" outline="0" showAll="0" defaultSubtotal="0"/>
    <pivotField compact="0" outline="0" showAll="0" defaultSubtotal="0">
      <items count="3">
        <item x="0"/>
        <item x="1"/>
        <item m="1" x="2"/>
      </items>
    </pivotField>
    <pivotField dataField="1" compact="0" outline="0" dragToRow="0" dragToCol="0" dragToPage="0" showAll="0" defaultSubtotal="0"/>
    <pivotField dataField="1" compact="0" outline="0" dragToRow="0" dragToCol="0" dragToPage="0" showAll="0" defaultSubtotal="0"/>
  </pivotFields>
  <rowFields count="2">
    <field x="12"/>
    <field x="3"/>
  </rowFields>
  <rowItems count="22">
    <i>
      <x v="1"/>
      <x/>
    </i>
    <i r="1">
      <x v="2"/>
    </i>
    <i r="1">
      <x v="3"/>
    </i>
    <i r="1">
      <x v="5"/>
    </i>
    <i r="1">
      <x v="8"/>
    </i>
    <i r="1">
      <x v="9"/>
    </i>
    <i r="1">
      <x v="10"/>
    </i>
    <i r="1">
      <x v="11"/>
    </i>
    <i r="1">
      <x v="14"/>
    </i>
    <i>
      <x v="2"/>
      <x v="1"/>
    </i>
    <i r="1">
      <x v="4"/>
    </i>
    <i r="1">
      <x v="6"/>
    </i>
    <i r="1">
      <x v="7"/>
    </i>
    <i r="1">
      <x v="9"/>
    </i>
    <i r="1">
      <x v="11"/>
    </i>
    <i r="1">
      <x v="12"/>
    </i>
    <i r="1">
      <x v="13"/>
    </i>
    <i r="1">
      <x v="15"/>
    </i>
    <i r="1">
      <x v="16"/>
    </i>
    <i>
      <x v="3"/>
      <x v="10"/>
    </i>
    <i r="1">
      <x v="14"/>
    </i>
    <i t="grand">
      <x/>
    </i>
  </rowItems>
  <colFields count="1">
    <field x="-2"/>
  </colFields>
  <colItems count="4">
    <i>
      <x/>
    </i>
    <i i="1">
      <x v="1"/>
    </i>
    <i i="2">
      <x v="2"/>
    </i>
    <i i="3">
      <x v="3"/>
    </i>
  </colItems>
  <dataFields count="4">
    <dataField name=" Cost Basis" fld="9" baseField="3" baseItem="5" numFmtId="41"/>
    <dataField name=" LTD Depreciation" fld="16" baseField="0" baseItem="0" numFmtId="41"/>
    <dataField name=" Net Book Value" fld="11" baseField="3" baseItem="5" numFmtId="41"/>
    <dataField name=" Net Book Value / Cost Basis" fld="17" baseField="3" baseItem="3" numFmtId="9"/>
  </dataFields>
  <formats count="11">
    <format dxfId="26">
      <pivotArea outline="0" collapsedLevelsAreSubtotals="1" fieldPosition="0">
        <references count="1">
          <reference field="4294967294" count="1" selected="0">
            <x v="2"/>
          </reference>
        </references>
      </pivotArea>
    </format>
    <format dxfId="25">
      <pivotArea dataOnly="0" labelOnly="1" outline="0" fieldPosition="0">
        <references count="1">
          <reference field="4294967294" count="1">
            <x v="2"/>
          </reference>
        </references>
      </pivotArea>
    </format>
    <format dxfId="24">
      <pivotArea type="all" dataOnly="0" outline="0" fieldPosition="0"/>
    </format>
    <format dxfId="23">
      <pivotArea outline="0" collapsedLevelsAreSubtotals="1" fieldPosition="0"/>
    </format>
    <format dxfId="22">
      <pivotArea field="3" type="button" dataOnly="0" labelOnly="1" outline="0" axis="axisRow" fieldPosition="1"/>
    </format>
    <format dxfId="21">
      <pivotArea dataOnly="0" labelOnly="1" outline="0" fieldPosition="0">
        <references count="1">
          <reference field="3" count="0"/>
        </references>
      </pivotArea>
    </format>
    <format dxfId="20">
      <pivotArea dataOnly="0" labelOnly="1" grandRow="1" outline="0" fieldPosition="0"/>
    </format>
    <format dxfId="19">
      <pivotArea dataOnly="0" labelOnly="1" outline="0" fieldPosition="0">
        <references count="1">
          <reference field="4294967294" count="1">
            <x v="2"/>
          </reference>
        </references>
      </pivotArea>
    </format>
    <format dxfId="18">
      <pivotArea outline="0" fieldPosition="0">
        <references count="1">
          <reference field="4294967294" count="1">
            <x v="0"/>
          </reference>
        </references>
      </pivotArea>
    </format>
    <format dxfId="17">
      <pivotArea outline="0" fieldPosition="0">
        <references count="1">
          <reference field="4294967294" count="1">
            <x v="2"/>
          </reference>
        </references>
      </pivotArea>
    </format>
    <format dxfId="16">
      <pivotArea outline="0" fieldPosition="0">
        <references count="1">
          <reference field="4294967294" count="1">
            <x v="3"/>
          </reference>
        </references>
      </pivotArea>
    </format>
  </formats>
  <conditionalFormats count="1">
    <conditionalFormat priority="1">
      <pivotAreas count="1">
        <pivotArea type="data" outline="0" collapsedLevelsAreSubtotals="1" fieldPosition="0">
          <references count="2">
            <reference field="4294967294" count="1" selected="0">
              <x v="3"/>
            </reference>
            <reference field="3" count="17" selected="0">
              <x v="0"/>
              <x v="1"/>
              <x v="2"/>
              <x v="3"/>
              <x v="4"/>
              <x v="5"/>
              <x v="6"/>
              <x v="7"/>
              <x v="8"/>
              <x v="9"/>
              <x v="10"/>
              <x v="11"/>
              <x v="12"/>
              <x v="13"/>
              <x v="14"/>
              <x v="15"/>
              <x v="16"/>
            </reference>
          </references>
        </pivotArea>
      </pivotAreas>
    </conditionalFormat>
  </conditionalFormats>
  <pivotTableStyleInfo name="PivotStyleDark13"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Asset_Class_ID" sourceName="Asset Class ID">
  <pivotTables>
    <pivotTable tabId="4" name="PivotTable1"/>
  </pivotTables>
  <data>
    <tabular pivotCacheId="1">
      <items count="7">
        <i x="1" s="1"/>
        <i x="5" s="1"/>
        <i x="3" s="1"/>
        <i x="4" s="1"/>
        <i x="0" s="1"/>
        <i x="2" s="1"/>
        <i x="6"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Place_in_Service_Date" sourceName="Place in Service Date">
  <pivotTables>
    <pivotTable tabId="4" name="PivotTable1"/>
  </pivotTables>
  <data>
    <tabular pivotCacheId="1">
      <items count="5">
        <i x="1" s="1"/>
        <i x="2" s="1"/>
        <i x="3" s="1"/>
        <i x="0" s="1" nd="1"/>
        <i x="4" s="1" nd="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Location_ID" sourceName="Location ID">
  <pivotTables>
    <pivotTable tabId="4" name="PivotTable1"/>
  </pivotTables>
  <data>
    <tabular pivotCacheId="1">
      <items count="3">
        <i x="0" s="1"/>
        <i x="1" s="1"/>
        <i x="2" s="1" nd="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Asset Class ID" cache="Slicer_Asset_Class_ID" caption="Asset Class ID" columnCount="3" style="SlicerStyleDark6" rowHeight="241300"/>
  <slicer name="Place in Service Date" cache="Slicer_Place_in_Service_Date" caption="Place in Service Date" columnCount="3" style="SlicerStyleDark6" rowHeight="241300"/>
  <slicer name="Location ID" cache="Slicer_Location_ID" caption="Location ID" style="SlicerStyleDark6" rowHeight="241300"/>
</slicers>
</file>

<file path=xl/tables/table1.xml><?xml version="1.0" encoding="utf-8"?>
<table xmlns="http://schemas.openxmlformats.org/spreadsheetml/2006/main" id="1" name="FixedAssetsAdditions" displayName="FixedAssetsAdditions" ref="D11:S37" totalsRowCount="1">
  <autoFilter ref="D11:S36"/>
  <tableColumns count="16">
    <tableColumn id="1" name="Asset ID" totalsRowLabel="Total" dataDxfId="15"/>
    <tableColumn id="2" name="Asset Index" totalsRowFunction="sum" dataDxfId="14"/>
    <tableColumn id="3" name="Book ID" dataDxfId="13"/>
    <tableColumn id="4" name="Asset Description" dataDxfId="12"/>
    <tableColumn id="5" name="Asset Class ID" dataDxfId="11"/>
    <tableColumn id="6" name="Amortization Code" dataDxfId="10"/>
    <tableColumn id="7" name="Acquisition Date" dataDxfId="9"/>
    <tableColumn id="8" name="Asset Quantity" totalsRowFunction="sum" dataDxfId="8"/>
    <tableColumn id="9" name="Asset Type" dataDxfId="7"/>
    <tableColumn id="10" name="Cost Basis" totalsRowFunction="sum" dataDxfId="6"/>
    <tableColumn id="11" name="LTD Depreciation Amount" totalsRowFunction="sum" dataDxfId="5"/>
    <tableColumn id="12" name="Net Book Value" totalsRowFunction="sum" dataDxfId="4"/>
    <tableColumn id="13" name="Place in Service Date" dataDxfId="3"/>
    <tableColumn id="14" name="Property Type" dataDxfId="2"/>
    <tableColumn id="15" name="Structure ID" dataDxfId="1"/>
    <tableColumn id="16" name="Location ID" totalsRowFunction="cou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9.140625" defaultRowHeight="14.25" x14ac:dyDescent="0.25"/>
  <cols>
    <col min="1" max="1" width="3.42578125" style="31" hidden="1" customWidth="1"/>
    <col min="2" max="2" width="10.28515625" style="31" customWidth="1"/>
    <col min="3" max="3" width="27.140625" style="32" customWidth="1"/>
    <col min="4" max="4" width="77.28515625" style="33" customWidth="1"/>
    <col min="5" max="5" width="36.42578125" style="31" customWidth="1"/>
    <col min="6" max="16384" width="9.140625" style="31"/>
  </cols>
  <sheetData>
    <row r="1" spans="1:5" hidden="1" x14ac:dyDescent="0.25">
      <c r="A1" s="31" t="s">
        <v>120</v>
      </c>
    </row>
    <row r="7" spans="1:5" ht="30.75" x14ac:dyDescent="0.25">
      <c r="C7" s="34" t="s">
        <v>40</v>
      </c>
    </row>
    <row r="9" spans="1:5" x14ac:dyDescent="0.25">
      <c r="C9" s="35"/>
    </row>
    <row r="10" spans="1:5" ht="57" x14ac:dyDescent="0.25">
      <c r="C10" s="36" t="s">
        <v>41</v>
      </c>
      <c r="D10" s="37" t="s">
        <v>135</v>
      </c>
    </row>
    <row r="11" spans="1:5" x14ac:dyDescent="0.25">
      <c r="C11" s="36"/>
    </row>
    <row r="12" spans="1:5" x14ac:dyDescent="0.25">
      <c r="C12" s="36" t="s">
        <v>42</v>
      </c>
      <c r="D12" s="33" t="s">
        <v>121</v>
      </c>
    </row>
    <row r="13" spans="1:5" x14ac:dyDescent="0.25">
      <c r="C13" s="36"/>
    </row>
    <row r="14" spans="1:5" ht="57" x14ac:dyDescent="0.25">
      <c r="C14" s="36" t="s">
        <v>43</v>
      </c>
      <c r="D14" s="33" t="s">
        <v>122</v>
      </c>
      <c r="E14" s="38" t="s">
        <v>119</v>
      </c>
    </row>
    <row r="15" spans="1:5" x14ac:dyDescent="0.25">
      <c r="C15" s="36"/>
      <c r="E15" s="32"/>
    </row>
    <row r="16" spans="1:5" ht="28.5" x14ac:dyDescent="0.25">
      <c r="C16" s="36" t="s">
        <v>117</v>
      </c>
      <c r="D16" s="33" t="s">
        <v>123</v>
      </c>
      <c r="E16" s="38" t="s">
        <v>118</v>
      </c>
    </row>
    <row r="17" spans="3:5" x14ac:dyDescent="0.25">
      <c r="C17" s="36"/>
      <c r="E17" s="32"/>
    </row>
    <row r="18" spans="3:5" ht="57" x14ac:dyDescent="0.25">
      <c r="C18" s="36" t="s">
        <v>124</v>
      </c>
      <c r="D18" s="33" t="s">
        <v>125</v>
      </c>
      <c r="E18" s="38" t="s">
        <v>126</v>
      </c>
    </row>
    <row r="19" spans="3:5" x14ac:dyDescent="0.25">
      <c r="C19" s="36"/>
      <c r="E19" s="32"/>
    </row>
    <row r="20" spans="3:5" ht="30.75" customHeight="1" x14ac:dyDescent="0.25">
      <c r="C20" s="36" t="s">
        <v>44</v>
      </c>
      <c r="D20" s="33" t="s">
        <v>127</v>
      </c>
      <c r="E20" s="38" t="s">
        <v>128</v>
      </c>
    </row>
    <row r="21" spans="3:5" x14ac:dyDescent="0.25">
      <c r="C21" s="36"/>
      <c r="E21" s="32"/>
    </row>
    <row r="22" spans="3:5" ht="14.25" customHeight="1" x14ac:dyDescent="0.25">
      <c r="C22" s="36" t="s">
        <v>45</v>
      </c>
      <c r="D22" s="33" t="s">
        <v>129</v>
      </c>
      <c r="E22" s="38" t="s">
        <v>130</v>
      </c>
    </row>
    <row r="23" spans="3:5" x14ac:dyDescent="0.25">
      <c r="C23" s="36"/>
      <c r="E23" s="32"/>
    </row>
    <row r="24" spans="3:5" ht="15" customHeight="1" x14ac:dyDescent="0.25">
      <c r="C24" s="36" t="s">
        <v>46</v>
      </c>
      <c r="D24" s="33" t="s">
        <v>131</v>
      </c>
      <c r="E24" s="38" t="s">
        <v>132</v>
      </c>
    </row>
    <row r="25" spans="3:5" x14ac:dyDescent="0.25">
      <c r="C25" s="36"/>
    </row>
    <row r="26" spans="3:5" ht="71.25" x14ac:dyDescent="0.25">
      <c r="C26" s="36" t="s">
        <v>47</v>
      </c>
      <c r="D26" s="33" t="s">
        <v>133</v>
      </c>
    </row>
    <row r="27" spans="3:5" x14ac:dyDescent="0.25">
      <c r="C27" s="36"/>
    </row>
    <row r="28" spans="3:5" ht="17.25" customHeight="1" x14ac:dyDescent="0.25">
      <c r="C28" s="36" t="s">
        <v>48</v>
      </c>
      <c r="D28" s="33" t="s">
        <v>134</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topLeftCell="B2" workbookViewId="0"/>
  </sheetViews>
  <sheetFormatPr defaultRowHeight="15" x14ac:dyDescent="0.25"/>
  <cols>
    <col min="1" max="1" width="9.140625" hidden="1" customWidth="1"/>
    <col min="3" max="3" width="29.28515625" customWidth="1"/>
  </cols>
  <sheetData>
    <row r="1" spans="1:3" hidden="1" x14ac:dyDescent="0.25">
      <c r="A1" t="s">
        <v>0</v>
      </c>
    </row>
    <row r="3" spans="1:3" x14ac:dyDescent="0.25">
      <c r="C3" s="12" t="s">
        <v>38</v>
      </c>
    </row>
    <row r="4" spans="1:3" x14ac:dyDescent="0.25">
      <c r="C4" t="s">
        <v>39</v>
      </c>
    </row>
    <row r="7" spans="1:3" x14ac:dyDescent="0.25">
      <c r="C7" s="12" t="s">
        <v>113</v>
      </c>
    </row>
    <row r="8" spans="1:3" ht="60" x14ac:dyDescent="0.25">
      <c r="C8" s="30" t="s">
        <v>115</v>
      </c>
    </row>
    <row r="9" spans="1:3" x14ac:dyDescent="0.25">
      <c r="C9" s="30"/>
    </row>
    <row r="10" spans="1:3" ht="60" x14ac:dyDescent="0.25">
      <c r="C10" s="30" t="s">
        <v>114</v>
      </c>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showGridLines="0" topLeftCell="B2" zoomScaleNormal="100" workbookViewId="0"/>
  </sheetViews>
  <sheetFormatPr defaultRowHeight="16.5" x14ac:dyDescent="0.3"/>
  <cols>
    <col min="1" max="1" width="9.140625" style="4" hidden="1" customWidth="1"/>
    <col min="2" max="2" width="6.28515625" style="4" customWidth="1"/>
    <col min="3" max="3" width="25.28515625" style="4" customWidth="1"/>
    <col min="4" max="4" width="23" style="10" customWidth="1"/>
    <col min="5" max="5" width="23" style="11" customWidth="1"/>
    <col min="6" max="7" width="23" style="10" customWidth="1"/>
    <col min="8" max="8" width="31" style="4" customWidth="1"/>
    <col min="9" max="9" width="2.5703125" style="4" bestFit="1" customWidth="1"/>
    <col min="10" max="12" width="24.42578125" style="4" bestFit="1" customWidth="1"/>
    <col min="13" max="13" width="15.140625" style="4" bestFit="1" customWidth="1"/>
    <col min="14" max="14" width="29.42578125" style="4" bestFit="1" customWidth="1"/>
    <col min="15" max="15" width="20.28515625" style="4" bestFit="1" customWidth="1"/>
    <col min="16" max="16384" width="9.140625" style="4"/>
  </cols>
  <sheetData>
    <row r="1" spans="1:9" hidden="1" x14ac:dyDescent="0.3">
      <c r="A1" s="3" t="s">
        <v>0</v>
      </c>
      <c r="D1" s="5"/>
      <c r="E1" s="6"/>
      <c r="F1" s="5"/>
      <c r="G1" s="5"/>
      <c r="H1" s="3"/>
      <c r="I1" s="3"/>
    </row>
    <row r="2" spans="1:9" x14ac:dyDescent="0.3">
      <c r="E2" s="17"/>
    </row>
    <row r="3" spans="1:9" ht="26.25" x14ac:dyDescent="0.45">
      <c r="B3" s="7"/>
      <c r="C3" s="8" t="s">
        <v>37</v>
      </c>
      <c r="D3" s="9"/>
      <c r="E3" s="7"/>
      <c r="G3" s="29" t="s">
        <v>112</v>
      </c>
      <c r="H3" s="27">
        <f ca="1">TODAY()</f>
        <v>43370</v>
      </c>
    </row>
    <row r="4" spans="1:9" ht="26.25" x14ac:dyDescent="0.45">
      <c r="C4" s="8"/>
      <c r="D4" s="9"/>
      <c r="E4" s="7"/>
      <c r="G4" s="4"/>
    </row>
    <row r="5" spans="1:9" ht="21.75" customHeight="1" x14ac:dyDescent="0.3">
      <c r="D5" s="4"/>
      <c r="E5" s="7"/>
      <c r="G5" s="28" t="str">
        <f>Report!C5</f>
        <v>Book ID</v>
      </c>
      <c r="H5" s="28" t="str">
        <f>Report!D5</f>
        <v>INTERNAL</v>
      </c>
    </row>
    <row r="6" spans="1:9" ht="21.75" customHeight="1" x14ac:dyDescent="0.3">
      <c r="D6" s="4"/>
      <c r="E6" s="7"/>
      <c r="G6" s="28" t="str">
        <f>Report!C6</f>
        <v>Depreciation Method</v>
      </c>
      <c r="H6" s="28" t="str">
        <f>Report!D6</f>
        <v>Straight-Line Orig Life</v>
      </c>
    </row>
    <row r="7" spans="1:9" x14ac:dyDescent="0.3">
      <c r="D7" s="4"/>
      <c r="E7" s="7"/>
    </row>
    <row r="8" spans="1:9" x14ac:dyDescent="0.3">
      <c r="D8" s="4"/>
    </row>
    <row r="10" spans="1:9" x14ac:dyDescent="0.3">
      <c r="C10" s="39" t="s">
        <v>14</v>
      </c>
      <c r="D10" s="39" t="s">
        <v>5</v>
      </c>
      <c r="E10" s="4" t="s">
        <v>106</v>
      </c>
      <c r="F10" s="4" t="s">
        <v>107</v>
      </c>
      <c r="G10" s="10" t="s">
        <v>36</v>
      </c>
      <c r="H10" s="4" t="s">
        <v>108</v>
      </c>
    </row>
    <row r="11" spans="1:9" x14ac:dyDescent="0.3">
      <c r="C11" s="27" t="s">
        <v>109</v>
      </c>
      <c r="D11" s="4" t="s">
        <v>20</v>
      </c>
      <c r="E11" s="40">
        <v>42550</v>
      </c>
      <c r="F11" s="40">
        <v>-16310.84</v>
      </c>
      <c r="G11" s="40">
        <v>26239.16</v>
      </c>
      <c r="H11" s="41">
        <v>0.61666650998824912</v>
      </c>
    </row>
    <row r="12" spans="1:9" x14ac:dyDescent="0.3">
      <c r="D12" s="4" t="s">
        <v>25</v>
      </c>
      <c r="E12" s="40">
        <v>100000</v>
      </c>
      <c r="F12" s="40">
        <v>-4444.45</v>
      </c>
      <c r="G12" s="40">
        <v>95555.55</v>
      </c>
      <c r="H12" s="41">
        <v>0.9555555</v>
      </c>
    </row>
    <row r="13" spans="1:9" x14ac:dyDescent="0.3">
      <c r="D13" s="4" t="s">
        <v>26</v>
      </c>
      <c r="E13" s="40">
        <v>120000</v>
      </c>
      <c r="F13" s="40">
        <v>-5333.33</v>
      </c>
      <c r="G13" s="40">
        <v>114666.67</v>
      </c>
      <c r="H13" s="41">
        <v>0.95555558333333335</v>
      </c>
    </row>
    <row r="14" spans="1:9" x14ac:dyDescent="0.3">
      <c r="D14" s="4" t="s">
        <v>24</v>
      </c>
      <c r="E14" s="40">
        <v>24000</v>
      </c>
      <c r="F14" s="40">
        <v>-4371.42</v>
      </c>
      <c r="G14" s="40">
        <v>19628.580000000002</v>
      </c>
      <c r="H14" s="41">
        <v>0.81785750000000013</v>
      </c>
    </row>
    <row r="15" spans="1:9" x14ac:dyDescent="0.3">
      <c r="D15" s="4" t="s">
        <v>21</v>
      </c>
      <c r="E15" s="40">
        <v>0</v>
      </c>
      <c r="F15" s="40">
        <v>-5565.03</v>
      </c>
      <c r="G15" s="40">
        <v>12984.97</v>
      </c>
      <c r="H15" s="41">
        <v>0</v>
      </c>
    </row>
    <row r="16" spans="1:9" x14ac:dyDescent="0.3">
      <c r="D16" s="4" t="s">
        <v>23</v>
      </c>
      <c r="E16" s="40">
        <v>400</v>
      </c>
      <c r="F16" s="40">
        <v>-133.34</v>
      </c>
      <c r="G16" s="40">
        <v>266.66000000000003</v>
      </c>
      <c r="H16" s="41">
        <v>0.66665000000000008</v>
      </c>
    </row>
    <row r="17" spans="3:8" x14ac:dyDescent="0.3">
      <c r="D17" s="4" t="s">
        <v>18</v>
      </c>
      <c r="E17" s="40">
        <v>2200</v>
      </c>
      <c r="F17" s="40">
        <v>-680.96</v>
      </c>
      <c r="G17" s="40">
        <v>1519.04</v>
      </c>
      <c r="H17" s="41">
        <v>0.69047272727272724</v>
      </c>
    </row>
    <row r="18" spans="3:8" x14ac:dyDescent="0.3">
      <c r="D18" s="4" t="s">
        <v>22</v>
      </c>
      <c r="E18" s="40">
        <v>1500</v>
      </c>
      <c r="F18" s="40">
        <v>-500</v>
      </c>
      <c r="G18" s="40">
        <v>1000</v>
      </c>
      <c r="H18" s="41">
        <v>0.66666666666666663</v>
      </c>
    </row>
    <row r="19" spans="3:8" x14ac:dyDescent="0.3">
      <c r="D19" s="4" t="s">
        <v>19</v>
      </c>
      <c r="E19" s="40">
        <v>650</v>
      </c>
      <c r="F19" s="40">
        <v>-185.72</v>
      </c>
      <c r="G19" s="40">
        <v>464.28</v>
      </c>
      <c r="H19" s="41">
        <v>0.71427692307692303</v>
      </c>
    </row>
    <row r="20" spans="3:8" x14ac:dyDescent="0.3">
      <c r="C20" s="27" t="s">
        <v>110</v>
      </c>
      <c r="D20" s="4" t="s">
        <v>32</v>
      </c>
      <c r="E20" s="40">
        <v>500</v>
      </c>
      <c r="F20" s="40">
        <v>-29.76</v>
      </c>
      <c r="G20" s="40">
        <v>470.24</v>
      </c>
      <c r="H20" s="41">
        <v>0.94047999999999998</v>
      </c>
    </row>
    <row r="21" spans="3:8" x14ac:dyDescent="0.3">
      <c r="D21" s="4" t="s">
        <v>28</v>
      </c>
      <c r="E21" s="40">
        <v>16500</v>
      </c>
      <c r="F21" s="40">
        <v>-3850</v>
      </c>
      <c r="G21" s="40">
        <v>12650</v>
      </c>
      <c r="H21" s="41">
        <v>0.76666666666666672</v>
      </c>
    </row>
    <row r="22" spans="3:8" x14ac:dyDescent="0.3">
      <c r="D22" s="4" t="s">
        <v>27</v>
      </c>
      <c r="E22" s="40">
        <v>65000</v>
      </c>
      <c r="F22" s="40">
        <v>-15166.66</v>
      </c>
      <c r="G22" s="40">
        <v>49833.34</v>
      </c>
      <c r="H22" s="41">
        <v>0.76666676923076915</v>
      </c>
    </row>
    <row r="23" spans="3:8" x14ac:dyDescent="0.3">
      <c r="D23" s="4" t="s">
        <v>29</v>
      </c>
      <c r="E23" s="40">
        <v>4500</v>
      </c>
      <c r="F23" s="40">
        <v>-900</v>
      </c>
      <c r="G23" s="40">
        <v>3600</v>
      </c>
      <c r="H23" s="41">
        <v>0.8</v>
      </c>
    </row>
    <row r="24" spans="3:8" x14ac:dyDescent="0.3">
      <c r="D24" s="4" t="s">
        <v>23</v>
      </c>
      <c r="E24" s="40">
        <v>400</v>
      </c>
      <c r="F24" s="40">
        <v>-73.34</v>
      </c>
      <c r="G24" s="40">
        <v>326.66000000000003</v>
      </c>
      <c r="H24" s="41">
        <v>0.8166500000000001</v>
      </c>
    </row>
    <row r="25" spans="3:8" x14ac:dyDescent="0.3">
      <c r="D25" s="4" t="s">
        <v>22</v>
      </c>
      <c r="E25" s="40">
        <v>1300</v>
      </c>
      <c r="F25" s="40">
        <v>-238.34</v>
      </c>
      <c r="G25" s="40">
        <v>1061.6600000000001</v>
      </c>
      <c r="H25" s="41">
        <v>0.81666153846153855</v>
      </c>
    </row>
    <row r="26" spans="3:8" x14ac:dyDescent="0.3">
      <c r="D26" s="4" t="s">
        <v>31</v>
      </c>
      <c r="E26" s="40">
        <v>27000</v>
      </c>
      <c r="F26" s="40">
        <v>-2346.42</v>
      </c>
      <c r="G26" s="40">
        <v>24653.58</v>
      </c>
      <c r="H26" s="41">
        <v>0.91309555555555566</v>
      </c>
    </row>
    <row r="27" spans="3:8" x14ac:dyDescent="0.3">
      <c r="D27" s="4" t="s">
        <v>30</v>
      </c>
      <c r="E27" s="40">
        <v>1200</v>
      </c>
      <c r="F27" s="40">
        <v>-128.58000000000001</v>
      </c>
      <c r="G27" s="40">
        <v>1071.42</v>
      </c>
      <c r="H27" s="41">
        <v>0.89285000000000003</v>
      </c>
    </row>
    <row r="28" spans="3:8" x14ac:dyDescent="0.3">
      <c r="D28" s="4" t="s">
        <v>33</v>
      </c>
      <c r="E28" s="40">
        <v>2200</v>
      </c>
      <c r="F28" s="40">
        <v>-130.94999999999999</v>
      </c>
      <c r="G28" s="40">
        <v>2069.0500000000002</v>
      </c>
      <c r="H28" s="41">
        <v>0.94047727272727277</v>
      </c>
    </row>
    <row r="29" spans="3:8" x14ac:dyDescent="0.3">
      <c r="D29" s="4" t="s">
        <v>34</v>
      </c>
      <c r="E29" s="40">
        <v>3000</v>
      </c>
      <c r="F29" s="40">
        <v>-142.85</v>
      </c>
      <c r="G29" s="40">
        <v>2857.1499999999996</v>
      </c>
      <c r="H29" s="41">
        <v>0.95238333333333325</v>
      </c>
    </row>
    <row r="30" spans="3:8" x14ac:dyDescent="0.3">
      <c r="C30" s="27" t="s">
        <v>111</v>
      </c>
      <c r="D30" s="4" t="s">
        <v>18</v>
      </c>
      <c r="E30" s="40">
        <v>2600</v>
      </c>
      <c r="F30" s="40">
        <v>-50</v>
      </c>
      <c r="G30" s="40">
        <v>2550</v>
      </c>
      <c r="H30" s="41">
        <v>0.98076923076923073</v>
      </c>
    </row>
    <row r="31" spans="3:8" x14ac:dyDescent="0.3">
      <c r="D31" s="4" t="s">
        <v>19</v>
      </c>
      <c r="E31" s="40">
        <v>600</v>
      </c>
      <c r="F31" s="40">
        <v>-14.28</v>
      </c>
      <c r="G31" s="40">
        <v>585.72</v>
      </c>
      <c r="H31" s="41">
        <v>0.97620000000000007</v>
      </c>
    </row>
    <row r="32" spans="3:8" x14ac:dyDescent="0.3">
      <c r="C32" s="27" t="s">
        <v>35</v>
      </c>
      <c r="D32" s="4"/>
      <c r="E32" s="40">
        <v>416100</v>
      </c>
      <c r="F32" s="40">
        <v>-60596.269999999982</v>
      </c>
      <c r="G32" s="40">
        <v>374053.72999999992</v>
      </c>
      <c r="H32" s="41">
        <v>0.89895152607546236</v>
      </c>
    </row>
    <row r="33" spans="3:8" x14ac:dyDescent="0.3">
      <c r="C33"/>
      <c r="D33"/>
      <c r="E33"/>
      <c r="F33"/>
      <c r="G33"/>
      <c r="H33"/>
    </row>
    <row r="34" spans="3:8" x14ac:dyDescent="0.3">
      <c r="C34"/>
      <c r="D34"/>
      <c r="E34"/>
      <c r="F34"/>
      <c r="G34"/>
      <c r="H34"/>
    </row>
    <row r="35" spans="3:8" x14ac:dyDescent="0.3">
      <c r="C35"/>
      <c r="D35"/>
      <c r="E35"/>
      <c r="F35"/>
      <c r="G35"/>
      <c r="H35"/>
    </row>
  </sheetData>
  <conditionalFormatting pivot="1" sqref="H11:H31">
    <cfRule type="dataBar" priority="1">
      <dataBar>
        <cfvo type="min"/>
        <cfvo type="max"/>
        <color rgb="FF008AEF"/>
      </dataBar>
      <extLst>
        <ext xmlns:x14="http://schemas.microsoft.com/office/spreadsheetml/2009/9/main" uri="{B025F937-C7B1-47D3-B67F-A62EFF666E3E}">
          <x14:id>{642B7051-4DF0-4666-83C7-19AB790182E2}</x14:id>
        </ext>
      </extLst>
    </cfRule>
  </conditionalFormatting>
  <pageMargins left="0.7" right="0.7" top="0.75" bottom="0.75" header="0.3" footer="0.3"/>
  <pageSetup scale="57" fitToHeight="0" orientation="landscape" horizontalDpi="300" verticalDpi="300" r:id="rId2"/>
  <drawing r:id="rId3"/>
  <extLst>
    <ext xmlns:x14="http://schemas.microsoft.com/office/spreadsheetml/2009/9/main" uri="{78C0D931-6437-407d-A8EE-F0AAD7539E65}">
      <x14:conditionalFormattings>
        <x14:conditionalFormatting xmlns:xm="http://schemas.microsoft.com/office/excel/2006/main" pivot="1">
          <x14:cfRule type="dataBar" id="{642B7051-4DF0-4666-83C7-19AB790182E2}">
            <x14:dataBar minLength="0" maxLength="100" gradient="0">
              <x14:cfvo type="autoMin"/>
              <x14:cfvo type="autoMax"/>
              <x14:negativeFillColor rgb="FFFF0000"/>
              <x14:axisColor rgb="FF000000"/>
            </x14:dataBar>
          </x14:cfRule>
          <xm:sqref>H11:H31</xm:sqref>
        </x14:conditionalFormatting>
      </x14:conditionalFormattings>
    </ex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7"/>
  <sheetViews>
    <sheetView showGridLines="0" topLeftCell="B2" zoomScale="86" zoomScaleNormal="86" workbookViewId="0"/>
  </sheetViews>
  <sheetFormatPr defaultRowHeight="15" x14ac:dyDescent="0.25"/>
  <cols>
    <col min="1" max="1" width="9.140625" hidden="1" customWidth="1"/>
    <col min="3" max="3" width="23.42578125" bestFit="1" customWidth="1"/>
    <col min="4" max="4" width="21.140625" bestFit="1" customWidth="1"/>
    <col min="5" max="5" width="14.28515625" bestFit="1" customWidth="1"/>
    <col min="6" max="6" width="13.5703125" bestFit="1" customWidth="1"/>
    <col min="7" max="7" width="19.7109375" bestFit="1" customWidth="1"/>
    <col min="8" max="8" width="15.85546875" bestFit="1" customWidth="1"/>
    <col min="9" max="9" width="21.140625" bestFit="1" customWidth="1"/>
    <col min="10" max="10" width="18.7109375" bestFit="1" customWidth="1"/>
    <col min="11" max="11" width="17.28515625" bestFit="1" customWidth="1"/>
    <col min="12" max="13" width="13.5703125" bestFit="1" customWidth="1"/>
    <col min="14" max="14" width="27.7109375" bestFit="1" customWidth="1"/>
    <col min="15" max="15" width="18.140625" bestFit="1" customWidth="1"/>
    <col min="16" max="16" width="22.7109375" bestFit="1" customWidth="1"/>
    <col min="17" max="17" width="16.7109375" bestFit="1" customWidth="1"/>
    <col min="18" max="18" width="14.7109375" bestFit="1" customWidth="1"/>
    <col min="19" max="19" width="13.7109375" bestFit="1" customWidth="1"/>
  </cols>
  <sheetData>
    <row r="1" spans="1:35" hidden="1" x14ac:dyDescent="0.25">
      <c r="A1" s="1" t="s">
        <v>136</v>
      </c>
      <c r="B1" s="1"/>
      <c r="C1" s="1" t="s">
        <v>103</v>
      </c>
      <c r="D1" s="1" t="s">
        <v>105</v>
      </c>
      <c r="E1" s="1" t="s">
        <v>50</v>
      </c>
      <c r="F1" s="1" t="s">
        <v>50</v>
      </c>
      <c r="G1" s="1" t="s">
        <v>50</v>
      </c>
      <c r="H1" s="1" t="s">
        <v>50</v>
      </c>
      <c r="I1" s="1" t="s">
        <v>50</v>
      </c>
      <c r="J1" s="1" t="s">
        <v>50</v>
      </c>
      <c r="K1" s="1" t="s">
        <v>50</v>
      </c>
      <c r="L1" s="1" t="s">
        <v>50</v>
      </c>
      <c r="M1" s="1" t="s">
        <v>50</v>
      </c>
      <c r="N1" s="1" t="s">
        <v>50</v>
      </c>
      <c r="O1" s="1" t="s">
        <v>50</v>
      </c>
      <c r="P1" s="1" t="s">
        <v>50</v>
      </c>
      <c r="Q1" s="1" t="s">
        <v>50</v>
      </c>
      <c r="R1" s="1" t="s">
        <v>50</v>
      </c>
      <c r="S1" s="1" t="s">
        <v>50</v>
      </c>
      <c r="T1" s="1"/>
    </row>
    <row r="2" spans="1:35" x14ac:dyDescent="0.25">
      <c r="A2" s="1"/>
      <c r="B2" s="1"/>
    </row>
    <row r="3" spans="1:35" ht="15.75" thickBot="1" x14ac:dyDescent="0.3">
      <c r="A3" s="1"/>
      <c r="B3" s="1"/>
      <c r="C3" s="18" t="s">
        <v>96</v>
      </c>
      <c r="D3" s="19" t="s">
        <v>97</v>
      </c>
      <c r="E3" s="24"/>
      <c r="F3" s="24"/>
      <c r="G3" s="24"/>
      <c r="H3" s="24"/>
      <c r="I3" s="24"/>
      <c r="J3" s="24"/>
      <c r="K3" s="24"/>
      <c r="L3" s="24"/>
      <c r="M3" s="24"/>
      <c r="N3" s="24"/>
      <c r="O3" s="24"/>
      <c r="P3" s="24"/>
      <c r="Q3" s="24"/>
      <c r="R3" s="24"/>
      <c r="S3" s="24"/>
      <c r="T3" s="26"/>
    </row>
    <row r="4" spans="1:35" ht="15.75" thickTop="1" x14ac:dyDescent="0.25">
      <c r="A4" s="1"/>
      <c r="B4" s="1"/>
      <c r="C4" s="20" t="s">
        <v>98</v>
      </c>
      <c r="D4" s="21"/>
      <c r="E4" s="24"/>
      <c r="F4" s="24"/>
      <c r="G4" s="24"/>
      <c r="H4" s="24"/>
      <c r="I4" s="24"/>
      <c r="J4" s="24"/>
      <c r="K4" s="24"/>
      <c r="L4" s="24"/>
      <c r="M4" s="24"/>
      <c r="N4" s="24"/>
      <c r="O4" s="24"/>
      <c r="P4" s="24"/>
      <c r="Q4" s="24"/>
      <c r="R4" s="24"/>
      <c r="S4" s="24"/>
      <c r="T4" s="26"/>
    </row>
    <row r="5" spans="1:35" x14ac:dyDescent="0.25">
      <c r="A5" s="1" t="s">
        <v>102</v>
      </c>
      <c r="B5" s="1"/>
      <c r="C5" s="22" t="s">
        <v>94</v>
      </c>
      <c r="D5" s="23" t="str">
        <f>"INTERNAL"</f>
        <v>INTERNAL</v>
      </c>
      <c r="E5" s="25"/>
      <c r="F5" s="25"/>
      <c r="G5" s="25"/>
      <c r="H5" s="25"/>
      <c r="I5" s="25"/>
      <c r="J5" s="25"/>
      <c r="K5" s="25"/>
      <c r="L5" s="25"/>
      <c r="M5" s="25"/>
      <c r="N5" s="25"/>
      <c r="O5" s="25"/>
      <c r="P5" s="25"/>
      <c r="Q5" s="25"/>
      <c r="R5" s="25"/>
      <c r="S5" s="25"/>
      <c r="T5" s="1"/>
    </row>
    <row r="6" spans="1:35" x14ac:dyDescent="0.25">
      <c r="A6" s="1" t="s">
        <v>102</v>
      </c>
      <c r="B6" s="1"/>
      <c r="C6" s="22" t="s">
        <v>99</v>
      </c>
      <c r="D6" s="23" t="str">
        <f>"Straight-Line Orig Life"</f>
        <v>Straight-Line Orig Life</v>
      </c>
      <c r="E6" s="25"/>
      <c r="F6" s="25"/>
      <c r="G6" s="25"/>
      <c r="H6" s="25"/>
      <c r="I6" s="25"/>
      <c r="J6" s="25"/>
      <c r="K6" s="25"/>
      <c r="L6" s="25"/>
      <c r="M6" s="25"/>
      <c r="N6" s="25"/>
      <c r="O6" s="25"/>
      <c r="P6" s="25"/>
      <c r="Q6" s="25"/>
      <c r="R6" s="25"/>
      <c r="S6" s="25"/>
      <c r="T6" s="1"/>
    </row>
    <row r="7" spans="1:35" x14ac:dyDescent="0.25">
      <c r="A7" s="1"/>
      <c r="B7" s="1"/>
    </row>
    <row r="9" spans="1:35" hidden="1" x14ac:dyDescent="0.25">
      <c r="A9" s="1" t="s">
        <v>1</v>
      </c>
      <c r="B9" s="1"/>
      <c r="D9" s="2" t="s">
        <v>2</v>
      </c>
      <c r="E9" s="2"/>
      <c r="F9" s="2"/>
      <c r="G9" s="2"/>
      <c r="H9" s="2"/>
      <c r="I9" s="2"/>
      <c r="J9" s="2"/>
      <c r="K9" s="2"/>
      <c r="L9" s="2"/>
      <c r="M9" s="2"/>
      <c r="N9" s="2"/>
      <c r="O9" s="2"/>
      <c r="P9" s="2"/>
      <c r="Q9" s="2"/>
      <c r="R9" s="2"/>
      <c r="S9" s="2"/>
      <c r="T9" s="1" t="s">
        <v>4</v>
      </c>
      <c r="U9" s="1" t="s">
        <v>93</v>
      </c>
      <c r="V9" s="1" t="s">
        <v>94</v>
      </c>
      <c r="W9" s="1" t="s">
        <v>5</v>
      </c>
      <c r="X9" s="1" t="s">
        <v>6</v>
      </c>
      <c r="Y9" s="1" t="s">
        <v>7</v>
      </c>
      <c r="Z9" s="1" t="s">
        <v>8</v>
      </c>
      <c r="AA9" s="1" t="s">
        <v>9</v>
      </c>
      <c r="AB9" s="1" t="s">
        <v>10</v>
      </c>
      <c r="AC9" s="1" t="s">
        <v>11</v>
      </c>
      <c r="AD9" s="1" t="s">
        <v>12</v>
      </c>
      <c r="AE9" s="1" t="s">
        <v>13</v>
      </c>
      <c r="AF9" s="1" t="s">
        <v>14</v>
      </c>
      <c r="AG9" s="1" t="s">
        <v>15</v>
      </c>
      <c r="AH9" s="1" t="s">
        <v>16</v>
      </c>
      <c r="AI9" s="1" t="s">
        <v>17</v>
      </c>
    </row>
    <row r="10" spans="1:35" hidden="1" x14ac:dyDescent="0.25">
      <c r="A10" s="1" t="s">
        <v>1</v>
      </c>
      <c r="B10" s="1"/>
      <c r="D10" s="2" t="s">
        <v>3</v>
      </c>
      <c r="E10" s="2"/>
      <c r="F10" s="2"/>
      <c r="G10" s="2"/>
      <c r="H10" s="2"/>
      <c r="I10" s="2"/>
      <c r="J10" s="2"/>
      <c r="K10" s="2"/>
      <c r="L10" s="2"/>
      <c r="M10" s="2"/>
      <c r="N10" s="2"/>
      <c r="O10" s="2"/>
      <c r="P10" s="2"/>
      <c r="Q10" s="2"/>
      <c r="R10" s="2"/>
      <c r="S10" s="2"/>
      <c r="T10" s="1" t="s">
        <v>4</v>
      </c>
      <c r="U10" s="1" t="s">
        <v>93</v>
      </c>
      <c r="V10" s="1" t="s">
        <v>94</v>
      </c>
      <c r="W10" s="1" t="s">
        <v>5</v>
      </c>
      <c r="X10" s="1" t="s">
        <v>6</v>
      </c>
      <c r="Y10" s="1" t="s">
        <v>7</v>
      </c>
      <c r="Z10" s="1" t="s">
        <v>8</v>
      </c>
      <c r="AA10" s="1" t="s">
        <v>9</v>
      </c>
      <c r="AB10" s="1" t="s">
        <v>10</v>
      </c>
      <c r="AC10" s="1" t="s">
        <v>11</v>
      </c>
      <c r="AD10" s="1" t="s">
        <v>12</v>
      </c>
      <c r="AE10" s="1" t="s">
        <v>13</v>
      </c>
      <c r="AF10" s="1" t="s">
        <v>14</v>
      </c>
      <c r="AG10" s="1" t="s">
        <v>15</v>
      </c>
      <c r="AH10" s="1" t="s">
        <v>16</v>
      </c>
      <c r="AI10" s="1" t="s">
        <v>17</v>
      </c>
    </row>
    <row r="11" spans="1:35" x14ac:dyDescent="0.25">
      <c r="D11" t="s">
        <v>4</v>
      </c>
      <c r="E11" t="s">
        <v>93</v>
      </c>
      <c r="F11" t="s">
        <v>94</v>
      </c>
      <c r="G11" t="s">
        <v>5</v>
      </c>
      <c r="H11" t="s">
        <v>6</v>
      </c>
      <c r="I11" t="s">
        <v>7</v>
      </c>
      <c r="J11" t="s">
        <v>8</v>
      </c>
      <c r="K11" t="s">
        <v>9</v>
      </c>
      <c r="L11" t="s">
        <v>10</v>
      </c>
      <c r="M11" t="s">
        <v>11</v>
      </c>
      <c r="N11" t="s">
        <v>12</v>
      </c>
      <c r="O11" t="s">
        <v>13</v>
      </c>
      <c r="P11" t="s">
        <v>14</v>
      </c>
      <c r="Q11" t="s">
        <v>15</v>
      </c>
      <c r="R11" t="s">
        <v>16</v>
      </c>
      <c r="S11" t="s">
        <v>17</v>
      </c>
    </row>
    <row r="12" spans="1:35" x14ac:dyDescent="0.25">
      <c r="A12" t="s">
        <v>49</v>
      </c>
      <c r="D12" s="14" t="s">
        <v>52</v>
      </c>
      <c r="E12" s="16">
        <v>1</v>
      </c>
      <c r="F12" s="14" t="s">
        <v>95</v>
      </c>
      <c r="G12" s="14" t="s">
        <v>18</v>
      </c>
      <c r="H12" s="14" t="s">
        <v>53</v>
      </c>
      <c r="I12" s="14" t="s">
        <v>54</v>
      </c>
      <c r="J12" s="15">
        <v>42005</v>
      </c>
      <c r="K12" s="16">
        <v>1</v>
      </c>
      <c r="L12" s="14" t="s">
        <v>55</v>
      </c>
      <c r="M12" s="16">
        <v>1000</v>
      </c>
      <c r="N12" s="16">
        <v>309.52</v>
      </c>
      <c r="O12" s="16">
        <v>690.48</v>
      </c>
      <c r="P12" s="15">
        <v>42005</v>
      </c>
      <c r="Q12" s="14" t="s">
        <v>56</v>
      </c>
      <c r="R12" s="14" t="s">
        <v>57</v>
      </c>
      <c r="S12" s="14" t="s">
        <v>58</v>
      </c>
    </row>
    <row r="13" spans="1:35" x14ac:dyDescent="0.25">
      <c r="A13" t="s">
        <v>49</v>
      </c>
      <c r="D13" s="14" t="s">
        <v>59</v>
      </c>
      <c r="E13" s="16">
        <v>2</v>
      </c>
      <c r="F13" s="14" t="s">
        <v>95</v>
      </c>
      <c r="G13" s="14" t="s">
        <v>18</v>
      </c>
      <c r="H13" s="14" t="s">
        <v>53</v>
      </c>
      <c r="I13" s="14" t="s">
        <v>54</v>
      </c>
      <c r="J13" s="15">
        <v>42035</v>
      </c>
      <c r="K13" s="16">
        <v>1</v>
      </c>
      <c r="L13" s="14" t="s">
        <v>55</v>
      </c>
      <c r="M13" s="16">
        <v>1200</v>
      </c>
      <c r="N13" s="16">
        <v>371.44</v>
      </c>
      <c r="O13" s="16">
        <v>828.56</v>
      </c>
      <c r="P13" s="15">
        <v>42035</v>
      </c>
      <c r="Q13" s="14" t="s">
        <v>56</v>
      </c>
      <c r="R13" s="14" t="s">
        <v>57</v>
      </c>
      <c r="S13" s="14" t="s">
        <v>58</v>
      </c>
    </row>
    <row r="14" spans="1:35" x14ac:dyDescent="0.25">
      <c r="A14" t="s">
        <v>49</v>
      </c>
      <c r="D14" s="14" t="s">
        <v>60</v>
      </c>
      <c r="E14" s="16">
        <v>3</v>
      </c>
      <c r="F14" s="14" t="s">
        <v>95</v>
      </c>
      <c r="G14" s="14" t="s">
        <v>19</v>
      </c>
      <c r="H14" s="14" t="s">
        <v>53</v>
      </c>
      <c r="I14" s="14" t="s">
        <v>54</v>
      </c>
      <c r="J14" s="15">
        <v>42064</v>
      </c>
      <c r="K14" s="16">
        <v>1</v>
      </c>
      <c r="L14" s="14" t="s">
        <v>55</v>
      </c>
      <c r="M14" s="16">
        <v>650</v>
      </c>
      <c r="N14" s="16">
        <v>185.72</v>
      </c>
      <c r="O14" s="16">
        <v>464.28</v>
      </c>
      <c r="P14" s="15">
        <v>42064</v>
      </c>
      <c r="Q14" s="14" t="s">
        <v>56</v>
      </c>
      <c r="R14" s="14" t="s">
        <v>61</v>
      </c>
      <c r="S14" s="14" t="s">
        <v>58</v>
      </c>
    </row>
    <row r="15" spans="1:35" x14ac:dyDescent="0.25">
      <c r="A15" t="s">
        <v>49</v>
      </c>
      <c r="D15" s="14" t="s">
        <v>62</v>
      </c>
      <c r="E15" s="16">
        <v>4</v>
      </c>
      <c r="F15" s="14" t="s">
        <v>95</v>
      </c>
      <c r="G15" s="14" t="s">
        <v>20</v>
      </c>
      <c r="H15" s="14" t="s">
        <v>63</v>
      </c>
      <c r="I15" s="14" t="s">
        <v>54</v>
      </c>
      <c r="J15" s="15">
        <v>42095</v>
      </c>
      <c r="K15" s="16">
        <v>1</v>
      </c>
      <c r="L15" s="14" t="s">
        <v>55</v>
      </c>
      <c r="M15" s="16">
        <v>42550</v>
      </c>
      <c r="N15" s="16">
        <v>16310.84</v>
      </c>
      <c r="O15" s="16">
        <v>26239.16</v>
      </c>
      <c r="P15" s="15">
        <v>42095</v>
      </c>
      <c r="Q15" s="14" t="s">
        <v>56</v>
      </c>
      <c r="R15" s="14" t="s">
        <v>61</v>
      </c>
      <c r="S15" s="14" t="s">
        <v>58</v>
      </c>
    </row>
    <row r="16" spans="1:35" x14ac:dyDescent="0.25">
      <c r="A16" t="s">
        <v>49</v>
      </c>
      <c r="D16" s="14" t="s">
        <v>64</v>
      </c>
      <c r="E16" s="16">
        <v>5</v>
      </c>
      <c r="F16" s="14" t="s">
        <v>95</v>
      </c>
      <c r="G16" s="14" t="s">
        <v>21</v>
      </c>
      <c r="H16" s="14" t="s">
        <v>65</v>
      </c>
      <c r="I16" s="14" t="s">
        <v>54</v>
      </c>
      <c r="J16" s="15">
        <v>42139</v>
      </c>
      <c r="K16" s="16">
        <v>1</v>
      </c>
      <c r="L16" s="14" t="s">
        <v>55</v>
      </c>
      <c r="M16" s="16">
        <v>0</v>
      </c>
      <c r="N16" s="16">
        <v>5565.03</v>
      </c>
      <c r="O16" s="16">
        <v>12984.97</v>
      </c>
      <c r="P16" s="15">
        <v>42139</v>
      </c>
      <c r="Q16" s="14" t="s">
        <v>56</v>
      </c>
      <c r="R16" s="14" t="s">
        <v>66</v>
      </c>
      <c r="S16" s="14" t="s">
        <v>58</v>
      </c>
    </row>
    <row r="17" spans="1:19" x14ac:dyDescent="0.25">
      <c r="A17" t="s">
        <v>49</v>
      </c>
      <c r="D17" s="14" t="s">
        <v>67</v>
      </c>
      <c r="E17" s="16">
        <v>6</v>
      </c>
      <c r="F17" s="14" t="s">
        <v>95</v>
      </c>
      <c r="G17" s="14" t="s">
        <v>22</v>
      </c>
      <c r="H17" s="14" t="s">
        <v>68</v>
      </c>
      <c r="I17" s="14" t="s">
        <v>54</v>
      </c>
      <c r="J17" s="15">
        <v>42186</v>
      </c>
      <c r="K17" s="16">
        <v>1</v>
      </c>
      <c r="L17" s="14" t="s">
        <v>55</v>
      </c>
      <c r="M17" s="16">
        <v>1500</v>
      </c>
      <c r="N17" s="16">
        <v>500</v>
      </c>
      <c r="O17" s="16">
        <v>1000</v>
      </c>
      <c r="P17" s="15">
        <v>42186</v>
      </c>
      <c r="Q17" s="14" t="s">
        <v>56</v>
      </c>
      <c r="R17" s="14" t="s">
        <v>57</v>
      </c>
      <c r="S17" s="14" t="s">
        <v>69</v>
      </c>
    </row>
    <row r="18" spans="1:19" x14ac:dyDescent="0.25">
      <c r="A18" t="s">
        <v>49</v>
      </c>
      <c r="D18" s="14" t="s">
        <v>70</v>
      </c>
      <c r="E18" s="16">
        <v>7</v>
      </c>
      <c r="F18" s="14" t="s">
        <v>95</v>
      </c>
      <c r="G18" s="14" t="s">
        <v>23</v>
      </c>
      <c r="H18" s="14" t="s">
        <v>68</v>
      </c>
      <c r="I18" s="14" t="s">
        <v>54</v>
      </c>
      <c r="J18" s="15">
        <v>42186</v>
      </c>
      <c r="K18" s="16">
        <v>1</v>
      </c>
      <c r="L18" s="14" t="s">
        <v>55</v>
      </c>
      <c r="M18" s="16">
        <v>400</v>
      </c>
      <c r="N18" s="16">
        <v>133.34</v>
      </c>
      <c r="O18" s="16">
        <v>266.66000000000003</v>
      </c>
      <c r="P18" s="15">
        <v>42186</v>
      </c>
      <c r="Q18" s="14" t="s">
        <v>56</v>
      </c>
      <c r="R18" s="14" t="s">
        <v>57</v>
      </c>
      <c r="S18" s="14" t="s">
        <v>69</v>
      </c>
    </row>
    <row r="19" spans="1:19" x14ac:dyDescent="0.25">
      <c r="A19" t="s">
        <v>49</v>
      </c>
      <c r="D19" s="14" t="s">
        <v>71</v>
      </c>
      <c r="E19" s="16">
        <v>8</v>
      </c>
      <c r="F19" s="14" t="s">
        <v>95</v>
      </c>
      <c r="G19" s="14" t="s">
        <v>24</v>
      </c>
      <c r="H19" s="14" t="s">
        <v>72</v>
      </c>
      <c r="I19" s="14" t="s">
        <v>54</v>
      </c>
      <c r="J19" s="15">
        <v>42278</v>
      </c>
      <c r="K19" s="16">
        <v>1</v>
      </c>
      <c r="L19" s="14" t="s">
        <v>55</v>
      </c>
      <c r="M19" s="16">
        <v>24000</v>
      </c>
      <c r="N19" s="16">
        <v>4371.42</v>
      </c>
      <c r="O19" s="16">
        <v>19628.580000000002</v>
      </c>
      <c r="P19" s="15">
        <v>42278</v>
      </c>
      <c r="Q19" s="14" t="s">
        <v>56</v>
      </c>
      <c r="R19" s="14" t="s">
        <v>73</v>
      </c>
      <c r="S19" s="14" t="s">
        <v>69</v>
      </c>
    </row>
    <row r="20" spans="1:19" x14ac:dyDescent="0.25">
      <c r="A20" t="s">
        <v>49</v>
      </c>
      <c r="D20" s="14" t="s">
        <v>74</v>
      </c>
      <c r="E20" s="16">
        <v>9</v>
      </c>
      <c r="F20" s="14" t="s">
        <v>95</v>
      </c>
      <c r="G20" s="14" t="s">
        <v>25</v>
      </c>
      <c r="H20" s="14" t="s">
        <v>75</v>
      </c>
      <c r="I20" s="14" t="s">
        <v>54</v>
      </c>
      <c r="J20" s="15">
        <v>42309</v>
      </c>
      <c r="K20" s="16">
        <v>1</v>
      </c>
      <c r="L20" s="14" t="s">
        <v>55</v>
      </c>
      <c r="M20" s="16">
        <v>100000</v>
      </c>
      <c r="N20" s="16">
        <v>4444.45</v>
      </c>
      <c r="O20" s="16">
        <v>95555.55</v>
      </c>
      <c r="P20" s="15">
        <v>42309</v>
      </c>
      <c r="Q20" s="14" t="s">
        <v>76</v>
      </c>
      <c r="R20" s="14" t="s">
        <v>61</v>
      </c>
      <c r="S20" s="14" t="s">
        <v>58</v>
      </c>
    </row>
    <row r="21" spans="1:19" x14ac:dyDescent="0.25">
      <c r="A21" t="s">
        <v>49</v>
      </c>
      <c r="D21" s="14" t="s">
        <v>77</v>
      </c>
      <c r="E21" s="16">
        <v>10</v>
      </c>
      <c r="F21" s="14" t="s">
        <v>95</v>
      </c>
      <c r="G21" s="14" t="s">
        <v>26</v>
      </c>
      <c r="H21" s="14" t="s">
        <v>75</v>
      </c>
      <c r="I21" s="14" t="s">
        <v>54</v>
      </c>
      <c r="J21" s="15">
        <v>42309</v>
      </c>
      <c r="K21" s="16">
        <v>1</v>
      </c>
      <c r="L21" s="14" t="s">
        <v>55</v>
      </c>
      <c r="M21" s="16">
        <v>120000</v>
      </c>
      <c r="N21" s="16">
        <v>5333.33</v>
      </c>
      <c r="O21" s="16">
        <v>114666.67</v>
      </c>
      <c r="P21" s="15">
        <v>42309</v>
      </c>
      <c r="Q21" s="14" t="s">
        <v>76</v>
      </c>
      <c r="R21" s="14" t="s">
        <v>61</v>
      </c>
      <c r="S21" s="14" t="s">
        <v>69</v>
      </c>
    </row>
    <row r="22" spans="1:19" x14ac:dyDescent="0.25">
      <c r="A22" t="s">
        <v>49</v>
      </c>
      <c r="D22" s="14" t="s">
        <v>78</v>
      </c>
      <c r="E22" s="16">
        <v>11</v>
      </c>
      <c r="F22" s="14" t="s">
        <v>95</v>
      </c>
      <c r="G22" s="14" t="s">
        <v>27</v>
      </c>
      <c r="H22" s="14" t="s">
        <v>63</v>
      </c>
      <c r="I22" s="14" t="s">
        <v>54</v>
      </c>
      <c r="J22" s="15">
        <v>42370</v>
      </c>
      <c r="K22" s="16">
        <v>1</v>
      </c>
      <c r="L22" s="14" t="s">
        <v>55</v>
      </c>
      <c r="M22" s="16">
        <v>65000</v>
      </c>
      <c r="N22" s="16">
        <v>15166.66</v>
      </c>
      <c r="O22" s="16">
        <v>49833.34</v>
      </c>
      <c r="P22" s="15">
        <v>42370</v>
      </c>
      <c r="Q22" s="14" t="s">
        <v>56</v>
      </c>
      <c r="R22" s="14" t="s">
        <v>79</v>
      </c>
      <c r="S22" s="14" t="s">
        <v>69</v>
      </c>
    </row>
    <row r="23" spans="1:19" x14ac:dyDescent="0.25">
      <c r="A23" t="s">
        <v>49</v>
      </c>
      <c r="D23" s="14" t="s">
        <v>80</v>
      </c>
      <c r="E23" s="16">
        <v>12</v>
      </c>
      <c r="F23" s="14" t="s">
        <v>95</v>
      </c>
      <c r="G23" s="14" t="s">
        <v>28</v>
      </c>
      <c r="H23" s="14" t="s">
        <v>65</v>
      </c>
      <c r="I23" s="14" t="s">
        <v>54</v>
      </c>
      <c r="J23" s="15">
        <v>42400</v>
      </c>
      <c r="K23" s="16">
        <v>1</v>
      </c>
      <c r="L23" s="14" t="s">
        <v>55</v>
      </c>
      <c r="M23" s="16">
        <v>16500</v>
      </c>
      <c r="N23" s="16">
        <v>3850</v>
      </c>
      <c r="O23" s="16">
        <v>12650</v>
      </c>
      <c r="P23" s="15">
        <v>42400</v>
      </c>
      <c r="Q23" s="14" t="s">
        <v>56</v>
      </c>
      <c r="R23" s="14" t="s">
        <v>73</v>
      </c>
      <c r="S23" s="14" t="s">
        <v>69</v>
      </c>
    </row>
    <row r="24" spans="1:19" x14ac:dyDescent="0.25">
      <c r="A24" t="s">
        <v>49</v>
      </c>
      <c r="D24" s="14" t="s">
        <v>81</v>
      </c>
      <c r="E24" s="16">
        <v>13</v>
      </c>
      <c r="F24" s="14" t="s">
        <v>95</v>
      </c>
      <c r="G24" s="14" t="s">
        <v>29</v>
      </c>
      <c r="H24" s="14" t="s">
        <v>68</v>
      </c>
      <c r="I24" s="14" t="s">
        <v>54</v>
      </c>
      <c r="J24" s="15">
        <v>42430</v>
      </c>
      <c r="K24" s="16">
        <v>1</v>
      </c>
      <c r="L24" s="14" t="s">
        <v>55</v>
      </c>
      <c r="M24" s="16">
        <v>4500</v>
      </c>
      <c r="N24" s="16">
        <v>900</v>
      </c>
      <c r="O24" s="16">
        <v>3600</v>
      </c>
      <c r="P24" s="15">
        <v>42430</v>
      </c>
      <c r="Q24" s="14" t="s">
        <v>56</v>
      </c>
      <c r="R24" s="14" t="s">
        <v>57</v>
      </c>
      <c r="S24" s="14" t="s">
        <v>58</v>
      </c>
    </row>
    <row r="25" spans="1:19" x14ac:dyDescent="0.25">
      <c r="A25" t="s">
        <v>49</v>
      </c>
      <c r="D25" s="14" t="s">
        <v>82</v>
      </c>
      <c r="E25" s="16">
        <v>14</v>
      </c>
      <c r="F25" s="14" t="s">
        <v>95</v>
      </c>
      <c r="G25" s="14" t="s">
        <v>22</v>
      </c>
      <c r="H25" s="14" t="s">
        <v>68</v>
      </c>
      <c r="I25" s="14" t="s">
        <v>54</v>
      </c>
      <c r="J25" s="15">
        <v>42490</v>
      </c>
      <c r="K25" s="16">
        <v>1</v>
      </c>
      <c r="L25" s="14" t="s">
        <v>55</v>
      </c>
      <c r="M25" s="16">
        <v>1300</v>
      </c>
      <c r="N25" s="16">
        <v>238.34</v>
      </c>
      <c r="O25" s="16">
        <v>1061.6600000000001</v>
      </c>
      <c r="P25" s="15">
        <v>42490</v>
      </c>
      <c r="Q25" s="14" t="s">
        <v>56</v>
      </c>
      <c r="R25" s="14" t="s">
        <v>61</v>
      </c>
      <c r="S25" s="14" t="s">
        <v>58</v>
      </c>
    </row>
    <row r="26" spans="1:19" x14ac:dyDescent="0.25">
      <c r="A26" t="s">
        <v>49</v>
      </c>
      <c r="D26" s="14" t="s">
        <v>83</v>
      </c>
      <c r="E26" s="16">
        <v>15</v>
      </c>
      <c r="F26" s="14" t="s">
        <v>95</v>
      </c>
      <c r="G26" s="14" t="s">
        <v>23</v>
      </c>
      <c r="H26" s="14" t="s">
        <v>68</v>
      </c>
      <c r="I26" s="14" t="s">
        <v>54</v>
      </c>
      <c r="J26" s="15">
        <v>42490</v>
      </c>
      <c r="K26" s="16">
        <v>1</v>
      </c>
      <c r="L26" s="14" t="s">
        <v>55</v>
      </c>
      <c r="M26" s="16">
        <v>400</v>
      </c>
      <c r="N26" s="16">
        <v>73.34</v>
      </c>
      <c r="O26" s="16">
        <v>326.66000000000003</v>
      </c>
      <c r="P26" s="15">
        <v>42490</v>
      </c>
      <c r="Q26" s="14" t="s">
        <v>56</v>
      </c>
      <c r="R26" s="14" t="s">
        <v>61</v>
      </c>
      <c r="S26" s="14" t="s">
        <v>58</v>
      </c>
    </row>
    <row r="27" spans="1:19" x14ac:dyDescent="0.25">
      <c r="A27" t="s">
        <v>49</v>
      </c>
      <c r="D27" s="14" t="s">
        <v>84</v>
      </c>
      <c r="E27" s="16">
        <v>16</v>
      </c>
      <c r="F27" s="14" t="s">
        <v>95</v>
      </c>
      <c r="G27" s="14" t="s">
        <v>30</v>
      </c>
      <c r="H27" s="14" t="s">
        <v>72</v>
      </c>
      <c r="I27" s="14" t="s">
        <v>54</v>
      </c>
      <c r="J27" s="15">
        <v>42491</v>
      </c>
      <c r="K27" s="16">
        <v>1</v>
      </c>
      <c r="L27" s="14" t="s">
        <v>55</v>
      </c>
      <c r="M27" s="16">
        <v>1200</v>
      </c>
      <c r="N27" s="16">
        <v>128.58000000000001</v>
      </c>
      <c r="O27" s="16">
        <v>1071.42</v>
      </c>
      <c r="P27" s="15">
        <v>42491</v>
      </c>
      <c r="Q27" s="14" t="s">
        <v>56</v>
      </c>
      <c r="R27" s="14" t="s">
        <v>57</v>
      </c>
      <c r="S27" s="14" t="s">
        <v>58</v>
      </c>
    </row>
    <row r="28" spans="1:19" x14ac:dyDescent="0.25">
      <c r="A28" t="s">
        <v>49</v>
      </c>
      <c r="D28" s="14" t="s">
        <v>85</v>
      </c>
      <c r="E28" s="16">
        <v>17</v>
      </c>
      <c r="F28" s="14" t="s">
        <v>95</v>
      </c>
      <c r="G28" s="14" t="s">
        <v>31</v>
      </c>
      <c r="H28" s="14" t="s">
        <v>72</v>
      </c>
      <c r="I28" s="14" t="s">
        <v>54</v>
      </c>
      <c r="J28" s="15">
        <v>42551</v>
      </c>
      <c r="K28" s="16">
        <v>1</v>
      </c>
      <c r="L28" s="14" t="s">
        <v>55</v>
      </c>
      <c r="M28" s="16">
        <v>15000</v>
      </c>
      <c r="N28" s="16">
        <v>1446.42</v>
      </c>
      <c r="O28" s="16">
        <v>13553.58</v>
      </c>
      <c r="P28" s="15">
        <v>42551</v>
      </c>
      <c r="Q28" s="14" t="s">
        <v>56</v>
      </c>
      <c r="R28" s="14" t="s">
        <v>57</v>
      </c>
      <c r="S28" s="14" t="s">
        <v>58</v>
      </c>
    </row>
    <row r="29" spans="1:19" x14ac:dyDescent="0.25">
      <c r="A29" t="s">
        <v>49</v>
      </c>
      <c r="D29" s="14" t="s">
        <v>86</v>
      </c>
      <c r="E29" s="16">
        <v>18</v>
      </c>
      <c r="F29" s="14" t="s">
        <v>95</v>
      </c>
      <c r="G29" s="14" t="s">
        <v>31</v>
      </c>
      <c r="H29" s="14" t="s">
        <v>72</v>
      </c>
      <c r="I29" s="14" t="s">
        <v>54</v>
      </c>
      <c r="J29" s="15">
        <v>42583</v>
      </c>
      <c r="K29" s="16">
        <v>1</v>
      </c>
      <c r="L29" s="14" t="s">
        <v>55</v>
      </c>
      <c r="M29" s="16">
        <v>12000</v>
      </c>
      <c r="N29" s="16">
        <v>900</v>
      </c>
      <c r="O29" s="16">
        <v>11100</v>
      </c>
      <c r="P29" s="15">
        <v>42583</v>
      </c>
      <c r="Q29" s="14" t="s">
        <v>56</v>
      </c>
      <c r="R29" s="14" t="s">
        <v>66</v>
      </c>
      <c r="S29" s="14" t="s">
        <v>69</v>
      </c>
    </row>
    <row r="30" spans="1:19" x14ac:dyDescent="0.25">
      <c r="A30" t="s">
        <v>49</v>
      </c>
      <c r="D30" s="14" t="s">
        <v>87</v>
      </c>
      <c r="E30" s="16">
        <v>19</v>
      </c>
      <c r="F30" s="14" t="s">
        <v>95</v>
      </c>
      <c r="G30" s="14" t="s">
        <v>32</v>
      </c>
      <c r="H30" s="14" t="s">
        <v>53</v>
      </c>
      <c r="I30" s="14" t="s">
        <v>54</v>
      </c>
      <c r="J30" s="15">
        <v>42644</v>
      </c>
      <c r="K30" s="16">
        <v>1</v>
      </c>
      <c r="L30" s="14" t="s">
        <v>55</v>
      </c>
      <c r="M30" s="16">
        <v>500</v>
      </c>
      <c r="N30" s="16">
        <v>29.76</v>
      </c>
      <c r="O30" s="16">
        <v>470.24</v>
      </c>
      <c r="P30" s="15">
        <v>42644</v>
      </c>
      <c r="Q30" s="14" t="s">
        <v>56</v>
      </c>
      <c r="R30" s="14" t="s">
        <v>79</v>
      </c>
      <c r="S30" s="14" t="s">
        <v>69</v>
      </c>
    </row>
    <row r="31" spans="1:19" x14ac:dyDescent="0.25">
      <c r="A31" t="s">
        <v>49</v>
      </c>
      <c r="D31" s="14" t="s">
        <v>88</v>
      </c>
      <c r="E31" s="16">
        <v>20</v>
      </c>
      <c r="F31" s="14" t="s">
        <v>95</v>
      </c>
      <c r="G31" s="14" t="s">
        <v>33</v>
      </c>
      <c r="H31" s="14" t="s">
        <v>53</v>
      </c>
      <c r="I31" s="14" t="s">
        <v>54</v>
      </c>
      <c r="J31" s="15">
        <v>42644</v>
      </c>
      <c r="K31" s="16">
        <v>1</v>
      </c>
      <c r="L31" s="14" t="s">
        <v>55</v>
      </c>
      <c r="M31" s="16">
        <v>2200</v>
      </c>
      <c r="N31" s="16">
        <v>130.94999999999999</v>
      </c>
      <c r="O31" s="16">
        <v>2069.0500000000002</v>
      </c>
      <c r="P31" s="15">
        <v>42644</v>
      </c>
      <c r="Q31" s="14" t="s">
        <v>56</v>
      </c>
      <c r="R31" s="14" t="s">
        <v>79</v>
      </c>
      <c r="S31" s="14" t="s">
        <v>69</v>
      </c>
    </row>
    <row r="32" spans="1:19" x14ac:dyDescent="0.25">
      <c r="A32" t="s">
        <v>49</v>
      </c>
      <c r="D32" s="14" t="s">
        <v>89</v>
      </c>
      <c r="E32" s="16">
        <v>21</v>
      </c>
      <c r="F32" s="14" t="s">
        <v>95</v>
      </c>
      <c r="G32" s="14" t="s">
        <v>34</v>
      </c>
      <c r="H32" s="14" t="s">
        <v>53</v>
      </c>
      <c r="I32" s="14" t="s">
        <v>54</v>
      </c>
      <c r="J32" s="15">
        <v>42675</v>
      </c>
      <c r="K32" s="16">
        <v>20</v>
      </c>
      <c r="L32" s="14" t="s">
        <v>55</v>
      </c>
      <c r="M32" s="16">
        <v>2000.1</v>
      </c>
      <c r="N32" s="16">
        <v>95.24</v>
      </c>
      <c r="O32" s="16">
        <v>1904.86</v>
      </c>
      <c r="P32" s="15">
        <v>42675</v>
      </c>
      <c r="Q32" s="14" t="s">
        <v>56</v>
      </c>
      <c r="R32" s="14" t="s">
        <v>57</v>
      </c>
      <c r="S32" s="14" t="s">
        <v>69</v>
      </c>
    </row>
    <row r="33" spans="1:19" x14ac:dyDescent="0.25">
      <c r="A33" t="s">
        <v>49</v>
      </c>
      <c r="D33" s="14" t="s">
        <v>90</v>
      </c>
      <c r="E33" s="16">
        <v>22</v>
      </c>
      <c r="F33" s="14" t="s">
        <v>95</v>
      </c>
      <c r="G33" s="14" t="s">
        <v>18</v>
      </c>
      <c r="H33" s="14" t="s">
        <v>53</v>
      </c>
      <c r="I33" s="14" t="s">
        <v>54</v>
      </c>
      <c r="J33" s="15">
        <v>42736</v>
      </c>
      <c r="K33" s="16">
        <v>1</v>
      </c>
      <c r="L33" s="14" t="s">
        <v>55</v>
      </c>
      <c r="M33" s="16">
        <v>1600</v>
      </c>
      <c r="N33" s="16">
        <v>38.1</v>
      </c>
      <c r="O33" s="16">
        <v>1561.9</v>
      </c>
      <c r="P33" s="15">
        <v>42736</v>
      </c>
      <c r="Q33" s="14" t="s">
        <v>56</v>
      </c>
      <c r="R33" s="14" t="s">
        <v>61</v>
      </c>
      <c r="S33" s="14" t="s">
        <v>69</v>
      </c>
    </row>
    <row r="34" spans="1:19" x14ac:dyDescent="0.25">
      <c r="A34" t="s">
        <v>49</v>
      </c>
      <c r="D34" s="14" t="s">
        <v>91</v>
      </c>
      <c r="E34" s="16">
        <v>23</v>
      </c>
      <c r="F34" s="14" t="s">
        <v>95</v>
      </c>
      <c r="G34" s="14" t="s">
        <v>19</v>
      </c>
      <c r="H34" s="14" t="s">
        <v>53</v>
      </c>
      <c r="I34" s="14" t="s">
        <v>54</v>
      </c>
      <c r="J34" s="15">
        <v>42750</v>
      </c>
      <c r="K34" s="16">
        <v>1</v>
      </c>
      <c r="L34" s="14" t="s">
        <v>55</v>
      </c>
      <c r="M34" s="16">
        <v>600</v>
      </c>
      <c r="N34" s="16">
        <v>14.28</v>
      </c>
      <c r="O34" s="16">
        <v>585.72</v>
      </c>
      <c r="P34" s="15">
        <v>42750</v>
      </c>
      <c r="Q34" s="14" t="s">
        <v>56</v>
      </c>
      <c r="R34" s="14" t="s">
        <v>66</v>
      </c>
      <c r="S34" s="14" t="s">
        <v>69</v>
      </c>
    </row>
    <row r="35" spans="1:19" x14ac:dyDescent="0.25">
      <c r="A35" t="s">
        <v>49</v>
      </c>
      <c r="D35" s="14" t="s">
        <v>89</v>
      </c>
      <c r="E35" s="16">
        <v>24</v>
      </c>
      <c r="F35" s="14" t="s">
        <v>95</v>
      </c>
      <c r="G35" s="14" t="s">
        <v>34</v>
      </c>
      <c r="H35" s="14" t="s">
        <v>53</v>
      </c>
      <c r="I35" s="14" t="s">
        <v>54</v>
      </c>
      <c r="J35" s="15">
        <v>42675</v>
      </c>
      <c r="K35" s="16">
        <v>10</v>
      </c>
      <c r="L35" s="14" t="s">
        <v>55</v>
      </c>
      <c r="M35" s="16">
        <v>999.9</v>
      </c>
      <c r="N35" s="16">
        <v>47.61</v>
      </c>
      <c r="O35" s="16">
        <v>952.29</v>
      </c>
      <c r="P35" s="15">
        <v>42675</v>
      </c>
      <c r="Q35" s="14" t="s">
        <v>56</v>
      </c>
      <c r="R35" s="14" t="s">
        <v>57</v>
      </c>
      <c r="S35" s="14" t="s">
        <v>58</v>
      </c>
    </row>
    <row r="36" spans="1:19" x14ac:dyDescent="0.25">
      <c r="A36" t="s">
        <v>49</v>
      </c>
      <c r="D36" s="14" t="s">
        <v>92</v>
      </c>
      <c r="E36" s="16">
        <v>25</v>
      </c>
      <c r="F36" s="14" t="s">
        <v>95</v>
      </c>
      <c r="G36" s="14" t="s">
        <v>18</v>
      </c>
      <c r="H36" s="14" t="s">
        <v>53</v>
      </c>
      <c r="I36" s="14" t="s">
        <v>54</v>
      </c>
      <c r="J36" s="15">
        <v>42767</v>
      </c>
      <c r="K36" s="16">
        <v>1</v>
      </c>
      <c r="L36" s="14" t="s">
        <v>55</v>
      </c>
      <c r="M36" s="16">
        <v>1000</v>
      </c>
      <c r="N36" s="16">
        <v>11.9</v>
      </c>
      <c r="O36" s="16">
        <v>988.1</v>
      </c>
      <c r="P36" s="15">
        <v>42767</v>
      </c>
      <c r="Q36" s="14" t="s">
        <v>56</v>
      </c>
      <c r="R36" s="14" t="s">
        <v>79</v>
      </c>
      <c r="S36" s="14" t="s">
        <v>69</v>
      </c>
    </row>
    <row r="37" spans="1:19" x14ac:dyDescent="0.25">
      <c r="A37" t="s">
        <v>49</v>
      </c>
      <c r="D37" t="s">
        <v>51</v>
      </c>
      <c r="E37">
        <f>SUBTOTAL(109,FixedAssetsAdditions[Asset Index])</f>
        <v>325</v>
      </c>
      <c r="K37">
        <f>SUBTOTAL(109,FixedAssetsAdditions[Asset Quantity])</f>
        <v>53</v>
      </c>
      <c r="M37">
        <f>SUBTOTAL(109,FixedAssetsAdditions[Cost Basis])</f>
        <v>416100</v>
      </c>
      <c r="N37">
        <f>SUBTOTAL(109,FixedAssetsAdditions[LTD Depreciation Amount])</f>
        <v>60596.26999999999</v>
      </c>
      <c r="O37">
        <f>SUBTOTAL(109,FixedAssetsAdditions[Net Book Value])</f>
        <v>374053.72999999986</v>
      </c>
      <c r="S37">
        <f>SUBTOTAL(103,FixedAssetsAdditions[Location ID])</f>
        <v>25</v>
      </c>
    </row>
  </sheetData>
  <pageMargins left="0.7" right="0.7" top="0.75" bottom="0.75" header="0.3" footer="0.3"/>
  <pageSetup scale="39" fitToHeight="0" orientation="landscape"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workbookViewId="0"/>
  </sheetViews>
  <sheetFormatPr defaultRowHeight="15" x14ac:dyDescent="0.25"/>
  <sheetData>
    <row r="1" spans="1:20" x14ac:dyDescent="0.25">
      <c r="A1" s="13" t="s">
        <v>137</v>
      </c>
      <c r="C1" s="13" t="s">
        <v>103</v>
      </c>
      <c r="D1" s="13" t="s">
        <v>104</v>
      </c>
    </row>
    <row r="3" spans="1:20" x14ac:dyDescent="0.25">
      <c r="C3" s="13" t="s">
        <v>96</v>
      </c>
      <c r="D3" s="13" t="s">
        <v>97</v>
      </c>
    </row>
    <row r="4" spans="1:20" x14ac:dyDescent="0.25">
      <c r="C4" s="13" t="s">
        <v>98</v>
      </c>
    </row>
    <row r="5" spans="1:20" x14ac:dyDescent="0.25">
      <c r="A5" s="13" t="s">
        <v>102</v>
      </c>
      <c r="C5" s="13" t="s">
        <v>94</v>
      </c>
      <c r="D5" s="13" t="s">
        <v>100</v>
      </c>
    </row>
    <row r="6" spans="1:20" x14ac:dyDescent="0.25">
      <c r="A6" s="13" t="s">
        <v>102</v>
      </c>
      <c r="C6" s="13" t="s">
        <v>99</v>
      </c>
      <c r="D6" s="13" t="s">
        <v>101</v>
      </c>
    </row>
    <row r="9" spans="1:20" x14ac:dyDescent="0.25">
      <c r="A9" s="13" t="s">
        <v>1</v>
      </c>
      <c r="D9" s="13" t="s">
        <v>2</v>
      </c>
      <c r="E9" s="13" t="s">
        <v>4</v>
      </c>
      <c r="F9" s="13" t="s">
        <v>93</v>
      </c>
      <c r="G9" s="13" t="s">
        <v>94</v>
      </c>
      <c r="H9" s="13" t="s">
        <v>5</v>
      </c>
      <c r="I9" s="13" t="s">
        <v>6</v>
      </c>
      <c r="J9" s="13" t="s">
        <v>7</v>
      </c>
      <c r="K9" s="13" t="s">
        <v>8</v>
      </c>
      <c r="L9" s="13" t="s">
        <v>9</v>
      </c>
      <c r="M9" s="13" t="s">
        <v>10</v>
      </c>
      <c r="N9" s="13" t="s">
        <v>11</v>
      </c>
      <c r="O9" s="13" t="s">
        <v>12</v>
      </c>
      <c r="P9" s="13" t="s">
        <v>13</v>
      </c>
      <c r="Q9" s="13" t="s">
        <v>14</v>
      </c>
      <c r="R9" s="13" t="s">
        <v>15</v>
      </c>
      <c r="S9" s="13" t="s">
        <v>16</v>
      </c>
      <c r="T9" s="13" t="s">
        <v>17</v>
      </c>
    </row>
    <row r="10" spans="1:20" x14ac:dyDescent="0.25">
      <c r="A10" s="13" t="s">
        <v>1</v>
      </c>
      <c r="D10" s="13" t="s">
        <v>3</v>
      </c>
      <c r="E10" s="13" t="s">
        <v>4</v>
      </c>
      <c r="F10" s="13" t="s">
        <v>93</v>
      </c>
      <c r="G10" s="13" t="s">
        <v>94</v>
      </c>
      <c r="H10" s="13" t="s">
        <v>5</v>
      </c>
      <c r="I10" s="13" t="s">
        <v>6</v>
      </c>
      <c r="J10" s="13" t="s">
        <v>7</v>
      </c>
      <c r="K10" s="13" t="s">
        <v>8</v>
      </c>
      <c r="L10" s="13" t="s">
        <v>9</v>
      </c>
      <c r="M10" s="13" t="s">
        <v>10</v>
      </c>
      <c r="N10" s="13" t="s">
        <v>11</v>
      </c>
      <c r="O10" s="13" t="s">
        <v>12</v>
      </c>
      <c r="P10" s="13" t="s">
        <v>13</v>
      </c>
      <c r="Q10" s="13" t="s">
        <v>14</v>
      </c>
      <c r="R10" s="13" t="s">
        <v>15</v>
      </c>
      <c r="S10" s="13" t="s">
        <v>16</v>
      </c>
      <c r="T10" s="13" t="s">
        <v>17</v>
      </c>
    </row>
    <row r="11" spans="1:20" x14ac:dyDescent="0.25">
      <c r="D11" s="13" t="s">
        <v>116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workbookViewId="0"/>
  </sheetViews>
  <sheetFormatPr defaultRowHeight="15" x14ac:dyDescent="0.25"/>
  <sheetData>
    <row r="1" spans="1:20" x14ac:dyDescent="0.25">
      <c r="A1" s="13" t="s">
        <v>137</v>
      </c>
      <c r="C1" s="13" t="s">
        <v>103</v>
      </c>
      <c r="D1" s="13" t="s">
        <v>104</v>
      </c>
    </row>
    <row r="3" spans="1:20" x14ac:dyDescent="0.25">
      <c r="C3" s="13" t="s">
        <v>96</v>
      </c>
      <c r="D3" s="13" t="s">
        <v>97</v>
      </c>
    </row>
    <row r="4" spans="1:20" x14ac:dyDescent="0.25">
      <c r="C4" s="13" t="s">
        <v>98</v>
      </c>
    </row>
    <row r="5" spans="1:20" x14ac:dyDescent="0.25">
      <c r="A5" s="13" t="s">
        <v>102</v>
      </c>
      <c r="C5" s="13" t="s">
        <v>94</v>
      </c>
      <c r="D5" s="13" t="s">
        <v>100</v>
      </c>
    </row>
    <row r="6" spans="1:20" x14ac:dyDescent="0.25">
      <c r="A6" s="13" t="s">
        <v>102</v>
      </c>
      <c r="C6" s="13" t="s">
        <v>99</v>
      </c>
      <c r="D6" s="13" t="s">
        <v>101</v>
      </c>
    </row>
    <row r="9" spans="1:20" x14ac:dyDescent="0.25">
      <c r="A9" s="13" t="s">
        <v>1</v>
      </c>
      <c r="D9" s="13" t="s">
        <v>2</v>
      </c>
      <c r="E9" s="13" t="s">
        <v>4</v>
      </c>
      <c r="F9" s="13" t="s">
        <v>93</v>
      </c>
      <c r="G9" s="13" t="s">
        <v>94</v>
      </c>
      <c r="H9" s="13" t="s">
        <v>5</v>
      </c>
      <c r="I9" s="13" t="s">
        <v>6</v>
      </c>
      <c r="J9" s="13" t="s">
        <v>7</v>
      </c>
      <c r="K9" s="13" t="s">
        <v>8</v>
      </c>
      <c r="L9" s="13" t="s">
        <v>9</v>
      </c>
      <c r="M9" s="13" t="s">
        <v>10</v>
      </c>
      <c r="N9" s="13" t="s">
        <v>11</v>
      </c>
      <c r="O9" s="13" t="s">
        <v>12</v>
      </c>
      <c r="P9" s="13" t="s">
        <v>13</v>
      </c>
      <c r="Q9" s="13" t="s">
        <v>14</v>
      </c>
      <c r="R9" s="13" t="s">
        <v>15</v>
      </c>
      <c r="S9" s="13" t="s">
        <v>16</v>
      </c>
      <c r="T9" s="13" t="s">
        <v>17</v>
      </c>
    </row>
    <row r="10" spans="1:20" x14ac:dyDescent="0.25">
      <c r="A10" s="13" t="s">
        <v>1</v>
      </c>
      <c r="D10" s="13" t="s">
        <v>3</v>
      </c>
      <c r="E10" s="13" t="s">
        <v>4</v>
      </c>
      <c r="F10" s="13" t="s">
        <v>93</v>
      </c>
      <c r="G10" s="13" t="s">
        <v>94</v>
      </c>
      <c r="H10" s="13" t="s">
        <v>5</v>
      </c>
      <c r="I10" s="13" t="s">
        <v>6</v>
      </c>
      <c r="J10" s="13" t="s">
        <v>7</v>
      </c>
      <c r="K10" s="13" t="s">
        <v>8</v>
      </c>
      <c r="L10" s="13" t="s">
        <v>9</v>
      </c>
      <c r="M10" s="13" t="s">
        <v>10</v>
      </c>
      <c r="N10" s="13" t="s">
        <v>11</v>
      </c>
      <c r="O10" s="13" t="s">
        <v>12</v>
      </c>
      <c r="P10" s="13" t="s">
        <v>13</v>
      </c>
      <c r="Q10" s="13" t="s">
        <v>14</v>
      </c>
      <c r="R10" s="13" t="s">
        <v>15</v>
      </c>
      <c r="S10" s="13" t="s">
        <v>16</v>
      </c>
      <c r="T10" s="13" t="s">
        <v>17</v>
      </c>
    </row>
    <row r="11" spans="1:20" x14ac:dyDescent="0.25">
      <c r="D11" s="13" t="s">
        <v>116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Info</vt:lpstr>
      <vt:lpstr>Inventory List</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Fixed Assets Inventory List</dc:title>
  <dc:subject>Jet Basics</dc:subject>
  <dc:creator>Keesha M. Wallace</dc:creator>
  <dc:description>List of fixed asset book value information grouped by in service year.  Slicers can be used to filter on class and location.</dc:description>
  <cp:lastModifiedBy>Kim R. Duey</cp:lastModifiedBy>
  <cp:lastPrinted>2013-02-20T20:19:40Z</cp:lastPrinted>
  <dcterms:created xsi:type="dcterms:W3CDTF">2013-02-08T22:52:22Z</dcterms:created>
  <dcterms:modified xsi:type="dcterms:W3CDTF">2018-09-27T14:10:59Z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