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5410" windowHeight="12150"/>
  </bookViews>
  <sheets>
    <sheet name="Read Me" sheetId="46" r:id="rId1"/>
    <sheet name="Additions" sheetId="6" r:id="rId2"/>
    <sheet name="Report" sheetId="1" r:id="rId3"/>
    <sheet name="Sheet2" sheetId="47" state="veryHidden" r:id="rId4"/>
    <sheet name="Sheet3" sheetId="48" state="veryHidden" r:id="rId5"/>
  </sheets>
  <calcPr calcId="162913"/>
  <pivotCaches>
    <pivotCache cacheId="0"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6" i="1" l="1"/>
  <c r="T36" i="1"/>
  <c r="S36" i="1"/>
  <c r="R36" i="1"/>
  <c r="Q36" i="1"/>
  <c r="O36" i="1"/>
  <c r="D6" i="1"/>
  <c r="M6" i="6" s="1"/>
  <c r="D5" i="1"/>
  <c r="L6" i="6"/>
  <c r="M5" i="6"/>
  <c r="L5" i="6"/>
  <c r="M3" i="6"/>
</calcChain>
</file>

<file path=xl/sharedStrings.xml><?xml version="1.0" encoding="utf-8"?>
<sst xmlns="http://schemas.openxmlformats.org/spreadsheetml/2006/main" count="593" uniqueCount="134">
  <si>
    <t>Auto+Hide+Values</t>
  </si>
  <si>
    <t>Hide</t>
  </si>
  <si>
    <t>Headers:</t>
  </si>
  <si>
    <t>Fields:</t>
  </si>
  <si>
    <t>Asset ID</t>
  </si>
  <si>
    <t>Asset Description</t>
  </si>
  <si>
    <t>Asset Type</t>
  </si>
  <si>
    <t>Structure ID</t>
  </si>
  <si>
    <t>Asset Class ID</t>
  </si>
  <si>
    <t>Location ID</t>
  </si>
  <si>
    <t>Property Type</t>
  </si>
  <si>
    <t>Place in Service Date</t>
  </si>
  <si>
    <t>Acquisition Date</t>
  </si>
  <si>
    <t>Depreciation Method</t>
  </si>
  <si>
    <t>Averaging Convention</t>
  </si>
  <si>
    <t>Asset Quantity</t>
  </si>
  <si>
    <t>Original Life Years</t>
  </si>
  <si>
    <t>Remaining Life Years</t>
  </si>
  <si>
    <t>Cost Basis</t>
  </si>
  <si>
    <t>LTD Depreciation Amount</t>
  </si>
  <si>
    <t>Net Book Value</t>
  </si>
  <si>
    <t>AutoTable</t>
  </si>
  <si>
    <t>AutoTable+Fit</t>
  </si>
  <si>
    <t>Total</t>
  </si>
  <si>
    <t>00001</t>
  </si>
  <si>
    <t>Office Desk</t>
  </si>
  <si>
    <t>New</t>
  </si>
  <si>
    <t>200</t>
  </si>
  <si>
    <t>FURN</t>
  </si>
  <si>
    <t>ALPHARETTA</t>
  </si>
  <si>
    <t>Personal</t>
  </si>
  <si>
    <t>Straight-Line Orig Life</t>
  </si>
  <si>
    <t>Full Period</t>
  </si>
  <si>
    <t>00002</t>
  </si>
  <si>
    <t>00003</t>
  </si>
  <si>
    <t>Side Chair</t>
  </si>
  <si>
    <t>100</t>
  </si>
  <si>
    <t>00004</t>
  </si>
  <si>
    <t>Big Automobile</t>
  </si>
  <si>
    <t>AUTO</t>
  </si>
  <si>
    <t>00005</t>
  </si>
  <si>
    <t>Little Truck</t>
  </si>
  <si>
    <t>400</t>
  </si>
  <si>
    <t>LTRK</t>
  </si>
  <si>
    <t>00006</t>
  </si>
  <si>
    <t>PC</t>
  </si>
  <si>
    <t>COMP</t>
  </si>
  <si>
    <t>ATLANTA</t>
  </si>
  <si>
    <t>00007</t>
  </si>
  <si>
    <t>Monitor 17"</t>
  </si>
  <si>
    <t>00008</t>
  </si>
  <si>
    <t>Duplicator</t>
  </si>
  <si>
    <t>600</t>
  </si>
  <si>
    <t>EQPT</t>
  </si>
  <si>
    <t>00009</t>
  </si>
  <si>
    <t>Building 1</t>
  </si>
  <si>
    <t>BLDG</t>
  </si>
  <si>
    <t>Real</t>
  </si>
  <si>
    <t>00010</t>
  </si>
  <si>
    <t>Building2</t>
  </si>
  <si>
    <t>00011</t>
  </si>
  <si>
    <t>Fancy Automobile</t>
  </si>
  <si>
    <t>300</t>
  </si>
  <si>
    <t>00012</t>
  </si>
  <si>
    <t>Cool Truck</t>
  </si>
  <si>
    <t>00013</t>
  </si>
  <si>
    <t>Laser Printer</t>
  </si>
  <si>
    <t>00014</t>
  </si>
  <si>
    <t>00015</t>
  </si>
  <si>
    <t>00016</t>
  </si>
  <si>
    <t>Shredder</t>
  </si>
  <si>
    <t>00017</t>
  </si>
  <si>
    <t>Processing Machine</t>
  </si>
  <si>
    <t>00018</t>
  </si>
  <si>
    <t>00019</t>
  </si>
  <si>
    <t>Bookcase</t>
  </si>
  <si>
    <t>00020</t>
  </si>
  <si>
    <t>Sofa</t>
  </si>
  <si>
    <t>00021</t>
  </si>
  <si>
    <t>Tables 2x6</t>
  </si>
  <si>
    <t>00022</t>
  </si>
  <si>
    <t>00023</t>
  </si>
  <si>
    <t>00024</t>
  </si>
  <si>
    <t>Grand Total</t>
  </si>
  <si>
    <t xml:space="preserve"> Cost Basis</t>
  </si>
  <si>
    <t xml:space="preserve"> LTD Depreciation Amount</t>
  </si>
  <si>
    <t xml:space="preserve"> Net Book Value</t>
  </si>
  <si>
    <t>Asset Status</t>
  </si>
  <si>
    <t>Active</t>
  </si>
  <si>
    <t>Retired</t>
  </si>
  <si>
    <t>Fixed Asset Management- Additions</t>
  </si>
  <si>
    <t>Report Date:</t>
  </si>
  <si>
    <t>Tables and Fields</t>
  </si>
  <si>
    <t>Filters</t>
  </si>
  <si>
    <t>FixedAssetsBooks</t>
  </si>
  <si>
    <t>Book ID</t>
  </si>
  <si>
    <t>="INTERNAL"</t>
  </si>
  <si>
    <t>="Straight-Line Orig Life"</t>
  </si>
  <si>
    <t>Title+Fit</t>
  </si>
  <si>
    <t>Value</t>
  </si>
  <si>
    <t>Option</t>
  </si>
  <si>
    <t>Value+Fit</t>
  </si>
  <si>
    <t>(All)</t>
  </si>
  <si>
    <t xml:space="preserve">Report Readme </t>
  </si>
  <si>
    <t>About the report</t>
  </si>
  <si>
    <t>Modifying your report</t>
  </si>
  <si>
    <t>Version of Jet</t>
  </si>
  <si>
    <t>Services</t>
  </si>
  <si>
    <t>Training</t>
  </si>
  <si>
    <t>Sales</t>
  </si>
  <si>
    <t>DISCLAIMER</t>
  </si>
  <si>
    <t>Copyrights</t>
  </si>
  <si>
    <t>=NL("Table","FixedAssetsAdditions",$E$9:$V$9,"Headers=",$E$8:$V$8,"TableName=","FixedAssetsAdditions","Filters=",$C$5:$D$6,"IncludeDuplicates=",TRUE)</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</si>
  <si>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</si>
  <si>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</si>
  <si>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</si>
  <si>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</si>
  <si>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</si>
  <si>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</si>
  <si>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</si>
  <si>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</si>
  <si>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</si>
  <si>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</si>
  <si>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</si>
  <si>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</si>
  <si>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</si>
  <si>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</si>
  <si>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</si>
  <si>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</si>
  <si>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</si>
  <si>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</si>
  <si>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displays fixed assets additions made to replace worn out assets to maintain the property's value. It uses Dynamics GP's standard database view, </t>
    </r>
    <r>
      <rPr>
        <b/>
        <sz val="10"/>
        <color theme="1"/>
        <rFont val="Segoe UI"/>
        <family val="2"/>
      </rPr>
      <t>FixedAssetsAdditions.</t>
    </r>
    <r>
      <rPr>
        <sz val="10"/>
        <color theme="1"/>
        <rFont val="Segoe UI"/>
        <family val="2"/>
      </rPr>
      <t xml:space="preserve">  If you do not have access to the Tables used in this report, please contact your Dynamics GP Database Adminstrator.</t>
    </r>
  </si>
  <si>
    <t>Auto+Hide+Values+Formulas=Sheet2,Sheet3</t>
  </si>
  <si>
    <t>Auto+Hide+Values+Formulas=Sheet2,Sheet3+FormulasOnly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</si>
</sst>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2" formatCode="_(&quot;$&quot;* #,##0_);_(&quot;$&quot;* \(#,##0\);_(&quot;$&quot;* &quot;-&quot;_);_(@_)"/>
    <numFmt numFmtId="164" formatCode="&quot;$&quot;#,##0.00"/>
  </numFmts>
  <fonts count="15" x14ac:knownFonts="1">
    <font>
      <sz val="11"/>
      <color theme="1"/>
      <name val="Gill Sans MT"/>
      <family val="2"/>
      <scheme val="minor"/>
    </font>
    <font>
      <sz val="11"/>
      <color rgb="FF000000"/>
      <name val="Gill Sans MT"/>
      <family val="2"/>
      <scheme val="minor"/>
    </font>
    <font>
      <b/>
      <sz val="11"/>
      <color rgb="FF000000"/>
      <name val="Gill Sans MT"/>
      <family val="2"/>
      <scheme val="minor"/>
    </font>
    <font>
      <sz val="10"/>
      <color theme="1"/>
      <name val="Gill Sans MT"/>
      <family val="2"/>
      <scheme val="minor"/>
    </font>
    <font>
      <b/>
      <u/>
      <sz val="14"/>
      <color theme="1"/>
      <name val="Gill Sans MT"/>
      <family val="2"/>
      <scheme val="minor"/>
    </font>
    <font>
      <sz val="11"/>
      <color rgb="FF595959"/>
      <name val="Gill Sans MT"/>
      <family val="2"/>
      <scheme val="minor"/>
    </font>
    <font>
      <sz val="10"/>
      <name val="Arial"/>
      <family val="2"/>
    </font>
    <font>
      <u/>
      <sz val="10"/>
      <color indexed="12"/>
      <name val="Arial"/>
      <family val="2"/>
    </font>
    <font>
      <i/>
      <sz val="12"/>
      <color rgb="FFFF0000"/>
      <name val="Gill Sans MT"/>
      <family val="2"/>
      <scheme val="minor"/>
    </font>
    <font>
      <i/>
      <sz val="11"/>
      <color rgb="FFFF0000"/>
      <name val="Gill Sans MT"/>
      <family val="2"/>
      <scheme val="minor"/>
    </font>
    <font>
      <sz val="11"/>
      <color theme="1"/>
      <name val="Gill Sans MT"/>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4">
    <xf numFmtId="0" fontId="0" fillId="0" borderId="0"/>
    <xf numFmtId="0" fontId="6" fillId="0" borderId="0"/>
    <xf numFmtId="0" fontId="10" fillId="0" borderId="0"/>
    <xf numFmtId="0" fontId="7" fillId="0" borderId="0" applyNumberFormat="0" applyFill="0" applyBorder="0" applyAlignment="0" applyProtection="0">
      <alignment vertical="top"/>
      <protection locked="0"/>
    </xf>
  </cellStyleXfs>
  <cellXfs count="33">
    <xf numFmtId="0" fontId="0" fillId="0" borderId="0" xfId="0"/>
    <xf numFmtId="0" fontId="1" fillId="0" borderId="0" xfId="0" applyNumberFormat="1" applyFont="1" applyAlignment="1"/>
    <xf numFmtId="0" fontId="2" fillId="0" borderId="0" xfId="0" applyNumberFormat="1" applyFont="1" applyAlignment="1"/>
    <xf numFmtId="0" fontId="0" fillId="0" borderId="0" xfId="0" quotePrefix="1"/>
    <xf numFmtId="49" fontId="0" fillId="0" borderId="0" xfId="0" applyNumberFormat="1"/>
    <xf numFmtId="14" fontId="0" fillId="0" borderId="0" xfId="0" applyNumberFormat="1"/>
    <xf numFmtId="0" fontId="0" fillId="0" borderId="0" xfId="0" applyNumberFormat="1"/>
    <xf numFmtId="0" fontId="0" fillId="0" borderId="0" xfId="0" pivotButton="1"/>
    <xf numFmtId="164" fontId="0" fillId="0" borderId="0" xfId="0" applyNumberFormat="1"/>
    <xf numFmtId="0" fontId="3" fillId="0" borderId="0" xfId="0" applyFont="1"/>
    <xf numFmtId="0" fontId="4" fillId="0" borderId="0" xfId="0" applyFont="1"/>
    <xf numFmtId="0" fontId="2" fillId="0" borderId="1" xfId="0" applyNumberFormat="1" applyFont="1" applyBorder="1" applyAlignment="1"/>
    <xf numFmtId="0" fontId="2" fillId="0" borderId="2" xfId="0" applyNumberFormat="1" applyFont="1" applyBorder="1" applyAlignment="1"/>
    <xf numFmtId="0" fontId="2" fillId="0" borderId="3" xfId="0" applyNumberFormat="1" applyFont="1" applyBorder="1" applyAlignment="1"/>
    <xf numFmtId="0" fontId="2" fillId="0" borderId="4" xfId="0" applyNumberFormat="1" applyFont="1" applyBorder="1" applyAlignment="1"/>
    <xf numFmtId="0" fontId="5" fillId="0" borderId="1" xfId="0" applyNumberFormat="1" applyFont="1" applyBorder="1" applyAlignment="1">
      <alignment horizontal="left" indent="2"/>
    </xf>
    <xf numFmtId="0" fontId="5" fillId="0" borderId="2" xfId="0" applyNumberFormat="1" applyFont="1" applyBorder="1" applyAlignment="1"/>
    <xf numFmtId="0" fontId="2" fillId="0" borderId="0" xfId="0" applyNumberFormat="1" applyFont="1" applyBorder="1" applyAlignment="1"/>
    <xf numFmtId="0" fontId="5" fillId="0" borderId="0" xfId="0" applyNumberFormat="1" applyFont="1" applyBorder="1" applyAlignment="1"/>
    <xf numFmtId="164" fontId="0" fillId="0" borderId="0" xfId="0" applyNumberFormat="1" applyAlignment="1">
      <alignment horizontal="right"/>
    </xf>
    <xf numFmtId="164" fontId="0" fillId="0" borderId="5" xfId="0" applyNumberFormat="1" applyBorder="1" applyAlignment="1">
      <alignment horizontal="right"/>
    </xf>
    <xf numFmtId="42" fontId="0" fillId="0" borderId="0" xfId="0" applyNumberFormat="1"/>
    <xf numFmtId="0" fontId="8" fillId="0" borderId="0" xfId="0" applyFont="1"/>
    <xf numFmtId="0" fontId="9" fillId="0" borderId="0" xfId="0" applyFont="1"/>
    <xf numFmtId="14" fontId="0" fillId="0" borderId="0" xfId="0" applyNumberFormat="1" applyAlignment="1">
      <alignment horizontal="right"/>
    </xf>
    <xf numFmtId="0" fontId="11" fillId="0" borderId="0" xfId="0" applyFont="1"/>
    <xf numFmtId="0" fontId="11" fillId="0" borderId="0" xfId="0" applyFont="1" applyAlignment="1">
      <alignment vertical="top"/>
    </xf>
    <xf numFmtId="0" fontId="11" fillId="0" borderId="0" xfId="0" applyFont="1" applyAlignment="1">
      <alignment vertical="top" wrapText="1"/>
    </xf>
    <xf numFmtId="0" fontId="12" fillId="0" borderId="0" xfId="0" applyFont="1" applyAlignment="1">
      <alignment vertical="top"/>
    </xf>
    <xf numFmtId="0" fontId="13" fillId="0" borderId="0" xfId="0" applyFont="1" applyAlignment="1">
      <alignment vertical="top"/>
    </xf>
    <xf numFmtId="0" fontId="14" fillId="0" borderId="0" xfId="0" applyFont="1" applyAlignment="1">
      <alignment vertical="top"/>
    </xf>
    <xf numFmtId="0" fontId="11" fillId="0" borderId="0" xfId="2" applyFont="1" applyAlignment="1">
      <alignment vertical="top" wrapText="1"/>
    </xf>
    <xf numFmtId="0" fontId="7" fillId="0" borderId="0" xfId="3" applyAlignment="1" applyProtection="1">
      <alignment vertical="top"/>
    </xf>
  </cellXfs>
  <cellStyles count="4">
    <cellStyle name="Hyperlink 3" xfId="3"/>
    <cellStyle name="Normal" xfId="0" builtinId="0"/>
    <cellStyle name="Normal 2" xfId="1"/>
    <cellStyle name="Normal 3 22" xfId="2"/>
  </cellStyles>
  <dxfs count="32">
    <dxf>
      <numFmt numFmtId="0" formatCode="General"/>
    </dxf>
    <dxf>
      <numFmt numFmtId="0" formatCode="General"/>
    </dxf>
    <dxf>
      <numFmt numFmtId="0" formatCode="General"/>
    </dxf>
    <dxf>
      <numFmt numFmtId="0" formatCode="General"/>
    </dxf>
    <dxf>
      <numFmt numFmtId="0" formatCode="General"/>
    </dxf>
    <dxf>
      <numFmt numFmtId="30" formatCode="@"/>
    </dxf>
    <dxf>
      <numFmt numFmtId="0" formatCode="General"/>
    </dxf>
    <dxf>
      <numFmt numFmtId="30" formatCode="@"/>
    </dxf>
    <dxf>
      <numFmt numFmtId="30" formatCode="@"/>
    </dxf>
    <dxf>
      <numFmt numFmtId="19" formatCode="m/d/yyyy"/>
    </dxf>
    <dxf>
      <numFmt numFmtId="19" formatCode="m/d/yyyy"/>
    </dxf>
    <dxf>
      <numFmt numFmtId="30" formatCode="@"/>
    </dxf>
    <dxf>
      <numFmt numFmtId="30" formatCode="@"/>
    </dxf>
    <dxf>
      <numFmt numFmtId="30" formatCode="@"/>
    </dxf>
    <dxf>
      <numFmt numFmtId="30" formatCode="@"/>
    </dxf>
    <dxf>
      <numFmt numFmtId="30" formatCode="@"/>
    </dxf>
    <dxf>
      <numFmt numFmtId="30" formatCode="@"/>
    </dxf>
    <dxf>
      <numFmt numFmtId="30" formatCode="@"/>
    </dxf>
    <dxf>
      <border>
        <right style="medium">
          <color theme="1" tint="0.499984740745262"/>
        </right>
        <top style="medium">
          <color theme="1" tint="0.499984740745262"/>
        </top>
        <bottom style="medium">
          <color theme="1" tint="0.499984740745262"/>
        </bottom>
      </border>
    </dxf>
    <dxf>
      <border>
        <left style="medium">
          <color theme="1" tint="0.499984740745262"/>
        </left>
        <top style="medium">
          <color theme="1" tint="0.499984740745262"/>
        </top>
        <bottom style="medium">
          <color theme="1" tint="0.499984740745262"/>
        </bottom>
      </border>
    </dxf>
    <dxf>
      <font>
        <b val="0"/>
        <i val="0"/>
        <color theme="1"/>
      </font>
    </dxf>
    <dxf>
      <font>
        <b/>
        <i val="0"/>
        <color theme="1"/>
      </font>
      <fill>
        <patternFill patternType="solid">
          <fgColor theme="5" tint="0.59999389629810485"/>
          <bgColor theme="5" tint="0.59999389629810485"/>
        </patternFill>
      </fill>
      <border>
        <bottom style="medium">
          <color theme="5" tint="0.79998168889431442"/>
        </bottom>
      </border>
    </dxf>
    <dxf>
      <border>
        <top style="medium">
          <color theme="5" tint="0.79998168889431442"/>
        </top>
      </border>
    </dxf>
    <dxf>
      <border>
        <top style="medium">
          <color theme="5" tint="0.79998168889431442"/>
        </top>
      </border>
    </dxf>
    <dxf>
      <font>
        <b/>
        <i val="0"/>
      </font>
    </dxf>
    <dxf>
      <font>
        <b/>
        <color theme="1"/>
      </font>
      <fill>
        <patternFill patternType="solid">
          <fgColor theme="5" tint="0.59999389629810485"/>
          <bgColor theme="5" tint="0.59999389629810485"/>
        </patternFill>
      </fill>
    </dxf>
    <dxf>
      <border>
        <left style="thin">
          <color theme="5" tint="0.39997558519241921"/>
        </left>
        <right style="thin">
          <color theme="5" tint="0.39997558519241921"/>
        </right>
      </border>
    </dxf>
    <dxf>
      <border>
        <left style="thin">
          <color theme="5" tint="0.39997558519241921"/>
        </left>
        <right style="thin">
          <color theme="5" tint="0.39997558519241921"/>
        </right>
      </border>
    </dxf>
    <dxf>
      <border>
        <top style="thin">
          <color theme="5" tint="0.59999389629810485"/>
        </top>
        <bottom style="thin">
          <color theme="5" tint="0.59999389629810485"/>
        </bottom>
      </border>
    </dxf>
    <dxf>
      <font>
        <b/>
        <color theme="0"/>
      </font>
      <fill>
        <patternFill patternType="solid">
          <fgColor theme="1" tint="0.249977111117893"/>
          <bgColor theme="1" tint="0.249977111117893"/>
        </patternFill>
      </fill>
    </dxf>
    <dxf>
      <font>
        <b/>
        <color theme="0"/>
      </font>
      <fill>
        <patternFill patternType="solid">
          <fgColor theme="1" tint="0.249977111117893"/>
          <bgColor theme="1" tint="0.249977111117893"/>
        </patternFill>
      </fill>
    </dxf>
    <dxf>
      <font>
        <color theme="1"/>
      </font>
      <fill>
        <patternFill patternType="solid">
          <fgColor theme="5" tint="0.79998168889431442"/>
          <bgColor theme="5" tint="0.79998168889431442"/>
        </patternFill>
      </fill>
      <border>
        <left style="medium">
          <color theme="1" tint="0.499984740745262"/>
        </left>
        <right style="medium">
          <color theme="1" tint="0.499984740745262"/>
        </right>
        <top style="medium">
          <color theme="1" tint="0.499984740745262"/>
        </top>
        <bottom style="medium">
          <color theme="1" tint="0.499984740745262"/>
        </bottom>
      </border>
    </dxf>
  </dxfs>
  <tableStyles count="1" defaultTableStyle="TableStyleMedium2" defaultPivotStyle="PivotStyleLight16">
    <tableStyle name="Jet" table="0" count="14">
      <tableStyleElement type="wholeTable" dxfId="31"/>
      <tableStyleElement type="headerRow" dxfId="30"/>
      <tableStyleElement type="totalRow" dxfId="29"/>
      <tableStyleElement type="secondRowStripe" dxfId="28"/>
      <tableStyleElement type="firstColumnStripe" dxfId="27"/>
      <tableStyleElement type="secondColumnStripe" dxfId="26"/>
      <tableStyleElement type="firstSubtotalRow" dxfId="25"/>
      <tableStyleElement type="firstColumnSubheading" dxfId="24"/>
      <tableStyleElement type="secondColumnSubheading" dxfId="23"/>
      <tableStyleElement type="thirdColumnSubheading" dxfId="22"/>
      <tableStyleElement type="firstRowSubheading" dxfId="21"/>
      <tableStyleElement type="secondRowSubheading" dxfId="20"/>
      <tableStyleElement type="pageFieldLabels" dxfId="19"/>
      <tableStyleElement type="pageFieldValues" dxfId="1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5755891204" createdVersion="5" refreshedVersion="6" minRefreshableVersion="3" recordCount="25">
  <cacheSource type="worksheet">
    <worksheetSource name="FixedAssetsAdditions"/>
  </cacheSource>
  <cacheFields count="18">
    <cacheField name="Asset ID" numFmtId="49">
      <sharedItems count="24">
        <s v="00001"/>
        <s v="00002"/>
        <s v="00003"/>
        <s v="00004"/>
        <s v="00005"/>
        <s v="00006"/>
        <s v="00007"/>
        <s v="00008"/>
        <s v="00009"/>
        <s v="00010"/>
        <s v="00011"/>
        <s v="00012"/>
        <s v="00013"/>
        <s v="00014"/>
        <s v="00015"/>
        <s v="00016"/>
        <s v="00017"/>
        <s v="00018"/>
        <s v="00019"/>
        <s v="00020"/>
        <s v="00021"/>
        <s v="00022"/>
        <s v="00023"/>
        <s v="00024"/>
      </sharedItems>
    </cacheField>
    <cacheField name="Asset Description" numFmtId="49">
      <sharedItems count="17">
        <s v="Office Desk"/>
        <s v="Side Chair"/>
        <s v="Big Automobile"/>
        <s v="Little Truck"/>
        <s v="PC"/>
        <s v="Monitor 17&quot;"/>
        <s v="Duplicator"/>
        <s v="Building 1"/>
        <s v="Building2"/>
        <s v="Fancy Automobile"/>
        <s v="Cool Truck"/>
        <s v="Laser Printer"/>
        <s v="Shredder"/>
        <s v="Processing Machine"/>
        <s v="Bookcase"/>
        <s v="Sofa"/>
        <s v="Tables 2x6"/>
      </sharedItems>
    </cacheField>
    <cacheField name="Asset Type" numFmtId="49">
      <sharedItems/>
    </cacheField>
    <cacheField name="Structure ID" numFmtId="49">
      <sharedItems/>
    </cacheField>
    <cacheField name="Asset Class ID" numFmtId="49">
      <sharedItems count="6">
        <s v="FURN"/>
        <s v="AUTO"/>
        <s v="LTRK"/>
        <s v="COMP"/>
        <s v="EQPT"/>
        <s v="BLDG"/>
      </sharedItems>
    </cacheField>
    <cacheField name="Location ID" numFmtId="49">
      <sharedItems count="2">
        <s v="ALPHARETTA"/>
        <s v="ATLANTA"/>
      </sharedItems>
    </cacheField>
    <cacheField name="Property Type" numFmtId="49">
      <sharedItems count="2">
        <s v="Personal"/>
        <s v="Real"/>
      </sharedItems>
    </cacheField>
    <cacheField name="Place in Service Date" numFmtId="14">
      <sharedItems containsSemiMixedTypes="0" containsNonDate="0" containsDate="1" containsString="0" minDate="2015-01-01T00:00:00" maxDate="2017-02-02T00:00:00"/>
    </cacheField>
    <cacheField name="Acquisition Date" numFmtId="14">
      <sharedItems containsSemiMixedTypes="0" containsNonDate="0" containsDate="1" containsString="0" minDate="2015-01-01T00:00:00" maxDate="2017-02-02T00:00:00" count="20">
        <d v="2015-01-01T00:00:00"/>
        <d v="2015-01-31T00:00:00"/>
        <d v="2015-03-01T00:00:00"/>
        <d v="2015-04-01T00:00:00"/>
        <d v="2015-05-15T00:00:00"/>
        <d v="2015-07-01T00:00:00"/>
        <d v="2015-10-01T00:00:00"/>
        <d v="2015-11-01T00:00:00"/>
        <d v="2016-01-01T00:00:00"/>
        <d v="2016-01-31T00:00:00"/>
        <d v="2016-03-01T00:00:00"/>
        <d v="2016-04-30T00:00:00"/>
        <d v="2016-05-01T00:00:00"/>
        <d v="2016-06-30T00:00:00"/>
        <d v="2016-08-01T00:00:00"/>
        <d v="2016-10-01T00:00:00"/>
        <d v="2016-11-01T00:00:00"/>
        <d v="2017-01-01T00:00:00"/>
        <d v="2017-01-15T00:00:00"/>
        <d v="2017-02-01T00:00:00"/>
      </sharedItems>
    </cacheField>
    <cacheField name="Depreciation Method" numFmtId="49">
      <sharedItems/>
    </cacheField>
    <cacheField name="Averaging Convention" numFmtId="49">
      <sharedItems/>
    </cacheField>
    <cacheField name="Asset Quantity" numFmtId="0">
      <sharedItems containsSemiMixedTypes="0" containsString="0" containsNumber="1" containsInteger="1" minValue="1" maxValue="20" count="3">
        <n v="1"/>
        <n v="20"/>
        <n v="10"/>
      </sharedItems>
    </cacheField>
    <cacheField name="Asset Status" numFmtId="49">
      <sharedItems count="2">
        <s v="Active"/>
        <s v="Retired"/>
      </sharedItems>
    </cacheField>
    <cacheField name="Original Life Years" numFmtId="0">
      <sharedItems containsSemiMixedTypes="0" containsString="0" containsNumber="1" containsInteger="1" minValue="5" maxValue="40" count="6">
        <n v="7"/>
        <n v="5"/>
        <n v="30"/>
        <n v="39" u="1"/>
        <n v="40" u="1"/>
        <n v="10" u="1"/>
      </sharedItems>
    </cacheField>
    <cacheField name="Remaining Life Years" numFmtId="0">
      <sharedItems containsSemiMixedTypes="0" containsString="0" containsNumber="1" containsInteger="1" minValue="3" maxValue="38" count="11">
        <n v="4"/>
        <n v="5"/>
        <n v="3"/>
        <n v="28"/>
        <n v="6"/>
        <n v="37" u="1"/>
        <n v="7" u="1"/>
        <n v="8" u="1"/>
        <n v="38" u="1"/>
        <n v="9" u="1"/>
        <n v="10" u="1"/>
      </sharedItems>
    </cacheField>
    <cacheField name="Cost Basis" numFmtId="0">
      <sharedItems containsSemiMixedTypes="0" containsString="0" containsNumber="1" minValue="0" maxValue="120000"/>
    </cacheField>
    <cacheField name="LTD Depreciation Amount" numFmtId="0">
      <sharedItems containsSemiMixedTypes="0" containsString="0" containsNumber="1" minValue="11.9" maxValue="16310.84"/>
    </cacheField>
    <cacheField name="Net Book Value" numFmtId="0">
      <sharedItems containsSemiMixedTypes="0" containsString="0" containsNumber="1" minValue="266.66000000000003" maxValue="114666.6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5">
  <r>
    <x v="0"/>
    <x v="0"/>
    <s v="New"/>
    <s v="200"/>
    <x v="0"/>
    <x v="0"/>
    <x v="0"/>
    <d v="2015-01-01T00:00:00"/>
    <x v="0"/>
    <s v="Straight-Line Orig Life"/>
    <s v="Full Period"/>
    <x v="0"/>
    <x v="0"/>
    <x v="0"/>
    <x v="0"/>
    <n v="1000"/>
    <n v="309.52"/>
    <n v="690.48"/>
  </r>
  <r>
    <x v="1"/>
    <x v="0"/>
    <s v="New"/>
    <s v="200"/>
    <x v="0"/>
    <x v="0"/>
    <x v="0"/>
    <d v="2015-01-31T00:00:00"/>
    <x v="1"/>
    <s v="Straight-Line Orig Life"/>
    <s v="Full Period"/>
    <x v="0"/>
    <x v="0"/>
    <x v="0"/>
    <x v="0"/>
    <n v="1200"/>
    <n v="371.44"/>
    <n v="828.56"/>
  </r>
  <r>
    <x v="2"/>
    <x v="1"/>
    <s v="New"/>
    <s v="100"/>
    <x v="0"/>
    <x v="0"/>
    <x v="0"/>
    <d v="2015-03-01T00:00:00"/>
    <x v="2"/>
    <s v="Straight-Line Orig Life"/>
    <s v="Full Period"/>
    <x v="0"/>
    <x v="0"/>
    <x v="0"/>
    <x v="1"/>
    <n v="650"/>
    <n v="185.72"/>
    <n v="464.28"/>
  </r>
  <r>
    <x v="3"/>
    <x v="2"/>
    <s v="New"/>
    <s v="100"/>
    <x v="1"/>
    <x v="0"/>
    <x v="0"/>
    <d v="2015-04-01T00:00:00"/>
    <x v="3"/>
    <s v="Straight-Line Orig Life"/>
    <s v="Full Period"/>
    <x v="0"/>
    <x v="0"/>
    <x v="1"/>
    <x v="2"/>
    <n v="42550"/>
    <n v="16310.84"/>
    <n v="26239.16"/>
  </r>
  <r>
    <x v="4"/>
    <x v="3"/>
    <s v="New"/>
    <s v="400"/>
    <x v="2"/>
    <x v="0"/>
    <x v="0"/>
    <d v="2015-05-15T00:00:00"/>
    <x v="4"/>
    <s v="Straight-Line Orig Life"/>
    <s v="Full Period"/>
    <x v="0"/>
    <x v="1"/>
    <x v="1"/>
    <x v="2"/>
    <n v="0"/>
    <n v="5565.03"/>
    <n v="12984.97"/>
  </r>
  <r>
    <x v="5"/>
    <x v="4"/>
    <s v="New"/>
    <s v="200"/>
    <x v="3"/>
    <x v="1"/>
    <x v="0"/>
    <d v="2015-07-01T00:00:00"/>
    <x v="5"/>
    <s v="Straight-Line Orig Life"/>
    <s v="Full Period"/>
    <x v="0"/>
    <x v="0"/>
    <x v="1"/>
    <x v="2"/>
    <n v="1500"/>
    <n v="500"/>
    <n v="1000"/>
  </r>
  <r>
    <x v="6"/>
    <x v="5"/>
    <s v="New"/>
    <s v="200"/>
    <x v="3"/>
    <x v="1"/>
    <x v="0"/>
    <d v="2015-07-01T00:00:00"/>
    <x v="5"/>
    <s v="Straight-Line Orig Life"/>
    <s v="Full Period"/>
    <x v="0"/>
    <x v="0"/>
    <x v="1"/>
    <x v="2"/>
    <n v="400"/>
    <n v="133.34"/>
    <n v="266.66000000000003"/>
  </r>
  <r>
    <x v="7"/>
    <x v="6"/>
    <s v="New"/>
    <s v="600"/>
    <x v="4"/>
    <x v="1"/>
    <x v="0"/>
    <d v="2015-10-01T00:00:00"/>
    <x v="6"/>
    <s v="Straight-Line Orig Life"/>
    <s v="Full Period"/>
    <x v="0"/>
    <x v="0"/>
    <x v="0"/>
    <x v="1"/>
    <n v="24000"/>
    <n v="4371.42"/>
    <n v="19628.580000000002"/>
  </r>
  <r>
    <x v="8"/>
    <x v="7"/>
    <s v="New"/>
    <s v="100"/>
    <x v="5"/>
    <x v="0"/>
    <x v="1"/>
    <d v="2015-11-01T00:00:00"/>
    <x v="7"/>
    <s v="Straight-Line Orig Life"/>
    <s v="Full Period"/>
    <x v="0"/>
    <x v="0"/>
    <x v="2"/>
    <x v="3"/>
    <n v="100000"/>
    <n v="4444.45"/>
    <n v="95555.55"/>
  </r>
  <r>
    <x v="9"/>
    <x v="8"/>
    <s v="New"/>
    <s v="100"/>
    <x v="5"/>
    <x v="1"/>
    <x v="1"/>
    <d v="2015-11-01T00:00:00"/>
    <x v="7"/>
    <s v="Straight-Line Orig Life"/>
    <s v="Full Period"/>
    <x v="0"/>
    <x v="0"/>
    <x v="2"/>
    <x v="3"/>
    <n v="120000"/>
    <n v="5333.33"/>
    <n v="114666.67"/>
  </r>
  <r>
    <x v="10"/>
    <x v="9"/>
    <s v="New"/>
    <s v="300"/>
    <x v="1"/>
    <x v="1"/>
    <x v="0"/>
    <d v="2016-01-01T00:00:00"/>
    <x v="8"/>
    <s v="Straight-Line Orig Life"/>
    <s v="Full Period"/>
    <x v="0"/>
    <x v="0"/>
    <x v="1"/>
    <x v="2"/>
    <n v="65000"/>
    <n v="15166.66"/>
    <n v="49833.34"/>
  </r>
  <r>
    <x v="11"/>
    <x v="10"/>
    <s v="New"/>
    <s v="600"/>
    <x v="2"/>
    <x v="1"/>
    <x v="0"/>
    <d v="2016-01-31T00:00:00"/>
    <x v="9"/>
    <s v="Straight-Line Orig Life"/>
    <s v="Full Period"/>
    <x v="0"/>
    <x v="0"/>
    <x v="1"/>
    <x v="2"/>
    <n v="16500"/>
    <n v="3850"/>
    <n v="12650"/>
  </r>
  <r>
    <x v="12"/>
    <x v="11"/>
    <s v="New"/>
    <s v="200"/>
    <x v="3"/>
    <x v="0"/>
    <x v="0"/>
    <d v="2016-03-01T00:00:00"/>
    <x v="10"/>
    <s v="Straight-Line Orig Life"/>
    <s v="Full Period"/>
    <x v="0"/>
    <x v="0"/>
    <x v="1"/>
    <x v="0"/>
    <n v="4500"/>
    <n v="900"/>
    <n v="3600"/>
  </r>
  <r>
    <x v="13"/>
    <x v="4"/>
    <s v="New"/>
    <s v="100"/>
    <x v="3"/>
    <x v="0"/>
    <x v="0"/>
    <d v="2016-04-30T00:00:00"/>
    <x v="11"/>
    <s v="Straight-Line Orig Life"/>
    <s v="Full Period"/>
    <x v="0"/>
    <x v="0"/>
    <x v="1"/>
    <x v="0"/>
    <n v="1300"/>
    <n v="238.34"/>
    <n v="1061.6600000000001"/>
  </r>
  <r>
    <x v="14"/>
    <x v="5"/>
    <s v="New"/>
    <s v="100"/>
    <x v="3"/>
    <x v="0"/>
    <x v="0"/>
    <d v="2016-04-30T00:00:00"/>
    <x v="11"/>
    <s v="Straight-Line Orig Life"/>
    <s v="Full Period"/>
    <x v="0"/>
    <x v="0"/>
    <x v="1"/>
    <x v="0"/>
    <n v="400"/>
    <n v="73.34"/>
    <n v="326.66000000000003"/>
  </r>
  <r>
    <x v="15"/>
    <x v="12"/>
    <s v="New"/>
    <s v="200"/>
    <x v="4"/>
    <x v="0"/>
    <x v="0"/>
    <d v="2016-05-01T00:00:00"/>
    <x v="12"/>
    <s v="Straight-Line Orig Life"/>
    <s v="Full Period"/>
    <x v="0"/>
    <x v="0"/>
    <x v="0"/>
    <x v="4"/>
    <n v="1200"/>
    <n v="128.58000000000001"/>
    <n v="1071.42"/>
  </r>
  <r>
    <x v="16"/>
    <x v="13"/>
    <s v="New"/>
    <s v="200"/>
    <x v="4"/>
    <x v="0"/>
    <x v="0"/>
    <d v="2016-06-30T00:00:00"/>
    <x v="13"/>
    <s v="Straight-Line Orig Life"/>
    <s v="Full Period"/>
    <x v="0"/>
    <x v="0"/>
    <x v="0"/>
    <x v="4"/>
    <n v="15000"/>
    <n v="1446.42"/>
    <n v="13553.58"/>
  </r>
  <r>
    <x v="17"/>
    <x v="13"/>
    <s v="New"/>
    <s v="400"/>
    <x v="4"/>
    <x v="1"/>
    <x v="0"/>
    <d v="2016-08-01T00:00:00"/>
    <x v="14"/>
    <s v="Straight-Line Orig Life"/>
    <s v="Full Period"/>
    <x v="0"/>
    <x v="0"/>
    <x v="0"/>
    <x v="4"/>
    <n v="12000"/>
    <n v="900"/>
    <n v="11100"/>
  </r>
  <r>
    <x v="18"/>
    <x v="14"/>
    <s v="New"/>
    <s v="300"/>
    <x v="0"/>
    <x v="1"/>
    <x v="0"/>
    <d v="2016-10-01T00:00:00"/>
    <x v="15"/>
    <s v="Straight-Line Orig Life"/>
    <s v="Full Period"/>
    <x v="0"/>
    <x v="0"/>
    <x v="0"/>
    <x v="4"/>
    <n v="500"/>
    <n v="29.76"/>
    <n v="470.24"/>
  </r>
  <r>
    <x v="19"/>
    <x v="15"/>
    <s v="New"/>
    <s v="300"/>
    <x v="0"/>
    <x v="1"/>
    <x v="0"/>
    <d v="2016-10-01T00:00:00"/>
    <x v="15"/>
    <s v="Straight-Line Orig Life"/>
    <s v="Full Period"/>
    <x v="0"/>
    <x v="0"/>
    <x v="0"/>
    <x v="4"/>
    <n v="2200"/>
    <n v="130.94999999999999"/>
    <n v="2069.0500000000002"/>
  </r>
  <r>
    <x v="20"/>
    <x v="16"/>
    <s v="New"/>
    <s v="200"/>
    <x v="0"/>
    <x v="1"/>
    <x v="0"/>
    <d v="2016-11-01T00:00:00"/>
    <x v="16"/>
    <s v="Straight-Line Orig Life"/>
    <s v="Full Period"/>
    <x v="1"/>
    <x v="0"/>
    <x v="0"/>
    <x v="4"/>
    <n v="2000.1"/>
    <n v="95.24"/>
    <n v="1904.86"/>
  </r>
  <r>
    <x v="21"/>
    <x v="0"/>
    <s v="New"/>
    <s v="100"/>
    <x v="0"/>
    <x v="1"/>
    <x v="0"/>
    <d v="2017-01-01T00:00:00"/>
    <x v="17"/>
    <s v="Straight-Line Orig Life"/>
    <s v="Full Period"/>
    <x v="0"/>
    <x v="0"/>
    <x v="0"/>
    <x v="4"/>
    <n v="1600"/>
    <n v="38.1"/>
    <n v="1561.9"/>
  </r>
  <r>
    <x v="22"/>
    <x v="1"/>
    <s v="New"/>
    <s v="400"/>
    <x v="0"/>
    <x v="1"/>
    <x v="0"/>
    <d v="2017-01-15T00:00:00"/>
    <x v="18"/>
    <s v="Straight-Line Orig Life"/>
    <s v="Full Period"/>
    <x v="0"/>
    <x v="0"/>
    <x v="0"/>
    <x v="4"/>
    <n v="600"/>
    <n v="14.28"/>
    <n v="585.72"/>
  </r>
  <r>
    <x v="20"/>
    <x v="16"/>
    <s v="New"/>
    <s v="200"/>
    <x v="0"/>
    <x v="0"/>
    <x v="0"/>
    <d v="2016-11-01T00:00:00"/>
    <x v="16"/>
    <s v="Straight-Line Orig Life"/>
    <s v="Full Period"/>
    <x v="2"/>
    <x v="0"/>
    <x v="0"/>
    <x v="4"/>
    <n v="999.9"/>
    <n v="47.61"/>
    <n v="952.29"/>
  </r>
  <r>
    <x v="23"/>
    <x v="0"/>
    <s v="New"/>
    <s v="300"/>
    <x v="0"/>
    <x v="1"/>
    <x v="0"/>
    <d v="2017-02-01T00:00:00"/>
    <x v="19"/>
    <s v="Straight-Line Orig Life"/>
    <s v="Full Period"/>
    <x v="0"/>
    <x v="0"/>
    <x v="0"/>
    <x v="4"/>
    <n v="1000"/>
    <n v="11.9"/>
    <n v="988.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showDrill="0" useAutoFormatting="1" itemPrintTitles="1" createdVersion="5" indent="0" compact="0" compactData="0" multipleFieldFilters="0">
  <location ref="C8:M33" firstHeaderRow="0" firstDataRow="1" firstDataCol="8" rowPageCount="2" colPageCount="1"/>
  <pivotFields count="18">
    <pivotField axis="axisRow" compact="0" outline="0" showAll="0" defaultSubtotal="0">
      <items count="24">
        <item x="0"/>
        <item x="1"/>
        <item x="2"/>
        <item x="3"/>
        <item x="4"/>
        <item x="5"/>
        <item x="6"/>
        <item x="7"/>
        <item x="8"/>
        <item x="9"/>
        <item x="10"/>
        <item x="11"/>
        <item x="12"/>
        <item x="13"/>
        <item x="14"/>
        <item x="15"/>
        <item x="16"/>
        <item x="17"/>
        <item x="18"/>
        <item x="19"/>
        <item x="20"/>
        <item x="21"/>
        <item x="22"/>
        <item x="23"/>
      </items>
      <extLst>
        <ext xmlns:x14="http://schemas.microsoft.com/office/spreadsheetml/2009/9/main" uri="{2946ED86-A175-432a-8AC1-64E0C546D7DE}">
          <x14:pivotField fillDownLabels="1"/>
        </ext>
      </extLst>
    </pivotField>
    <pivotField axis="axisRow" compact="0" outline="0" showAll="0" defaultSubtotal="0">
      <items count="17">
        <item x="2"/>
        <item x="14"/>
        <item x="7"/>
        <item x="8"/>
        <item x="10"/>
        <item x="6"/>
        <item x="9"/>
        <item x="11"/>
        <item x="3"/>
        <item x="5"/>
        <item x="0"/>
        <item x="4"/>
        <item x="13"/>
        <item x="12"/>
        <item x="1"/>
        <item x="15"/>
        <item x="16"/>
      </items>
      <extLst>
        <ext xmlns:x14="http://schemas.microsoft.com/office/spreadsheetml/2009/9/main" uri="{2946ED86-A175-432a-8AC1-64E0C546D7DE}">
          <x14:pivotField fillDownLabels="1"/>
        </ext>
      </extLst>
    </pivotField>
    <pivotField compact="0" outline="0" showAll="0" defaultSubtotal="0"/>
    <pivotField compact="0" outline="0" showAll="0" defaultSubtotal="0"/>
    <pivotField axis="axisRow" compact="0" outline="0" showAll="0" defaultSubtotal="0">
      <items count="6">
        <item x="1"/>
        <item x="5"/>
        <item x="3"/>
        <item x="4"/>
        <item x="0"/>
        <item x="2"/>
      </items>
    </pivotField>
    <pivotField axis="axisRow" compact="0" outline="0" showAll="0" defaultSubtotal="0">
      <items count="2">
        <item x="0"/>
        <item x="1"/>
      </items>
    </pivotField>
    <pivotField axis="axisPage" compact="0" outline="0" showAll="0" defaultSubtotal="0">
      <items count="2">
        <item x="0"/>
        <item x="1"/>
      </items>
    </pivotField>
    <pivotField compact="0" numFmtId="14" outline="0" showAll="0" defaultSubtotal="0"/>
    <pivotField axis="axisRow" compact="0" numFmtId="14" outline="0" showAll="0" defaultSubtotal="0">
      <items count="20">
        <item x="0"/>
        <item x="1"/>
        <item x="2"/>
        <item x="3"/>
        <item x="4"/>
        <item x="5"/>
        <item x="6"/>
        <item x="7"/>
        <item x="8"/>
        <item x="9"/>
        <item x="10"/>
        <item x="11"/>
        <item x="12"/>
        <item x="13"/>
        <item x="14"/>
        <item x="15"/>
        <item x="16"/>
        <item x="17"/>
        <item x="18"/>
        <item x="19"/>
      </items>
    </pivotField>
    <pivotField compact="0" outline="0" showAll="0" defaultSubtotal="0"/>
    <pivotField compact="0" outline="0" showAll="0" defaultSubtotal="0"/>
    <pivotField axis="axisRow" compact="0" outline="0" showAll="0" defaultSubtotal="0">
      <items count="3">
        <item x="0"/>
        <item x="2"/>
        <item x="1"/>
      </items>
    </pivotField>
    <pivotField axis="axisPage" compact="0" outline="0" showAll="0" defaultSubtotal="0">
      <items count="2">
        <item x="0"/>
        <item x="1"/>
      </items>
    </pivotField>
    <pivotField axis="axisRow" compact="0" outline="0" showAll="0" defaultSubtotal="0">
      <items count="6">
        <item x="1"/>
        <item x="0"/>
        <item m="1" x="5"/>
        <item x="2"/>
        <item m="1" x="3"/>
        <item m="1" x="4"/>
      </items>
    </pivotField>
    <pivotField axis="axisRow" compact="0" outline="0" showAll="0" defaultSubtotal="0">
      <items count="11">
        <item x="2"/>
        <item x="0"/>
        <item x="1"/>
        <item x="4"/>
        <item m="1" x="6"/>
        <item m="1" x="7"/>
        <item m="1" x="9"/>
        <item m="1" x="10"/>
        <item x="3"/>
        <item m="1" x="5"/>
        <item m="1" x="8"/>
      </items>
    </pivotField>
    <pivotField dataField="1" compact="0" outline="0" showAll="0" defaultSubtotal="0"/>
    <pivotField dataField="1" compact="0" outline="0" showAll="0" defaultSubtotal="0"/>
    <pivotField dataField="1" compact="0" outline="0" showAll="0" defaultSubtotal="0"/>
  </pivotFields>
  <rowFields count="8">
    <field x="4"/>
    <field x="0"/>
    <field x="1"/>
    <field x="5"/>
    <field x="8"/>
    <field x="11"/>
    <field x="13"/>
    <field x="14"/>
  </rowFields>
  <rowItems count="25">
    <i>
      <x/>
      <x v="3"/>
      <x/>
      <x/>
      <x v="3"/>
      <x/>
      <x/>
      <x/>
    </i>
    <i r="1">
      <x v="10"/>
      <x v="6"/>
      <x v="1"/>
      <x v="8"/>
      <x/>
      <x/>
      <x/>
    </i>
    <i>
      <x v="1"/>
      <x v="8"/>
      <x v="2"/>
      <x/>
      <x v="7"/>
      <x/>
      <x v="3"/>
      <x v="8"/>
    </i>
    <i r="1">
      <x v="9"/>
      <x v="3"/>
      <x v="1"/>
      <x v="7"/>
      <x/>
      <x v="3"/>
      <x v="8"/>
    </i>
    <i>
      <x v="2"/>
      <x v="5"/>
      <x v="11"/>
      <x v="1"/>
      <x v="5"/>
      <x/>
      <x/>
      <x/>
    </i>
    <i r="1">
      <x v="6"/>
      <x v="9"/>
      <x v="1"/>
      <x v="5"/>
      <x/>
      <x/>
      <x/>
    </i>
    <i r="1">
      <x v="12"/>
      <x v="7"/>
      <x/>
      <x v="10"/>
      <x/>
      <x/>
      <x v="1"/>
    </i>
    <i r="1">
      <x v="13"/>
      <x v="11"/>
      <x/>
      <x v="11"/>
      <x/>
      <x/>
      <x v="1"/>
    </i>
    <i r="1">
      <x v="14"/>
      <x v="9"/>
      <x/>
      <x v="11"/>
      <x/>
      <x/>
      <x v="1"/>
    </i>
    <i>
      <x v="3"/>
      <x v="7"/>
      <x v="5"/>
      <x v="1"/>
      <x v="6"/>
      <x/>
      <x v="1"/>
      <x v="2"/>
    </i>
    <i r="1">
      <x v="15"/>
      <x v="13"/>
      <x/>
      <x v="12"/>
      <x/>
      <x v="1"/>
      <x v="3"/>
    </i>
    <i r="1">
      <x v="16"/>
      <x v="12"/>
      <x/>
      <x v="13"/>
      <x/>
      <x v="1"/>
      <x v="3"/>
    </i>
    <i r="1">
      <x v="17"/>
      <x v="12"/>
      <x v="1"/>
      <x v="14"/>
      <x/>
      <x v="1"/>
      <x v="3"/>
    </i>
    <i>
      <x v="4"/>
      <x/>
      <x v="10"/>
      <x/>
      <x/>
      <x/>
      <x v="1"/>
      <x v="1"/>
    </i>
    <i r="1">
      <x v="1"/>
      <x v="10"/>
      <x/>
      <x v="1"/>
      <x/>
      <x v="1"/>
      <x v="1"/>
    </i>
    <i r="1">
      <x v="2"/>
      <x v="14"/>
      <x/>
      <x v="2"/>
      <x/>
      <x v="1"/>
      <x v="2"/>
    </i>
    <i r="1">
      <x v="18"/>
      <x v="1"/>
      <x v="1"/>
      <x v="15"/>
      <x/>
      <x v="1"/>
      <x v="3"/>
    </i>
    <i r="1">
      <x v="19"/>
      <x v="15"/>
      <x v="1"/>
      <x v="15"/>
      <x/>
      <x v="1"/>
      <x v="3"/>
    </i>
    <i r="1">
      <x v="20"/>
      <x v="16"/>
      <x/>
      <x v="16"/>
      <x v="1"/>
      <x v="1"/>
      <x v="3"/>
    </i>
    <i r="3">
      <x v="1"/>
      <x v="16"/>
      <x v="2"/>
      <x v="1"/>
      <x v="3"/>
    </i>
    <i r="1">
      <x v="21"/>
      <x v="10"/>
      <x v="1"/>
      <x v="17"/>
      <x/>
      <x v="1"/>
      <x v="3"/>
    </i>
    <i r="1">
      <x v="22"/>
      <x v="14"/>
      <x v="1"/>
      <x v="18"/>
      <x/>
      <x v="1"/>
      <x v="3"/>
    </i>
    <i r="1">
      <x v="23"/>
      <x v="10"/>
      <x v="1"/>
      <x v="19"/>
      <x/>
      <x v="1"/>
      <x v="3"/>
    </i>
    <i>
      <x v="5"/>
      <x v="11"/>
      <x v="4"/>
      <x v="1"/>
      <x v="9"/>
      <x/>
      <x/>
      <x/>
    </i>
    <i t="grand">
      <x/>
    </i>
  </rowItems>
  <colFields count="1">
    <field x="-2"/>
  </colFields>
  <colItems count="3">
    <i>
      <x/>
    </i>
    <i i="1">
      <x v="1"/>
    </i>
    <i i="2">
      <x v="2"/>
    </i>
  </colItems>
  <pageFields count="2">
    <pageField fld="12" item="0" hier="-1"/>
    <pageField fld="6" hier="-1"/>
  </pageFields>
  <dataFields count="3">
    <dataField name=" Cost Basis" fld="15" baseField="14" baseItem="0" numFmtId="42"/>
    <dataField name=" LTD Depreciation Amount" fld="16" baseField="14" baseItem="0" numFmtId="42"/>
    <dataField name=" Net Book Value" fld="17" baseField="14" baseItem="0" numFmtId="42"/>
  </dataFields>
  <pivotTableStyleInfo name="Jet"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FixedAssetsAdditions" displayName="FixedAssetsAdditions" ref="D10:U36" totalsRowCount="1">
  <autoFilter ref="D10:U35"/>
  <tableColumns count="18">
    <tableColumn id="1" name="Asset ID" totalsRowLabel="Total" dataDxfId="17"/>
    <tableColumn id="2" name="Asset Description" dataDxfId="16"/>
    <tableColumn id="3" name="Asset Type" dataDxfId="15"/>
    <tableColumn id="4" name="Structure ID" dataDxfId="14"/>
    <tableColumn id="5" name="Asset Class ID" dataDxfId="13"/>
    <tableColumn id="6" name="Location ID" dataDxfId="12"/>
    <tableColumn id="7" name="Property Type" dataDxfId="11"/>
    <tableColumn id="8" name="Place in Service Date" dataDxfId="10"/>
    <tableColumn id="9" name="Acquisition Date" dataDxfId="9"/>
    <tableColumn id="10" name="Depreciation Method" dataDxfId="8"/>
    <tableColumn id="11" name="Averaging Convention" dataDxfId="7"/>
    <tableColumn id="12" name="Asset Quantity" totalsRowFunction="sum" dataDxfId="6"/>
    <tableColumn id="13" name="Asset Status" dataDxfId="5"/>
    <tableColumn id="14" name="Original Life Years" totalsRowFunction="sum" dataDxfId="4"/>
    <tableColumn id="15" name="Remaining Life Years" totalsRowFunction="sum" dataDxfId="3"/>
    <tableColumn id="16" name="Cost Basis" totalsRowFunction="sum" dataDxfId="2"/>
    <tableColumn id="17" name="LTD Depreciation Amount" totalsRowFunction="sum" dataDxfId="1"/>
    <tableColumn id="18" name="Net Book Value" totalsRowFunction="sum" dataDxfId="0"/>
  </tableColumns>
  <tableStyleInfo name="TableStyleMedium2" showFirstColumn="0" showLastColumn="0" showRowStripes="1" showColumnStripes="0"/>
</table>
</file>

<file path=xl/theme/theme1.xml><?xml version="1.0" encoding="utf-8"?>
<a:theme xmlns:a="http://schemas.openxmlformats.org/drawingml/2006/main" name="Dividend">
  <a:themeElements>
    <a:clrScheme name="Green">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Dividend">
      <a:majorFont>
        <a:latin typeface="Gill Sans MT" panose="020B0502020104020203"/>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Gill Sans MT" panose="020B0502020104020203"/>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Dividend">
      <a:fillStyleLst>
        <a:solidFill>
          <a:schemeClr val="phClr"/>
        </a:solidFill>
        <a:gradFill rotWithShape="1">
          <a:gsLst>
            <a:gs pos="0">
              <a:schemeClr val="phClr">
                <a:tint val="68000"/>
                <a:alpha val="90000"/>
                <a:lumMod val="100000"/>
              </a:schemeClr>
            </a:gs>
            <a:gs pos="100000">
              <a:schemeClr val="phClr">
                <a:tint val="90000"/>
                <a:lumMod val="95000"/>
              </a:schemeClr>
            </a:gs>
          </a:gsLst>
          <a:lin ang="5400000" scaled="1"/>
        </a:gradFill>
        <a:gradFill rotWithShape="1">
          <a:gsLst>
            <a:gs pos="0">
              <a:schemeClr val="phClr">
                <a:tint val="98000"/>
                <a:lumMod val="110000"/>
              </a:schemeClr>
            </a:gs>
            <a:gs pos="84000">
              <a:schemeClr val="phClr">
                <a:shade val="90000"/>
                <a:lumMod val="88000"/>
              </a:schemeClr>
            </a:gs>
          </a:gsLst>
          <a:lin ang="5400000" scaled="0"/>
        </a:gradFill>
      </a:fillStyleLst>
      <a:lnStyleLst>
        <a:ln w="12700" cap="rnd" cmpd="sng" algn="ctr">
          <a:solidFill>
            <a:schemeClr val="phClr">
              <a:lumMod val="90000"/>
            </a:schemeClr>
          </a:solidFill>
          <a:prstDash val="solid"/>
        </a:ln>
        <a:ln w="22225"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55000"/>
              </a:srgbClr>
            </a:outerShdw>
          </a:effectLst>
        </a:effectStyle>
        <a:effectStyle>
          <a:effectLst>
            <a:outerShdw blurRad="88900" dist="38100" dir="5040000" rotWithShape="0">
              <a:srgbClr val="000000">
                <a:alpha val="60000"/>
              </a:srgbClr>
            </a:outerShdw>
          </a:effectLst>
          <a:scene3d>
            <a:camera prst="orthographicFront">
              <a:rot lat="0" lon="0" rev="0"/>
            </a:camera>
            <a:lightRig rig="threePt" dir="tl">
              <a:rot lat="0" lon="0" rev="1200000"/>
            </a:lightRig>
          </a:scene3d>
          <a:sp3d>
            <a:bevelT w="38100" h="50800"/>
          </a:sp3d>
        </a:effectStyle>
      </a:effectStyleLst>
      <a:bgFillStyleLst>
        <a:solidFill>
          <a:schemeClr val="phClr"/>
        </a:solidFill>
        <a:gradFill rotWithShape="1">
          <a:gsLst>
            <a:gs pos="0">
              <a:schemeClr val="phClr">
                <a:tint val="90000"/>
                <a:lumMod val="110000"/>
              </a:schemeClr>
            </a:gs>
            <a:gs pos="88000">
              <a:schemeClr val="phClr">
                <a:shade val="94000"/>
                <a:satMod val="110000"/>
                <a:lumMod val="88000"/>
              </a:schemeClr>
            </a:gs>
          </a:gsLst>
          <a:lin ang="5400000" scaled="0"/>
        </a:gradFill>
        <a:gradFill rotWithShape="1">
          <a:gsLst>
            <a:gs pos="0">
              <a:schemeClr val="phClr">
                <a:tint val="90000"/>
                <a:lumMod val="110000"/>
              </a:schemeClr>
            </a:gs>
            <a:gs pos="100000">
              <a:schemeClr val="phClr">
                <a:shade val="98000"/>
                <a:satMod val="110000"/>
                <a:lumMod val="8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Dividend" id="{9697A71B-4AB7-4A1A-BD5B-BB2D22835B57}" vid="{C21699FF-00E4-43C8-BBCC-D7E5536C3717}"/>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8" defaultRowHeight="14.25" x14ac:dyDescent="0.25"/>
  <cols>
    <col min="1" max="1" width="3" style="25" hidden="1" customWidth="1"/>
    <col min="2" max="2" width="9" style="25" customWidth="1"/>
    <col min="3" max="3" width="23.75" style="26" customWidth="1"/>
    <col min="4" max="4" width="67.625" style="27" customWidth="1"/>
    <col min="5" max="5" width="31.875" style="25" customWidth="1"/>
    <col min="6" max="16384" width="8" style="25"/>
  </cols>
  <sheetData>
    <row r="1" spans="1:5" hidden="1" x14ac:dyDescent="0.25">
      <c r="A1" s="25" t="s">
        <v>113</v>
      </c>
    </row>
    <row r="7" spans="1:5" ht="30.75" x14ac:dyDescent="0.25">
      <c r="C7" s="28" t="s">
        <v>103</v>
      </c>
    </row>
    <row r="9" spans="1:5" x14ac:dyDescent="0.25">
      <c r="C9" s="29"/>
    </row>
    <row r="10" spans="1:5" ht="57" x14ac:dyDescent="0.25">
      <c r="C10" s="30" t="s">
        <v>104</v>
      </c>
      <c r="D10" s="31" t="s">
        <v>131</v>
      </c>
    </row>
    <row r="11" spans="1:5" x14ac:dyDescent="0.25">
      <c r="C11" s="30"/>
    </row>
    <row r="12" spans="1:5" x14ac:dyDescent="0.25">
      <c r="C12" s="30" t="s">
        <v>105</v>
      </c>
      <c r="D12" s="27" t="s">
        <v>114</v>
      </c>
    </row>
    <row r="13" spans="1:5" x14ac:dyDescent="0.25">
      <c r="C13" s="30"/>
    </row>
    <row r="14" spans="1:5" ht="57" x14ac:dyDescent="0.25">
      <c r="C14" s="30" t="s">
        <v>106</v>
      </c>
      <c r="D14" s="27" t="s">
        <v>115</v>
      </c>
      <c r="E14" s="32" t="s">
        <v>116</v>
      </c>
    </row>
    <row r="15" spans="1:5" x14ac:dyDescent="0.25">
      <c r="C15" s="30"/>
      <c r="E15" s="26"/>
    </row>
    <row r="16" spans="1:5" ht="28.5" x14ac:dyDescent="0.25">
      <c r="C16" s="30" t="s">
        <v>117</v>
      </c>
      <c r="D16" s="27" t="s">
        <v>118</v>
      </c>
      <c r="E16" s="32" t="s">
        <v>119</v>
      </c>
    </row>
    <row r="17" spans="3:5" x14ac:dyDescent="0.25">
      <c r="C17" s="30"/>
      <c r="E17" s="26"/>
    </row>
    <row r="18" spans="3:5" ht="57" x14ac:dyDescent="0.25">
      <c r="C18" s="30" t="s">
        <v>120</v>
      </c>
      <c r="D18" s="27" t="s">
        <v>121</v>
      </c>
      <c r="E18" s="32" t="s">
        <v>122</v>
      </c>
    </row>
    <row r="19" spans="3:5" x14ac:dyDescent="0.25">
      <c r="C19" s="30"/>
      <c r="E19" s="26"/>
    </row>
    <row r="20" spans="3:5" ht="30.75" customHeight="1" x14ac:dyDescent="0.25">
      <c r="C20" s="30" t="s">
        <v>107</v>
      </c>
      <c r="D20" s="27" t="s">
        <v>123</v>
      </c>
      <c r="E20" s="32" t="s">
        <v>124</v>
      </c>
    </row>
    <row r="21" spans="3:5" x14ac:dyDescent="0.25">
      <c r="C21" s="30"/>
      <c r="E21" s="26"/>
    </row>
    <row r="22" spans="3:5" ht="14.25" customHeight="1" x14ac:dyDescent="0.25">
      <c r="C22" s="30" t="s">
        <v>108</v>
      </c>
      <c r="D22" s="27" t="s">
        <v>125</v>
      </c>
      <c r="E22" s="32" t="s">
        <v>126</v>
      </c>
    </row>
    <row r="23" spans="3:5" x14ac:dyDescent="0.25">
      <c r="C23" s="30"/>
      <c r="E23" s="26"/>
    </row>
    <row r="24" spans="3:5" ht="15" customHeight="1" x14ac:dyDescent="0.25">
      <c r="C24" s="30" t="s">
        <v>109</v>
      </c>
      <c r="D24" s="27" t="s">
        <v>127</v>
      </c>
      <c r="E24" s="32" t="s">
        <v>128</v>
      </c>
    </row>
    <row r="25" spans="3:5" x14ac:dyDescent="0.25">
      <c r="C25" s="30"/>
    </row>
    <row r="26" spans="3:5" ht="71.25" x14ac:dyDescent="0.25">
      <c r="C26" s="30" t="s">
        <v>110</v>
      </c>
      <c r="D26" s="27" t="s">
        <v>129</v>
      </c>
    </row>
    <row r="27" spans="3:5" x14ac:dyDescent="0.25">
      <c r="C27" s="30"/>
    </row>
    <row r="28" spans="3:5" ht="17.25" customHeight="1" x14ac:dyDescent="0.25">
      <c r="C28" s="30" t="s">
        <v>111</v>
      </c>
      <c r="D28" s="27" t="s">
        <v>130</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0"/>
  <sheetViews>
    <sheetView showGridLines="0" topLeftCell="B2" zoomScale="87" zoomScaleNormal="87" workbookViewId="0"/>
  </sheetViews>
  <sheetFormatPr defaultRowHeight="17.25" x14ac:dyDescent="0.35"/>
  <cols>
    <col min="1" max="1" width="9" hidden="1" customWidth="1"/>
    <col min="3" max="3" width="22.625" customWidth="1"/>
    <col min="4" max="4" width="10.75" bestFit="1" customWidth="1"/>
    <col min="5" max="5" width="19.375" bestFit="1" customWidth="1"/>
    <col min="6" max="6" width="14.75" bestFit="1" customWidth="1"/>
    <col min="7" max="7" width="18.5" bestFit="1" customWidth="1"/>
    <col min="8" max="8" width="16.75" bestFit="1" customWidth="1"/>
    <col min="9" max="9" width="20.375" bestFit="1" customWidth="1"/>
    <col min="10" max="10" width="22.5" bestFit="1" customWidth="1"/>
    <col min="11" max="11" width="10.875" style="8" customWidth="1"/>
    <col min="12" max="12" width="26.125" style="8" customWidth="1"/>
    <col min="13" max="13" width="18.25" style="8" bestFit="1" customWidth="1"/>
    <col min="14" max="14" width="15.75" customWidth="1"/>
    <col min="15" max="17" width="15.375" customWidth="1"/>
    <col min="18" max="18" width="6.875" customWidth="1"/>
    <col min="19" max="19" width="4.875" customWidth="1"/>
    <col min="20" max="22" width="6.875" customWidth="1"/>
    <col min="23" max="33" width="21.875" customWidth="1"/>
    <col min="34" max="34" width="25.875" customWidth="1"/>
    <col min="35" max="35" width="21.5" customWidth="1"/>
    <col min="36" max="38" width="6.875" customWidth="1"/>
    <col min="39" max="39" width="7.75" customWidth="1"/>
    <col min="40" max="40" width="6.875" customWidth="1"/>
    <col min="41" max="41" width="7.75" customWidth="1"/>
    <col min="42" max="42" width="6.875" customWidth="1"/>
    <col min="43" max="43" width="7.75" customWidth="1"/>
    <col min="44" max="44" width="6.875" customWidth="1"/>
    <col min="45" max="45" width="7.75" customWidth="1"/>
    <col min="46" max="46" width="25.875" customWidth="1"/>
    <col min="47" max="47" width="21.5" customWidth="1"/>
    <col min="48" max="48" width="9.625" customWidth="1"/>
    <col min="49" max="49" width="8.625" customWidth="1"/>
    <col min="50" max="51" width="9.625" customWidth="1"/>
    <col min="52" max="52" width="8.625" customWidth="1"/>
    <col min="53" max="53" width="9.625" customWidth="1"/>
    <col min="54" max="54" width="8.625" customWidth="1"/>
    <col min="55" max="55" width="9.625" customWidth="1"/>
    <col min="56" max="56" width="8.625" customWidth="1"/>
    <col min="57" max="57" width="9.625" customWidth="1"/>
    <col min="58" max="58" width="8.625" customWidth="1"/>
    <col min="59" max="60" width="9.625" customWidth="1"/>
    <col min="61" max="61" width="8.625" customWidth="1"/>
    <col min="62" max="62" width="9.625" customWidth="1"/>
    <col min="63" max="63" width="8.625" customWidth="1"/>
    <col min="64" max="64" width="25.875" customWidth="1"/>
    <col min="65" max="65" width="31.5" customWidth="1"/>
    <col min="66" max="66" width="21.5" customWidth="1"/>
  </cols>
  <sheetData>
    <row r="1" spans="1:13" hidden="1" x14ac:dyDescent="0.35">
      <c r="A1" s="9" t="s">
        <v>0</v>
      </c>
      <c r="C1" s="9"/>
      <c r="D1" s="9"/>
      <c r="E1" s="9"/>
      <c r="F1" s="9"/>
      <c r="G1" s="9"/>
      <c r="H1" s="9"/>
      <c r="I1" s="9"/>
      <c r="J1" s="9"/>
      <c r="K1" s="9"/>
      <c r="L1" s="9"/>
      <c r="M1" s="9"/>
    </row>
    <row r="3" spans="1:13" ht="21.75" x14ac:dyDescent="0.45">
      <c r="C3" s="10" t="s">
        <v>90</v>
      </c>
      <c r="D3" s="10"/>
      <c r="F3" s="22"/>
      <c r="L3" s="19" t="s">
        <v>91</v>
      </c>
      <c r="M3" s="24">
        <f ca="1">TODAY()</f>
        <v>43370</v>
      </c>
    </row>
    <row r="4" spans="1:13" x14ac:dyDescent="0.35">
      <c r="F4" s="23"/>
    </row>
    <row r="5" spans="1:13" x14ac:dyDescent="0.35">
      <c r="C5" s="7" t="s">
        <v>87</v>
      </c>
      <c r="D5" t="s">
        <v>88</v>
      </c>
      <c r="L5" s="20" t="str">
        <f>Report!C5</f>
        <v>Book ID</v>
      </c>
      <c r="M5" s="20" t="str">
        <f>Report!D5</f>
        <v>INTERNAL</v>
      </c>
    </row>
    <row r="6" spans="1:13" x14ac:dyDescent="0.35">
      <c r="C6" s="7" t="s">
        <v>10</v>
      </c>
      <c r="D6" t="s">
        <v>102</v>
      </c>
      <c r="L6" s="20" t="str">
        <f>Report!C6</f>
        <v>Depreciation Method</v>
      </c>
      <c r="M6" s="20" t="str">
        <f>Report!D6</f>
        <v>Straight-Line Orig Life</v>
      </c>
    </row>
    <row r="8" spans="1:13" x14ac:dyDescent="0.35">
      <c r="C8" s="7" t="s">
        <v>8</v>
      </c>
      <c r="D8" s="7" t="s">
        <v>4</v>
      </c>
      <c r="E8" s="7" t="s">
        <v>5</v>
      </c>
      <c r="F8" s="7" t="s">
        <v>9</v>
      </c>
      <c r="G8" s="7" t="s">
        <v>12</v>
      </c>
      <c r="H8" s="7" t="s">
        <v>15</v>
      </c>
      <c r="I8" s="7" t="s">
        <v>16</v>
      </c>
      <c r="J8" s="7" t="s">
        <v>17</v>
      </c>
      <c r="K8" t="s">
        <v>84</v>
      </c>
      <c r="L8" t="s">
        <v>85</v>
      </c>
      <c r="M8" t="s">
        <v>86</v>
      </c>
    </row>
    <row r="9" spans="1:13" x14ac:dyDescent="0.35">
      <c r="C9" t="s">
        <v>39</v>
      </c>
      <c r="D9" t="s">
        <v>37</v>
      </c>
      <c r="E9" t="s">
        <v>38</v>
      </c>
      <c r="F9" t="s">
        <v>29</v>
      </c>
      <c r="G9" s="5">
        <v>42095</v>
      </c>
      <c r="H9">
        <v>1</v>
      </c>
      <c r="I9">
        <v>5</v>
      </c>
      <c r="J9">
        <v>3</v>
      </c>
      <c r="K9" s="21">
        <v>42550</v>
      </c>
      <c r="L9" s="21">
        <v>16310.84</v>
      </c>
      <c r="M9" s="21">
        <v>26239.16</v>
      </c>
    </row>
    <row r="10" spans="1:13" x14ac:dyDescent="0.35">
      <c r="D10" t="s">
        <v>60</v>
      </c>
      <c r="E10" t="s">
        <v>61</v>
      </c>
      <c r="F10" t="s">
        <v>47</v>
      </c>
      <c r="G10" s="5">
        <v>42370</v>
      </c>
      <c r="H10">
        <v>1</v>
      </c>
      <c r="I10">
        <v>5</v>
      </c>
      <c r="J10">
        <v>3</v>
      </c>
      <c r="K10" s="21">
        <v>65000</v>
      </c>
      <c r="L10" s="21">
        <v>15166.66</v>
      </c>
      <c r="M10" s="21">
        <v>49833.34</v>
      </c>
    </row>
    <row r="11" spans="1:13" x14ac:dyDescent="0.35">
      <c r="C11" t="s">
        <v>56</v>
      </c>
      <c r="D11" t="s">
        <v>54</v>
      </c>
      <c r="E11" t="s">
        <v>55</v>
      </c>
      <c r="F11" t="s">
        <v>29</v>
      </c>
      <c r="G11" s="5">
        <v>42309</v>
      </c>
      <c r="H11">
        <v>1</v>
      </c>
      <c r="I11">
        <v>30</v>
      </c>
      <c r="J11">
        <v>28</v>
      </c>
      <c r="K11" s="21">
        <v>100000</v>
      </c>
      <c r="L11" s="21">
        <v>4444.45</v>
      </c>
      <c r="M11" s="21">
        <v>95555.55</v>
      </c>
    </row>
    <row r="12" spans="1:13" x14ac:dyDescent="0.35">
      <c r="D12" t="s">
        <v>58</v>
      </c>
      <c r="E12" t="s">
        <v>59</v>
      </c>
      <c r="F12" t="s">
        <v>47</v>
      </c>
      <c r="G12" s="5">
        <v>42309</v>
      </c>
      <c r="H12">
        <v>1</v>
      </c>
      <c r="I12">
        <v>30</v>
      </c>
      <c r="J12">
        <v>28</v>
      </c>
      <c r="K12" s="21">
        <v>120000</v>
      </c>
      <c r="L12" s="21">
        <v>5333.33</v>
      </c>
      <c r="M12" s="21">
        <v>114666.67</v>
      </c>
    </row>
    <row r="13" spans="1:13" x14ac:dyDescent="0.35">
      <c r="C13" t="s">
        <v>46</v>
      </c>
      <c r="D13" t="s">
        <v>44</v>
      </c>
      <c r="E13" t="s">
        <v>45</v>
      </c>
      <c r="F13" t="s">
        <v>47</v>
      </c>
      <c r="G13" s="5">
        <v>42186</v>
      </c>
      <c r="H13">
        <v>1</v>
      </c>
      <c r="I13">
        <v>5</v>
      </c>
      <c r="J13">
        <v>3</v>
      </c>
      <c r="K13" s="21">
        <v>1500</v>
      </c>
      <c r="L13" s="21">
        <v>500</v>
      </c>
      <c r="M13" s="21">
        <v>1000</v>
      </c>
    </row>
    <row r="14" spans="1:13" x14ac:dyDescent="0.35">
      <c r="D14" t="s">
        <v>48</v>
      </c>
      <c r="E14" t="s">
        <v>49</v>
      </c>
      <c r="F14" t="s">
        <v>47</v>
      </c>
      <c r="G14" s="5">
        <v>42186</v>
      </c>
      <c r="H14">
        <v>1</v>
      </c>
      <c r="I14">
        <v>5</v>
      </c>
      <c r="J14">
        <v>3</v>
      </c>
      <c r="K14" s="21">
        <v>400</v>
      </c>
      <c r="L14" s="21">
        <v>133.34</v>
      </c>
      <c r="M14" s="21">
        <v>266.66000000000003</v>
      </c>
    </row>
    <row r="15" spans="1:13" x14ac:dyDescent="0.35">
      <c r="D15" t="s">
        <v>65</v>
      </c>
      <c r="E15" t="s">
        <v>66</v>
      </c>
      <c r="F15" t="s">
        <v>29</v>
      </c>
      <c r="G15" s="5">
        <v>42430</v>
      </c>
      <c r="H15">
        <v>1</v>
      </c>
      <c r="I15">
        <v>5</v>
      </c>
      <c r="J15">
        <v>4</v>
      </c>
      <c r="K15" s="21">
        <v>4500</v>
      </c>
      <c r="L15" s="21">
        <v>900</v>
      </c>
      <c r="M15" s="21">
        <v>3600</v>
      </c>
    </row>
    <row r="16" spans="1:13" x14ac:dyDescent="0.35">
      <c r="D16" t="s">
        <v>67</v>
      </c>
      <c r="E16" t="s">
        <v>45</v>
      </c>
      <c r="F16" t="s">
        <v>29</v>
      </c>
      <c r="G16" s="5">
        <v>42490</v>
      </c>
      <c r="H16">
        <v>1</v>
      </c>
      <c r="I16">
        <v>5</v>
      </c>
      <c r="J16">
        <v>4</v>
      </c>
      <c r="K16" s="21">
        <v>1300</v>
      </c>
      <c r="L16" s="21">
        <v>238.34</v>
      </c>
      <c r="M16" s="21">
        <v>1061.6600000000001</v>
      </c>
    </row>
    <row r="17" spans="3:13" x14ac:dyDescent="0.35">
      <c r="D17" t="s">
        <v>68</v>
      </c>
      <c r="E17" t="s">
        <v>49</v>
      </c>
      <c r="F17" t="s">
        <v>29</v>
      </c>
      <c r="G17" s="5">
        <v>42490</v>
      </c>
      <c r="H17">
        <v>1</v>
      </c>
      <c r="I17">
        <v>5</v>
      </c>
      <c r="J17">
        <v>4</v>
      </c>
      <c r="K17" s="21">
        <v>400</v>
      </c>
      <c r="L17" s="21">
        <v>73.34</v>
      </c>
      <c r="M17" s="21">
        <v>326.66000000000003</v>
      </c>
    </row>
    <row r="18" spans="3:13" x14ac:dyDescent="0.35">
      <c r="C18" t="s">
        <v>53</v>
      </c>
      <c r="D18" t="s">
        <v>50</v>
      </c>
      <c r="E18" t="s">
        <v>51</v>
      </c>
      <c r="F18" t="s">
        <v>47</v>
      </c>
      <c r="G18" s="5">
        <v>42278</v>
      </c>
      <c r="H18">
        <v>1</v>
      </c>
      <c r="I18">
        <v>7</v>
      </c>
      <c r="J18">
        <v>5</v>
      </c>
      <c r="K18" s="21">
        <v>24000</v>
      </c>
      <c r="L18" s="21">
        <v>4371.42</v>
      </c>
      <c r="M18" s="21">
        <v>19628.580000000002</v>
      </c>
    </row>
    <row r="19" spans="3:13" x14ac:dyDescent="0.35">
      <c r="D19" t="s">
        <v>69</v>
      </c>
      <c r="E19" t="s">
        <v>70</v>
      </c>
      <c r="F19" t="s">
        <v>29</v>
      </c>
      <c r="G19" s="5">
        <v>42491</v>
      </c>
      <c r="H19">
        <v>1</v>
      </c>
      <c r="I19">
        <v>7</v>
      </c>
      <c r="J19">
        <v>6</v>
      </c>
      <c r="K19" s="21">
        <v>1200</v>
      </c>
      <c r="L19" s="21">
        <v>128.58000000000001</v>
      </c>
      <c r="M19" s="21">
        <v>1071.42</v>
      </c>
    </row>
    <row r="20" spans="3:13" x14ac:dyDescent="0.35">
      <c r="D20" t="s">
        <v>71</v>
      </c>
      <c r="E20" t="s">
        <v>72</v>
      </c>
      <c r="F20" t="s">
        <v>29</v>
      </c>
      <c r="G20" s="5">
        <v>42551</v>
      </c>
      <c r="H20">
        <v>1</v>
      </c>
      <c r="I20">
        <v>7</v>
      </c>
      <c r="J20">
        <v>6</v>
      </c>
      <c r="K20" s="21">
        <v>15000</v>
      </c>
      <c r="L20" s="21">
        <v>1446.42</v>
      </c>
      <c r="M20" s="21">
        <v>13553.58</v>
      </c>
    </row>
    <row r="21" spans="3:13" x14ac:dyDescent="0.35">
      <c r="D21" t="s">
        <v>73</v>
      </c>
      <c r="E21" t="s">
        <v>72</v>
      </c>
      <c r="F21" t="s">
        <v>47</v>
      </c>
      <c r="G21" s="5">
        <v>42583</v>
      </c>
      <c r="H21">
        <v>1</v>
      </c>
      <c r="I21">
        <v>7</v>
      </c>
      <c r="J21">
        <v>6</v>
      </c>
      <c r="K21" s="21">
        <v>12000</v>
      </c>
      <c r="L21" s="21">
        <v>900</v>
      </c>
      <c r="M21" s="21">
        <v>11100</v>
      </c>
    </row>
    <row r="22" spans="3:13" x14ac:dyDescent="0.35">
      <c r="C22" t="s">
        <v>28</v>
      </c>
      <c r="D22" t="s">
        <v>24</v>
      </c>
      <c r="E22" t="s">
        <v>25</v>
      </c>
      <c r="F22" t="s">
        <v>29</v>
      </c>
      <c r="G22" s="5">
        <v>42005</v>
      </c>
      <c r="H22">
        <v>1</v>
      </c>
      <c r="I22">
        <v>7</v>
      </c>
      <c r="J22">
        <v>4</v>
      </c>
      <c r="K22" s="21">
        <v>1000</v>
      </c>
      <c r="L22" s="21">
        <v>309.52</v>
      </c>
      <c r="M22" s="21">
        <v>690.48</v>
      </c>
    </row>
    <row r="23" spans="3:13" x14ac:dyDescent="0.35">
      <c r="D23" t="s">
        <v>33</v>
      </c>
      <c r="E23" t="s">
        <v>25</v>
      </c>
      <c r="F23" t="s">
        <v>29</v>
      </c>
      <c r="G23" s="5">
        <v>42035</v>
      </c>
      <c r="H23">
        <v>1</v>
      </c>
      <c r="I23">
        <v>7</v>
      </c>
      <c r="J23">
        <v>4</v>
      </c>
      <c r="K23" s="21">
        <v>1200</v>
      </c>
      <c r="L23" s="21">
        <v>371.44</v>
      </c>
      <c r="M23" s="21">
        <v>828.56</v>
      </c>
    </row>
    <row r="24" spans="3:13" x14ac:dyDescent="0.35">
      <c r="D24" t="s">
        <v>34</v>
      </c>
      <c r="E24" t="s">
        <v>35</v>
      </c>
      <c r="F24" t="s">
        <v>29</v>
      </c>
      <c r="G24" s="5">
        <v>42064</v>
      </c>
      <c r="H24">
        <v>1</v>
      </c>
      <c r="I24">
        <v>7</v>
      </c>
      <c r="J24">
        <v>5</v>
      </c>
      <c r="K24" s="21">
        <v>650</v>
      </c>
      <c r="L24" s="21">
        <v>185.72</v>
      </c>
      <c r="M24" s="21">
        <v>464.28</v>
      </c>
    </row>
    <row r="25" spans="3:13" x14ac:dyDescent="0.35">
      <c r="D25" t="s">
        <v>74</v>
      </c>
      <c r="E25" t="s">
        <v>75</v>
      </c>
      <c r="F25" t="s">
        <v>47</v>
      </c>
      <c r="G25" s="5">
        <v>42644</v>
      </c>
      <c r="H25">
        <v>1</v>
      </c>
      <c r="I25">
        <v>7</v>
      </c>
      <c r="J25">
        <v>6</v>
      </c>
      <c r="K25" s="21">
        <v>500</v>
      </c>
      <c r="L25" s="21">
        <v>29.76</v>
      </c>
      <c r="M25" s="21">
        <v>470.24</v>
      </c>
    </row>
    <row r="26" spans="3:13" x14ac:dyDescent="0.35">
      <c r="D26" t="s">
        <v>76</v>
      </c>
      <c r="E26" t="s">
        <v>77</v>
      </c>
      <c r="F26" t="s">
        <v>47</v>
      </c>
      <c r="G26" s="5">
        <v>42644</v>
      </c>
      <c r="H26">
        <v>1</v>
      </c>
      <c r="I26">
        <v>7</v>
      </c>
      <c r="J26">
        <v>6</v>
      </c>
      <c r="K26" s="21">
        <v>2200</v>
      </c>
      <c r="L26" s="21">
        <v>130.94999999999999</v>
      </c>
      <c r="M26" s="21">
        <v>2069.0500000000002</v>
      </c>
    </row>
    <row r="27" spans="3:13" x14ac:dyDescent="0.35">
      <c r="D27" t="s">
        <v>78</v>
      </c>
      <c r="E27" t="s">
        <v>79</v>
      </c>
      <c r="F27" t="s">
        <v>29</v>
      </c>
      <c r="G27" s="5">
        <v>42675</v>
      </c>
      <c r="H27">
        <v>10</v>
      </c>
      <c r="I27">
        <v>7</v>
      </c>
      <c r="J27">
        <v>6</v>
      </c>
      <c r="K27" s="21">
        <v>999.9</v>
      </c>
      <c r="L27" s="21">
        <v>47.61</v>
      </c>
      <c r="M27" s="21">
        <v>952.29</v>
      </c>
    </row>
    <row r="28" spans="3:13" x14ac:dyDescent="0.35">
      <c r="D28" t="s">
        <v>78</v>
      </c>
      <c r="E28" t="s">
        <v>79</v>
      </c>
      <c r="F28" t="s">
        <v>47</v>
      </c>
      <c r="G28" s="5">
        <v>42675</v>
      </c>
      <c r="H28">
        <v>20</v>
      </c>
      <c r="I28">
        <v>7</v>
      </c>
      <c r="J28">
        <v>6</v>
      </c>
      <c r="K28" s="21">
        <v>2000.1</v>
      </c>
      <c r="L28" s="21">
        <v>95.24</v>
      </c>
      <c r="M28" s="21">
        <v>1904.86</v>
      </c>
    </row>
    <row r="29" spans="3:13" x14ac:dyDescent="0.35">
      <c r="D29" t="s">
        <v>80</v>
      </c>
      <c r="E29" t="s">
        <v>25</v>
      </c>
      <c r="F29" t="s">
        <v>47</v>
      </c>
      <c r="G29" s="5">
        <v>42736</v>
      </c>
      <c r="H29">
        <v>1</v>
      </c>
      <c r="I29">
        <v>7</v>
      </c>
      <c r="J29">
        <v>6</v>
      </c>
      <c r="K29" s="21">
        <v>1600</v>
      </c>
      <c r="L29" s="21">
        <v>38.1</v>
      </c>
      <c r="M29" s="21">
        <v>1561.9</v>
      </c>
    </row>
    <row r="30" spans="3:13" x14ac:dyDescent="0.35">
      <c r="D30" t="s">
        <v>81</v>
      </c>
      <c r="E30" t="s">
        <v>35</v>
      </c>
      <c r="F30" t="s">
        <v>47</v>
      </c>
      <c r="G30" s="5">
        <v>42750</v>
      </c>
      <c r="H30">
        <v>1</v>
      </c>
      <c r="I30">
        <v>7</v>
      </c>
      <c r="J30">
        <v>6</v>
      </c>
      <c r="K30" s="21">
        <v>600</v>
      </c>
      <c r="L30" s="21">
        <v>14.28</v>
      </c>
      <c r="M30" s="21">
        <v>585.72</v>
      </c>
    </row>
    <row r="31" spans="3:13" x14ac:dyDescent="0.35">
      <c r="D31" t="s">
        <v>82</v>
      </c>
      <c r="E31" t="s">
        <v>25</v>
      </c>
      <c r="F31" t="s">
        <v>47</v>
      </c>
      <c r="G31" s="5">
        <v>42767</v>
      </c>
      <c r="H31">
        <v>1</v>
      </c>
      <c r="I31">
        <v>7</v>
      </c>
      <c r="J31">
        <v>6</v>
      </c>
      <c r="K31" s="21">
        <v>1000</v>
      </c>
      <c r="L31" s="21">
        <v>11.9</v>
      </c>
      <c r="M31" s="21">
        <v>988.1</v>
      </c>
    </row>
    <row r="32" spans="3:13" x14ac:dyDescent="0.35">
      <c r="C32" t="s">
        <v>43</v>
      </c>
      <c r="D32" t="s">
        <v>63</v>
      </c>
      <c r="E32" t="s">
        <v>64</v>
      </c>
      <c r="F32" t="s">
        <v>47</v>
      </c>
      <c r="G32" s="5">
        <v>42400</v>
      </c>
      <c r="H32">
        <v>1</v>
      </c>
      <c r="I32">
        <v>5</v>
      </c>
      <c r="J32">
        <v>3</v>
      </c>
      <c r="K32" s="21">
        <v>16500</v>
      </c>
      <c r="L32" s="21">
        <v>3850</v>
      </c>
      <c r="M32" s="21">
        <v>12650</v>
      </c>
    </row>
    <row r="33" spans="3:13" x14ac:dyDescent="0.35">
      <c r="C33" t="s">
        <v>83</v>
      </c>
      <c r="K33" s="21">
        <v>416100</v>
      </c>
      <c r="L33" s="21">
        <v>55031.239999999983</v>
      </c>
      <c r="M33" s="21">
        <v>361068.75999999983</v>
      </c>
    </row>
    <row r="34" spans="3:13" x14ac:dyDescent="0.35">
      <c r="K34"/>
      <c r="L34"/>
      <c r="M34"/>
    </row>
    <row r="35" spans="3:13" x14ac:dyDescent="0.35">
      <c r="K35"/>
      <c r="L35"/>
      <c r="M35"/>
    </row>
    <row r="36" spans="3:13" x14ac:dyDescent="0.35">
      <c r="K36"/>
      <c r="L36"/>
      <c r="M36"/>
    </row>
    <row r="37" spans="3:13" x14ac:dyDescent="0.35">
      <c r="K37"/>
      <c r="L37"/>
      <c r="M37"/>
    </row>
    <row r="38" spans="3:13" x14ac:dyDescent="0.35">
      <c r="K38"/>
      <c r="L38"/>
      <c r="M38"/>
    </row>
    <row r="39" spans="3:13" x14ac:dyDescent="0.35">
      <c r="K39"/>
      <c r="L39"/>
      <c r="M39"/>
    </row>
    <row r="40" spans="3:13" x14ac:dyDescent="0.35">
      <c r="K40"/>
      <c r="L40"/>
      <c r="M40"/>
    </row>
    <row r="41" spans="3:13" x14ac:dyDescent="0.35">
      <c r="K41"/>
      <c r="L41"/>
      <c r="M41"/>
    </row>
    <row r="42" spans="3:13" x14ac:dyDescent="0.35">
      <c r="K42"/>
      <c r="L42"/>
      <c r="M42"/>
    </row>
    <row r="43" spans="3:13" x14ac:dyDescent="0.35">
      <c r="K43"/>
      <c r="L43"/>
      <c r="M43"/>
    </row>
    <row r="44" spans="3:13" x14ac:dyDescent="0.35">
      <c r="K44"/>
      <c r="L44"/>
      <c r="M44"/>
    </row>
    <row r="45" spans="3:13" x14ac:dyDescent="0.35">
      <c r="K45"/>
      <c r="L45"/>
      <c r="M45"/>
    </row>
    <row r="46" spans="3:13" x14ac:dyDescent="0.35">
      <c r="K46"/>
      <c r="L46"/>
      <c r="M46"/>
    </row>
    <row r="47" spans="3:13" x14ac:dyDescent="0.35">
      <c r="K47"/>
      <c r="L47"/>
      <c r="M47"/>
    </row>
    <row r="48" spans="3:13" x14ac:dyDescent="0.35">
      <c r="K48"/>
      <c r="L48"/>
      <c r="M48"/>
    </row>
    <row r="49" spans="11:13" x14ac:dyDescent="0.35">
      <c r="K49"/>
      <c r="L49"/>
      <c r="M49"/>
    </row>
    <row r="50" spans="11:13" x14ac:dyDescent="0.35">
      <c r="K50"/>
      <c r="L50"/>
      <c r="M50"/>
    </row>
    <row r="51" spans="11:13" x14ac:dyDescent="0.35">
      <c r="K51"/>
      <c r="L51"/>
      <c r="M51"/>
    </row>
    <row r="52" spans="11:13" x14ac:dyDescent="0.35">
      <c r="K52"/>
      <c r="L52"/>
      <c r="M52"/>
    </row>
    <row r="53" spans="11:13" x14ac:dyDescent="0.35">
      <c r="K53"/>
      <c r="L53"/>
      <c r="M53"/>
    </row>
    <row r="54" spans="11:13" x14ac:dyDescent="0.35">
      <c r="K54"/>
      <c r="L54"/>
      <c r="M54"/>
    </row>
    <row r="55" spans="11:13" x14ac:dyDescent="0.35">
      <c r="K55"/>
      <c r="L55"/>
      <c r="M55"/>
    </row>
    <row r="56" spans="11:13" x14ac:dyDescent="0.35">
      <c r="K56"/>
      <c r="L56"/>
      <c r="M56"/>
    </row>
    <row r="57" spans="11:13" x14ac:dyDescent="0.35">
      <c r="K57"/>
      <c r="L57"/>
      <c r="M57"/>
    </row>
    <row r="58" spans="11:13" x14ac:dyDescent="0.35">
      <c r="K58"/>
      <c r="L58"/>
      <c r="M58"/>
    </row>
    <row r="59" spans="11:13" x14ac:dyDescent="0.35">
      <c r="K59"/>
      <c r="L59"/>
      <c r="M59"/>
    </row>
    <row r="60" spans="11:13" x14ac:dyDescent="0.35">
      <c r="K60"/>
      <c r="L60"/>
      <c r="M60"/>
    </row>
  </sheetData>
  <pageMargins left="0.7" right="0.7" top="0.75" bottom="0.75" header="0.3" footer="0.3"/>
  <pageSetup scale="53" orientation="landscape"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36"/>
  <sheetViews>
    <sheetView showGridLines="0" topLeftCell="B2" workbookViewId="0"/>
  </sheetViews>
  <sheetFormatPr defaultRowHeight="17.25" x14ac:dyDescent="0.35"/>
  <cols>
    <col min="1" max="1" width="9" hidden="1" customWidth="1"/>
    <col min="2" max="2" width="9" customWidth="1"/>
    <col min="3" max="3" width="20.5" bestFit="1" customWidth="1"/>
    <col min="4" max="4" width="17.625" bestFit="1" customWidth="1"/>
    <col min="5" max="5" width="18.5" bestFit="1" customWidth="1"/>
    <col min="6" max="6" width="12.625" bestFit="1" customWidth="1"/>
    <col min="7" max="7" width="14.125" bestFit="1" customWidth="1"/>
    <col min="8" max="8" width="15.25" bestFit="1" customWidth="1"/>
    <col min="9" max="9" width="13.25" bestFit="1" customWidth="1"/>
    <col min="10" max="10" width="16" bestFit="1" customWidth="1"/>
    <col min="11" max="11" width="21.75" bestFit="1" customWidth="1"/>
    <col min="12" max="12" width="17.75" bestFit="1" customWidth="1"/>
    <col min="13" max="13" width="21.875" bestFit="1" customWidth="1"/>
    <col min="14" max="14" width="22.875" bestFit="1" customWidth="1"/>
    <col min="15" max="15" width="16.125" bestFit="1" customWidth="1"/>
    <col min="16" max="16" width="13.625" bestFit="1" customWidth="1"/>
    <col min="17" max="17" width="19.5" bestFit="1" customWidth="1"/>
    <col min="18" max="18" width="21.625" bestFit="1" customWidth="1"/>
    <col min="19" max="19" width="11.875" bestFit="1" customWidth="1"/>
    <col min="20" max="20" width="27.125" bestFit="1" customWidth="1"/>
    <col min="21" max="21" width="16.875" bestFit="1" customWidth="1"/>
  </cols>
  <sheetData>
    <row r="1" spans="1:39" hidden="1" x14ac:dyDescent="0.35">
      <c r="A1" s="1" t="s">
        <v>132</v>
      </c>
      <c r="B1" s="1"/>
      <c r="C1" s="1" t="s">
        <v>98</v>
      </c>
      <c r="D1" s="1" t="s">
        <v>101</v>
      </c>
      <c r="E1" s="1" t="s">
        <v>22</v>
      </c>
      <c r="F1" s="1" t="s">
        <v>22</v>
      </c>
      <c r="G1" s="1" t="s">
        <v>22</v>
      </c>
      <c r="H1" s="1" t="s">
        <v>22</v>
      </c>
      <c r="I1" s="1" t="s">
        <v>22</v>
      </c>
      <c r="J1" s="1" t="s">
        <v>22</v>
      </c>
      <c r="K1" s="1" t="s">
        <v>22</v>
      </c>
      <c r="L1" s="1" t="s">
        <v>22</v>
      </c>
      <c r="M1" s="1" t="s">
        <v>22</v>
      </c>
      <c r="N1" s="1" t="s">
        <v>22</v>
      </c>
      <c r="O1" s="1" t="s">
        <v>22</v>
      </c>
      <c r="P1" s="1" t="s">
        <v>22</v>
      </c>
      <c r="Q1" s="1" t="s">
        <v>22</v>
      </c>
      <c r="R1" s="1" t="s">
        <v>22</v>
      </c>
      <c r="S1" s="1" t="s">
        <v>22</v>
      </c>
      <c r="T1" s="1" t="s">
        <v>22</v>
      </c>
      <c r="U1" s="1" t="s">
        <v>22</v>
      </c>
      <c r="V1" s="1"/>
    </row>
    <row r="2" spans="1:39" x14ac:dyDescent="0.35">
      <c r="A2" s="1"/>
      <c r="B2" s="1"/>
    </row>
    <row r="3" spans="1:39" ht="18" thickBot="1" x14ac:dyDescent="0.4">
      <c r="A3" s="1"/>
      <c r="B3" s="1"/>
      <c r="C3" s="11" t="s">
        <v>92</v>
      </c>
      <c r="D3" s="12" t="s">
        <v>93</v>
      </c>
      <c r="E3" s="17"/>
      <c r="F3" s="17"/>
      <c r="G3" s="17"/>
      <c r="H3" s="17"/>
      <c r="I3" s="17"/>
      <c r="J3" s="17"/>
      <c r="K3" s="17"/>
      <c r="L3" s="17"/>
      <c r="M3" s="17"/>
      <c r="N3" s="17"/>
      <c r="O3" s="17"/>
      <c r="P3" s="17"/>
      <c r="Q3" s="17"/>
      <c r="R3" s="17"/>
      <c r="S3" s="17"/>
      <c r="T3" s="17"/>
      <c r="U3" s="17"/>
    </row>
    <row r="4" spans="1:39" ht="18" thickTop="1" x14ac:dyDescent="0.35">
      <c r="A4" s="1"/>
      <c r="B4" s="1"/>
      <c r="C4" s="13" t="s">
        <v>94</v>
      </c>
      <c r="D4" s="14"/>
      <c r="E4" s="17"/>
      <c r="F4" s="17"/>
      <c r="G4" s="17"/>
      <c r="H4" s="17"/>
      <c r="I4" s="17"/>
      <c r="J4" s="17"/>
      <c r="K4" s="17"/>
      <c r="L4" s="17"/>
      <c r="M4" s="17"/>
      <c r="N4" s="17"/>
      <c r="O4" s="17"/>
      <c r="P4" s="17"/>
      <c r="Q4" s="17"/>
      <c r="R4" s="17"/>
      <c r="S4" s="17"/>
      <c r="T4" s="17"/>
      <c r="U4" s="17"/>
    </row>
    <row r="5" spans="1:39" x14ac:dyDescent="0.35">
      <c r="A5" s="1" t="s">
        <v>100</v>
      </c>
      <c r="B5" s="1"/>
      <c r="C5" s="15" t="s">
        <v>95</v>
      </c>
      <c r="D5" s="16" t="str">
        <f>"INTERNAL"</f>
        <v>INTERNAL</v>
      </c>
      <c r="E5" s="18"/>
      <c r="F5" s="18"/>
      <c r="G5" s="18"/>
      <c r="H5" s="18"/>
      <c r="I5" s="18"/>
      <c r="J5" s="18"/>
      <c r="K5" s="18"/>
      <c r="L5" s="18"/>
      <c r="M5" s="18"/>
      <c r="N5" s="18"/>
      <c r="O5" s="18"/>
      <c r="P5" s="18"/>
      <c r="Q5" s="18"/>
      <c r="R5" s="18"/>
      <c r="S5" s="18"/>
      <c r="T5" s="18"/>
      <c r="U5" s="18"/>
      <c r="V5" s="1"/>
    </row>
    <row r="6" spans="1:39" x14ac:dyDescent="0.35">
      <c r="A6" s="1" t="s">
        <v>100</v>
      </c>
      <c r="B6" s="1"/>
      <c r="C6" s="15" t="s">
        <v>13</v>
      </c>
      <c r="D6" s="16" t="str">
        <f>"Straight-Line Orig Life"</f>
        <v>Straight-Line Orig Life</v>
      </c>
      <c r="E6" s="18"/>
      <c r="F6" s="18"/>
      <c r="G6" s="18"/>
      <c r="H6" s="18"/>
      <c r="I6" s="18"/>
      <c r="J6" s="18"/>
      <c r="K6" s="18"/>
      <c r="L6" s="18"/>
      <c r="M6" s="18"/>
      <c r="N6" s="18"/>
      <c r="O6" s="18"/>
      <c r="P6" s="18"/>
      <c r="Q6" s="18"/>
      <c r="R6" s="18"/>
      <c r="S6" s="18"/>
      <c r="T6" s="18"/>
      <c r="U6" s="18"/>
      <c r="V6" s="1"/>
    </row>
    <row r="8" spans="1:39" hidden="1" x14ac:dyDescent="0.35">
      <c r="A8" s="1" t="s">
        <v>1</v>
      </c>
      <c r="B8" s="1"/>
      <c r="C8" s="2"/>
      <c r="D8" s="1" t="s">
        <v>2</v>
      </c>
      <c r="E8" s="1"/>
      <c r="F8" s="1"/>
      <c r="G8" s="1"/>
      <c r="H8" s="1"/>
      <c r="I8" s="1"/>
      <c r="J8" s="1"/>
      <c r="K8" s="1"/>
      <c r="L8" s="1"/>
      <c r="M8" s="1"/>
      <c r="N8" s="1"/>
      <c r="O8" s="1"/>
      <c r="P8" s="1"/>
      <c r="Q8" s="1"/>
      <c r="R8" s="1"/>
      <c r="S8" s="1"/>
      <c r="T8" s="1"/>
      <c r="U8" s="1"/>
      <c r="V8" s="1" t="s">
        <v>4</v>
      </c>
      <c r="W8" s="1" t="s">
        <v>5</v>
      </c>
      <c r="X8" s="1" t="s">
        <v>6</v>
      </c>
      <c r="Y8" s="1" t="s">
        <v>7</v>
      </c>
      <c r="Z8" s="1" t="s">
        <v>8</v>
      </c>
      <c r="AA8" s="1" t="s">
        <v>9</v>
      </c>
      <c r="AB8" s="1" t="s">
        <v>10</v>
      </c>
      <c r="AC8" s="1" t="s">
        <v>11</v>
      </c>
      <c r="AD8" s="1" t="s">
        <v>12</v>
      </c>
      <c r="AE8" s="1" t="s">
        <v>13</v>
      </c>
      <c r="AF8" s="1" t="s">
        <v>14</v>
      </c>
      <c r="AG8" s="1" t="s">
        <v>15</v>
      </c>
      <c r="AH8" s="1" t="s">
        <v>87</v>
      </c>
      <c r="AI8" s="1" t="s">
        <v>16</v>
      </c>
      <c r="AJ8" s="1" t="s">
        <v>17</v>
      </c>
      <c r="AK8" s="1" t="s">
        <v>18</v>
      </c>
      <c r="AL8" s="1" t="s">
        <v>19</v>
      </c>
      <c r="AM8" t="s">
        <v>20</v>
      </c>
    </row>
    <row r="9" spans="1:39" hidden="1" x14ac:dyDescent="0.35">
      <c r="A9" s="1" t="s">
        <v>1</v>
      </c>
      <c r="B9" s="1"/>
      <c r="C9" s="2"/>
      <c r="D9" s="1" t="s">
        <v>3</v>
      </c>
      <c r="E9" s="1"/>
      <c r="F9" s="1"/>
      <c r="G9" s="1"/>
      <c r="H9" s="1"/>
      <c r="I9" s="1"/>
      <c r="J9" s="1"/>
      <c r="K9" s="1"/>
      <c r="L9" s="1"/>
      <c r="M9" s="1"/>
      <c r="N9" s="1"/>
      <c r="O9" s="1"/>
      <c r="P9" s="1"/>
      <c r="Q9" s="1"/>
      <c r="R9" s="1"/>
      <c r="S9" s="1"/>
      <c r="T9" s="1"/>
      <c r="U9" s="1"/>
      <c r="V9" s="1" t="s">
        <v>4</v>
      </c>
      <c r="W9" s="1" t="s">
        <v>5</v>
      </c>
      <c r="X9" s="1" t="s">
        <v>6</v>
      </c>
      <c r="Y9" s="1" t="s">
        <v>7</v>
      </c>
      <c r="Z9" s="1" t="s">
        <v>8</v>
      </c>
      <c r="AA9" s="1" t="s">
        <v>9</v>
      </c>
      <c r="AB9" s="1" t="s">
        <v>10</v>
      </c>
      <c r="AC9" s="1" t="s">
        <v>11</v>
      </c>
      <c r="AD9" s="1" t="s">
        <v>12</v>
      </c>
      <c r="AE9" s="1" t="s">
        <v>13</v>
      </c>
      <c r="AF9" s="1" t="s">
        <v>14</v>
      </c>
      <c r="AG9" s="1" t="s">
        <v>15</v>
      </c>
      <c r="AH9" s="1" t="s">
        <v>87</v>
      </c>
      <c r="AI9" s="1" t="s">
        <v>16</v>
      </c>
      <c r="AJ9" s="1" t="s">
        <v>17</v>
      </c>
      <c r="AK9" s="1" t="s">
        <v>18</v>
      </c>
      <c r="AL9" s="1" t="s">
        <v>19</v>
      </c>
      <c r="AM9" t="s">
        <v>20</v>
      </c>
    </row>
    <row r="10" spans="1:39" x14ac:dyDescent="0.35">
      <c r="D10" t="s">
        <v>4</v>
      </c>
      <c r="E10" t="s">
        <v>5</v>
      </c>
      <c r="F10" t="s">
        <v>6</v>
      </c>
      <c r="G10" t="s">
        <v>7</v>
      </c>
      <c r="H10" t="s">
        <v>8</v>
      </c>
      <c r="I10" t="s">
        <v>9</v>
      </c>
      <c r="J10" t="s">
        <v>10</v>
      </c>
      <c r="K10" t="s">
        <v>11</v>
      </c>
      <c r="L10" t="s">
        <v>12</v>
      </c>
      <c r="M10" t="s">
        <v>13</v>
      </c>
      <c r="N10" t="s">
        <v>14</v>
      </c>
      <c r="O10" t="s">
        <v>15</v>
      </c>
      <c r="P10" t="s">
        <v>87</v>
      </c>
      <c r="Q10" t="s">
        <v>16</v>
      </c>
      <c r="R10" t="s">
        <v>17</v>
      </c>
      <c r="S10" t="s">
        <v>18</v>
      </c>
      <c r="T10" t="s">
        <v>19</v>
      </c>
      <c r="U10" t="s">
        <v>20</v>
      </c>
    </row>
    <row r="11" spans="1:39" x14ac:dyDescent="0.35">
      <c r="A11" t="s">
        <v>21</v>
      </c>
      <c r="D11" s="4" t="s">
        <v>24</v>
      </c>
      <c r="E11" s="4" t="s">
        <v>25</v>
      </c>
      <c r="F11" s="4" t="s">
        <v>26</v>
      </c>
      <c r="G11" s="4" t="s">
        <v>27</v>
      </c>
      <c r="H11" s="4" t="s">
        <v>28</v>
      </c>
      <c r="I11" s="4" t="s">
        <v>29</v>
      </c>
      <c r="J11" s="4" t="s">
        <v>30</v>
      </c>
      <c r="K11" s="5">
        <v>42005</v>
      </c>
      <c r="L11" s="5">
        <v>42005</v>
      </c>
      <c r="M11" s="4" t="s">
        <v>31</v>
      </c>
      <c r="N11" s="4" t="s">
        <v>32</v>
      </c>
      <c r="O11" s="6">
        <v>1</v>
      </c>
      <c r="P11" s="4" t="s">
        <v>88</v>
      </c>
      <c r="Q11" s="6">
        <v>7</v>
      </c>
      <c r="R11" s="6">
        <v>4</v>
      </c>
      <c r="S11" s="6">
        <v>1000</v>
      </c>
      <c r="T11" s="6">
        <v>309.52</v>
      </c>
      <c r="U11" s="6">
        <v>690.48</v>
      </c>
    </row>
    <row r="12" spans="1:39" x14ac:dyDescent="0.35">
      <c r="A12" t="s">
        <v>21</v>
      </c>
      <c r="D12" s="4" t="s">
        <v>33</v>
      </c>
      <c r="E12" s="4" t="s">
        <v>25</v>
      </c>
      <c r="F12" s="4" t="s">
        <v>26</v>
      </c>
      <c r="G12" s="4" t="s">
        <v>27</v>
      </c>
      <c r="H12" s="4" t="s">
        <v>28</v>
      </c>
      <c r="I12" s="4" t="s">
        <v>29</v>
      </c>
      <c r="J12" s="4" t="s">
        <v>30</v>
      </c>
      <c r="K12" s="5">
        <v>42035</v>
      </c>
      <c r="L12" s="5">
        <v>42035</v>
      </c>
      <c r="M12" s="4" t="s">
        <v>31</v>
      </c>
      <c r="N12" s="4" t="s">
        <v>32</v>
      </c>
      <c r="O12" s="6">
        <v>1</v>
      </c>
      <c r="P12" s="4" t="s">
        <v>88</v>
      </c>
      <c r="Q12" s="6">
        <v>7</v>
      </c>
      <c r="R12" s="6">
        <v>4</v>
      </c>
      <c r="S12" s="6">
        <v>1200</v>
      </c>
      <c r="T12" s="6">
        <v>371.44</v>
      </c>
      <c r="U12" s="6">
        <v>828.56</v>
      </c>
    </row>
    <row r="13" spans="1:39" x14ac:dyDescent="0.35">
      <c r="A13" t="s">
        <v>21</v>
      </c>
      <c r="D13" s="4" t="s">
        <v>34</v>
      </c>
      <c r="E13" s="4" t="s">
        <v>35</v>
      </c>
      <c r="F13" s="4" t="s">
        <v>26</v>
      </c>
      <c r="G13" s="4" t="s">
        <v>36</v>
      </c>
      <c r="H13" s="4" t="s">
        <v>28</v>
      </c>
      <c r="I13" s="4" t="s">
        <v>29</v>
      </c>
      <c r="J13" s="4" t="s">
        <v>30</v>
      </c>
      <c r="K13" s="5">
        <v>42064</v>
      </c>
      <c r="L13" s="5">
        <v>42064</v>
      </c>
      <c r="M13" s="4" t="s">
        <v>31</v>
      </c>
      <c r="N13" s="4" t="s">
        <v>32</v>
      </c>
      <c r="O13" s="6">
        <v>1</v>
      </c>
      <c r="P13" s="4" t="s">
        <v>88</v>
      </c>
      <c r="Q13" s="6">
        <v>7</v>
      </c>
      <c r="R13" s="6">
        <v>5</v>
      </c>
      <c r="S13" s="6">
        <v>650</v>
      </c>
      <c r="T13" s="6">
        <v>185.72</v>
      </c>
      <c r="U13" s="6">
        <v>464.28</v>
      </c>
    </row>
    <row r="14" spans="1:39" x14ac:dyDescent="0.35">
      <c r="A14" t="s">
        <v>21</v>
      </c>
      <c r="D14" s="4" t="s">
        <v>37</v>
      </c>
      <c r="E14" s="4" t="s">
        <v>38</v>
      </c>
      <c r="F14" s="4" t="s">
        <v>26</v>
      </c>
      <c r="G14" s="4" t="s">
        <v>36</v>
      </c>
      <c r="H14" s="4" t="s">
        <v>39</v>
      </c>
      <c r="I14" s="4" t="s">
        <v>29</v>
      </c>
      <c r="J14" s="4" t="s">
        <v>30</v>
      </c>
      <c r="K14" s="5">
        <v>42095</v>
      </c>
      <c r="L14" s="5">
        <v>42095</v>
      </c>
      <c r="M14" s="4" t="s">
        <v>31</v>
      </c>
      <c r="N14" s="4" t="s">
        <v>32</v>
      </c>
      <c r="O14" s="6">
        <v>1</v>
      </c>
      <c r="P14" s="4" t="s">
        <v>88</v>
      </c>
      <c r="Q14" s="6">
        <v>5</v>
      </c>
      <c r="R14" s="6">
        <v>3</v>
      </c>
      <c r="S14" s="6">
        <v>42550</v>
      </c>
      <c r="T14" s="6">
        <v>16310.84</v>
      </c>
      <c r="U14" s="6">
        <v>26239.16</v>
      </c>
    </row>
    <row r="15" spans="1:39" x14ac:dyDescent="0.35">
      <c r="A15" t="s">
        <v>21</v>
      </c>
      <c r="D15" s="4" t="s">
        <v>40</v>
      </c>
      <c r="E15" s="4" t="s">
        <v>41</v>
      </c>
      <c r="F15" s="4" t="s">
        <v>26</v>
      </c>
      <c r="G15" s="4" t="s">
        <v>42</v>
      </c>
      <c r="H15" s="4" t="s">
        <v>43</v>
      </c>
      <c r="I15" s="4" t="s">
        <v>29</v>
      </c>
      <c r="J15" s="4" t="s">
        <v>30</v>
      </c>
      <c r="K15" s="5">
        <v>42139</v>
      </c>
      <c r="L15" s="5">
        <v>42139</v>
      </c>
      <c r="M15" s="4" t="s">
        <v>31</v>
      </c>
      <c r="N15" s="4" t="s">
        <v>32</v>
      </c>
      <c r="O15" s="6">
        <v>1</v>
      </c>
      <c r="P15" s="4" t="s">
        <v>89</v>
      </c>
      <c r="Q15" s="6">
        <v>5</v>
      </c>
      <c r="R15" s="6">
        <v>3</v>
      </c>
      <c r="S15" s="6">
        <v>0</v>
      </c>
      <c r="T15" s="6">
        <v>5565.03</v>
      </c>
      <c r="U15" s="6">
        <v>12984.97</v>
      </c>
    </row>
    <row r="16" spans="1:39" x14ac:dyDescent="0.35">
      <c r="A16" t="s">
        <v>21</v>
      </c>
      <c r="D16" s="4" t="s">
        <v>44</v>
      </c>
      <c r="E16" s="4" t="s">
        <v>45</v>
      </c>
      <c r="F16" s="4" t="s">
        <v>26</v>
      </c>
      <c r="G16" s="4" t="s">
        <v>27</v>
      </c>
      <c r="H16" s="4" t="s">
        <v>46</v>
      </c>
      <c r="I16" s="4" t="s">
        <v>47</v>
      </c>
      <c r="J16" s="4" t="s">
        <v>30</v>
      </c>
      <c r="K16" s="5">
        <v>42186</v>
      </c>
      <c r="L16" s="5">
        <v>42186</v>
      </c>
      <c r="M16" s="4" t="s">
        <v>31</v>
      </c>
      <c r="N16" s="4" t="s">
        <v>32</v>
      </c>
      <c r="O16" s="6">
        <v>1</v>
      </c>
      <c r="P16" s="4" t="s">
        <v>88</v>
      </c>
      <c r="Q16" s="6">
        <v>5</v>
      </c>
      <c r="R16" s="6">
        <v>3</v>
      </c>
      <c r="S16" s="6">
        <v>1500</v>
      </c>
      <c r="T16" s="6">
        <v>500</v>
      </c>
      <c r="U16" s="6">
        <v>1000</v>
      </c>
    </row>
    <row r="17" spans="1:21" x14ac:dyDescent="0.35">
      <c r="A17" t="s">
        <v>21</v>
      </c>
      <c r="D17" s="4" t="s">
        <v>48</v>
      </c>
      <c r="E17" s="4" t="s">
        <v>49</v>
      </c>
      <c r="F17" s="4" t="s">
        <v>26</v>
      </c>
      <c r="G17" s="4" t="s">
        <v>27</v>
      </c>
      <c r="H17" s="4" t="s">
        <v>46</v>
      </c>
      <c r="I17" s="4" t="s">
        <v>47</v>
      </c>
      <c r="J17" s="4" t="s">
        <v>30</v>
      </c>
      <c r="K17" s="5">
        <v>42186</v>
      </c>
      <c r="L17" s="5">
        <v>42186</v>
      </c>
      <c r="M17" s="4" t="s">
        <v>31</v>
      </c>
      <c r="N17" s="4" t="s">
        <v>32</v>
      </c>
      <c r="O17" s="6">
        <v>1</v>
      </c>
      <c r="P17" s="4" t="s">
        <v>88</v>
      </c>
      <c r="Q17" s="6">
        <v>5</v>
      </c>
      <c r="R17" s="6">
        <v>3</v>
      </c>
      <c r="S17" s="6">
        <v>400</v>
      </c>
      <c r="T17" s="6">
        <v>133.34</v>
      </c>
      <c r="U17" s="6">
        <v>266.66000000000003</v>
      </c>
    </row>
    <row r="18" spans="1:21" x14ac:dyDescent="0.35">
      <c r="A18" t="s">
        <v>21</v>
      </c>
      <c r="D18" s="4" t="s">
        <v>50</v>
      </c>
      <c r="E18" s="4" t="s">
        <v>51</v>
      </c>
      <c r="F18" s="4" t="s">
        <v>26</v>
      </c>
      <c r="G18" s="4" t="s">
        <v>52</v>
      </c>
      <c r="H18" s="4" t="s">
        <v>53</v>
      </c>
      <c r="I18" s="4" t="s">
        <v>47</v>
      </c>
      <c r="J18" s="4" t="s">
        <v>30</v>
      </c>
      <c r="K18" s="5">
        <v>42278</v>
      </c>
      <c r="L18" s="5">
        <v>42278</v>
      </c>
      <c r="M18" s="4" t="s">
        <v>31</v>
      </c>
      <c r="N18" s="4" t="s">
        <v>32</v>
      </c>
      <c r="O18" s="6">
        <v>1</v>
      </c>
      <c r="P18" s="4" t="s">
        <v>88</v>
      </c>
      <c r="Q18" s="6">
        <v>7</v>
      </c>
      <c r="R18" s="6">
        <v>5</v>
      </c>
      <c r="S18" s="6">
        <v>24000</v>
      </c>
      <c r="T18" s="6">
        <v>4371.42</v>
      </c>
      <c r="U18" s="6">
        <v>19628.580000000002</v>
      </c>
    </row>
    <row r="19" spans="1:21" x14ac:dyDescent="0.35">
      <c r="A19" t="s">
        <v>21</v>
      </c>
      <c r="D19" s="4" t="s">
        <v>54</v>
      </c>
      <c r="E19" s="4" t="s">
        <v>55</v>
      </c>
      <c r="F19" s="4" t="s">
        <v>26</v>
      </c>
      <c r="G19" s="4" t="s">
        <v>36</v>
      </c>
      <c r="H19" s="4" t="s">
        <v>56</v>
      </c>
      <c r="I19" s="4" t="s">
        <v>29</v>
      </c>
      <c r="J19" s="4" t="s">
        <v>57</v>
      </c>
      <c r="K19" s="5">
        <v>42309</v>
      </c>
      <c r="L19" s="5">
        <v>42309</v>
      </c>
      <c r="M19" s="4" t="s">
        <v>31</v>
      </c>
      <c r="N19" s="4" t="s">
        <v>32</v>
      </c>
      <c r="O19" s="6">
        <v>1</v>
      </c>
      <c r="P19" s="4" t="s">
        <v>88</v>
      </c>
      <c r="Q19" s="6">
        <v>30</v>
      </c>
      <c r="R19" s="6">
        <v>28</v>
      </c>
      <c r="S19" s="6">
        <v>100000</v>
      </c>
      <c r="T19" s="6">
        <v>4444.45</v>
      </c>
      <c r="U19" s="6">
        <v>95555.55</v>
      </c>
    </row>
    <row r="20" spans="1:21" x14ac:dyDescent="0.35">
      <c r="A20" t="s">
        <v>21</v>
      </c>
      <c r="D20" s="4" t="s">
        <v>58</v>
      </c>
      <c r="E20" s="4" t="s">
        <v>59</v>
      </c>
      <c r="F20" s="4" t="s">
        <v>26</v>
      </c>
      <c r="G20" s="4" t="s">
        <v>36</v>
      </c>
      <c r="H20" s="4" t="s">
        <v>56</v>
      </c>
      <c r="I20" s="4" t="s">
        <v>47</v>
      </c>
      <c r="J20" s="4" t="s">
        <v>57</v>
      </c>
      <c r="K20" s="5">
        <v>42309</v>
      </c>
      <c r="L20" s="5">
        <v>42309</v>
      </c>
      <c r="M20" s="4" t="s">
        <v>31</v>
      </c>
      <c r="N20" s="4" t="s">
        <v>32</v>
      </c>
      <c r="O20" s="6">
        <v>1</v>
      </c>
      <c r="P20" s="4" t="s">
        <v>88</v>
      </c>
      <c r="Q20" s="6">
        <v>30</v>
      </c>
      <c r="R20" s="6">
        <v>28</v>
      </c>
      <c r="S20" s="6">
        <v>120000</v>
      </c>
      <c r="T20" s="6">
        <v>5333.33</v>
      </c>
      <c r="U20" s="6">
        <v>114666.67</v>
      </c>
    </row>
    <row r="21" spans="1:21" x14ac:dyDescent="0.35">
      <c r="A21" t="s">
        <v>21</v>
      </c>
      <c r="D21" s="4" t="s">
        <v>60</v>
      </c>
      <c r="E21" s="4" t="s">
        <v>61</v>
      </c>
      <c r="F21" s="4" t="s">
        <v>26</v>
      </c>
      <c r="G21" s="4" t="s">
        <v>62</v>
      </c>
      <c r="H21" s="4" t="s">
        <v>39</v>
      </c>
      <c r="I21" s="4" t="s">
        <v>47</v>
      </c>
      <c r="J21" s="4" t="s">
        <v>30</v>
      </c>
      <c r="K21" s="5">
        <v>42370</v>
      </c>
      <c r="L21" s="5">
        <v>42370</v>
      </c>
      <c r="M21" s="4" t="s">
        <v>31</v>
      </c>
      <c r="N21" s="4" t="s">
        <v>32</v>
      </c>
      <c r="O21" s="6">
        <v>1</v>
      </c>
      <c r="P21" s="4" t="s">
        <v>88</v>
      </c>
      <c r="Q21" s="6">
        <v>5</v>
      </c>
      <c r="R21" s="6">
        <v>3</v>
      </c>
      <c r="S21" s="6">
        <v>65000</v>
      </c>
      <c r="T21" s="6">
        <v>15166.66</v>
      </c>
      <c r="U21" s="6">
        <v>49833.34</v>
      </c>
    </row>
    <row r="22" spans="1:21" x14ac:dyDescent="0.35">
      <c r="A22" t="s">
        <v>21</v>
      </c>
      <c r="D22" s="4" t="s">
        <v>63</v>
      </c>
      <c r="E22" s="4" t="s">
        <v>64</v>
      </c>
      <c r="F22" s="4" t="s">
        <v>26</v>
      </c>
      <c r="G22" s="4" t="s">
        <v>52</v>
      </c>
      <c r="H22" s="4" t="s">
        <v>43</v>
      </c>
      <c r="I22" s="4" t="s">
        <v>47</v>
      </c>
      <c r="J22" s="4" t="s">
        <v>30</v>
      </c>
      <c r="K22" s="5">
        <v>42400</v>
      </c>
      <c r="L22" s="5">
        <v>42400</v>
      </c>
      <c r="M22" s="4" t="s">
        <v>31</v>
      </c>
      <c r="N22" s="4" t="s">
        <v>32</v>
      </c>
      <c r="O22" s="6">
        <v>1</v>
      </c>
      <c r="P22" s="4" t="s">
        <v>88</v>
      </c>
      <c r="Q22" s="6">
        <v>5</v>
      </c>
      <c r="R22" s="6">
        <v>3</v>
      </c>
      <c r="S22" s="6">
        <v>16500</v>
      </c>
      <c r="T22" s="6">
        <v>3850</v>
      </c>
      <c r="U22" s="6">
        <v>12650</v>
      </c>
    </row>
    <row r="23" spans="1:21" x14ac:dyDescent="0.35">
      <c r="A23" t="s">
        <v>21</v>
      </c>
      <c r="D23" s="4" t="s">
        <v>65</v>
      </c>
      <c r="E23" s="4" t="s">
        <v>66</v>
      </c>
      <c r="F23" s="4" t="s">
        <v>26</v>
      </c>
      <c r="G23" s="4" t="s">
        <v>27</v>
      </c>
      <c r="H23" s="4" t="s">
        <v>46</v>
      </c>
      <c r="I23" s="4" t="s">
        <v>29</v>
      </c>
      <c r="J23" s="4" t="s">
        <v>30</v>
      </c>
      <c r="K23" s="5">
        <v>42430</v>
      </c>
      <c r="L23" s="5">
        <v>42430</v>
      </c>
      <c r="M23" s="4" t="s">
        <v>31</v>
      </c>
      <c r="N23" s="4" t="s">
        <v>32</v>
      </c>
      <c r="O23" s="6">
        <v>1</v>
      </c>
      <c r="P23" s="4" t="s">
        <v>88</v>
      </c>
      <c r="Q23" s="6">
        <v>5</v>
      </c>
      <c r="R23" s="6">
        <v>4</v>
      </c>
      <c r="S23" s="6">
        <v>4500</v>
      </c>
      <c r="T23" s="6">
        <v>900</v>
      </c>
      <c r="U23" s="6">
        <v>3600</v>
      </c>
    </row>
    <row r="24" spans="1:21" x14ac:dyDescent="0.35">
      <c r="A24" t="s">
        <v>21</v>
      </c>
      <c r="D24" s="4" t="s">
        <v>67</v>
      </c>
      <c r="E24" s="4" t="s">
        <v>45</v>
      </c>
      <c r="F24" s="4" t="s">
        <v>26</v>
      </c>
      <c r="G24" s="4" t="s">
        <v>36</v>
      </c>
      <c r="H24" s="4" t="s">
        <v>46</v>
      </c>
      <c r="I24" s="4" t="s">
        <v>29</v>
      </c>
      <c r="J24" s="4" t="s">
        <v>30</v>
      </c>
      <c r="K24" s="5">
        <v>42490</v>
      </c>
      <c r="L24" s="5">
        <v>42490</v>
      </c>
      <c r="M24" s="4" t="s">
        <v>31</v>
      </c>
      <c r="N24" s="4" t="s">
        <v>32</v>
      </c>
      <c r="O24" s="6">
        <v>1</v>
      </c>
      <c r="P24" s="4" t="s">
        <v>88</v>
      </c>
      <c r="Q24" s="6">
        <v>5</v>
      </c>
      <c r="R24" s="6">
        <v>4</v>
      </c>
      <c r="S24" s="6">
        <v>1300</v>
      </c>
      <c r="T24" s="6">
        <v>238.34</v>
      </c>
      <c r="U24" s="6">
        <v>1061.6600000000001</v>
      </c>
    </row>
    <row r="25" spans="1:21" x14ac:dyDescent="0.35">
      <c r="A25" t="s">
        <v>21</v>
      </c>
      <c r="D25" s="4" t="s">
        <v>68</v>
      </c>
      <c r="E25" s="4" t="s">
        <v>49</v>
      </c>
      <c r="F25" s="4" t="s">
        <v>26</v>
      </c>
      <c r="G25" s="4" t="s">
        <v>36</v>
      </c>
      <c r="H25" s="4" t="s">
        <v>46</v>
      </c>
      <c r="I25" s="4" t="s">
        <v>29</v>
      </c>
      <c r="J25" s="4" t="s">
        <v>30</v>
      </c>
      <c r="K25" s="5">
        <v>42490</v>
      </c>
      <c r="L25" s="5">
        <v>42490</v>
      </c>
      <c r="M25" s="4" t="s">
        <v>31</v>
      </c>
      <c r="N25" s="4" t="s">
        <v>32</v>
      </c>
      <c r="O25" s="6">
        <v>1</v>
      </c>
      <c r="P25" s="4" t="s">
        <v>88</v>
      </c>
      <c r="Q25" s="6">
        <v>5</v>
      </c>
      <c r="R25" s="6">
        <v>4</v>
      </c>
      <c r="S25" s="6">
        <v>400</v>
      </c>
      <c r="T25" s="6">
        <v>73.34</v>
      </c>
      <c r="U25" s="6">
        <v>326.66000000000003</v>
      </c>
    </row>
    <row r="26" spans="1:21" x14ac:dyDescent="0.35">
      <c r="A26" t="s">
        <v>21</v>
      </c>
      <c r="D26" s="4" t="s">
        <v>69</v>
      </c>
      <c r="E26" s="4" t="s">
        <v>70</v>
      </c>
      <c r="F26" s="4" t="s">
        <v>26</v>
      </c>
      <c r="G26" s="4" t="s">
        <v>27</v>
      </c>
      <c r="H26" s="4" t="s">
        <v>53</v>
      </c>
      <c r="I26" s="4" t="s">
        <v>29</v>
      </c>
      <c r="J26" s="4" t="s">
        <v>30</v>
      </c>
      <c r="K26" s="5">
        <v>42491</v>
      </c>
      <c r="L26" s="5">
        <v>42491</v>
      </c>
      <c r="M26" s="4" t="s">
        <v>31</v>
      </c>
      <c r="N26" s="4" t="s">
        <v>32</v>
      </c>
      <c r="O26" s="6">
        <v>1</v>
      </c>
      <c r="P26" s="4" t="s">
        <v>88</v>
      </c>
      <c r="Q26" s="6">
        <v>7</v>
      </c>
      <c r="R26" s="6">
        <v>6</v>
      </c>
      <c r="S26" s="6">
        <v>1200</v>
      </c>
      <c r="T26" s="6">
        <v>128.58000000000001</v>
      </c>
      <c r="U26" s="6">
        <v>1071.42</v>
      </c>
    </row>
    <row r="27" spans="1:21" x14ac:dyDescent="0.35">
      <c r="A27" t="s">
        <v>21</v>
      </c>
      <c r="D27" s="4" t="s">
        <v>71</v>
      </c>
      <c r="E27" s="4" t="s">
        <v>72</v>
      </c>
      <c r="F27" s="4" t="s">
        <v>26</v>
      </c>
      <c r="G27" s="4" t="s">
        <v>27</v>
      </c>
      <c r="H27" s="4" t="s">
        <v>53</v>
      </c>
      <c r="I27" s="4" t="s">
        <v>29</v>
      </c>
      <c r="J27" s="4" t="s">
        <v>30</v>
      </c>
      <c r="K27" s="5">
        <v>42551</v>
      </c>
      <c r="L27" s="5">
        <v>42551</v>
      </c>
      <c r="M27" s="4" t="s">
        <v>31</v>
      </c>
      <c r="N27" s="4" t="s">
        <v>32</v>
      </c>
      <c r="O27" s="6">
        <v>1</v>
      </c>
      <c r="P27" s="4" t="s">
        <v>88</v>
      </c>
      <c r="Q27" s="6">
        <v>7</v>
      </c>
      <c r="R27" s="6">
        <v>6</v>
      </c>
      <c r="S27" s="6">
        <v>15000</v>
      </c>
      <c r="T27" s="6">
        <v>1446.42</v>
      </c>
      <c r="U27" s="6">
        <v>13553.58</v>
      </c>
    </row>
    <row r="28" spans="1:21" x14ac:dyDescent="0.35">
      <c r="A28" t="s">
        <v>21</v>
      </c>
      <c r="D28" s="4" t="s">
        <v>73</v>
      </c>
      <c r="E28" s="4" t="s">
        <v>72</v>
      </c>
      <c r="F28" s="4" t="s">
        <v>26</v>
      </c>
      <c r="G28" s="4" t="s">
        <v>42</v>
      </c>
      <c r="H28" s="4" t="s">
        <v>53</v>
      </c>
      <c r="I28" s="4" t="s">
        <v>47</v>
      </c>
      <c r="J28" s="4" t="s">
        <v>30</v>
      </c>
      <c r="K28" s="5">
        <v>42583</v>
      </c>
      <c r="L28" s="5">
        <v>42583</v>
      </c>
      <c r="M28" s="4" t="s">
        <v>31</v>
      </c>
      <c r="N28" s="4" t="s">
        <v>32</v>
      </c>
      <c r="O28" s="6">
        <v>1</v>
      </c>
      <c r="P28" s="4" t="s">
        <v>88</v>
      </c>
      <c r="Q28" s="6">
        <v>7</v>
      </c>
      <c r="R28" s="6">
        <v>6</v>
      </c>
      <c r="S28" s="6">
        <v>12000</v>
      </c>
      <c r="T28" s="6">
        <v>900</v>
      </c>
      <c r="U28" s="6">
        <v>11100</v>
      </c>
    </row>
    <row r="29" spans="1:21" x14ac:dyDescent="0.35">
      <c r="A29" t="s">
        <v>21</v>
      </c>
      <c r="D29" s="4" t="s">
        <v>74</v>
      </c>
      <c r="E29" s="4" t="s">
        <v>75</v>
      </c>
      <c r="F29" s="4" t="s">
        <v>26</v>
      </c>
      <c r="G29" s="4" t="s">
        <v>62</v>
      </c>
      <c r="H29" s="4" t="s">
        <v>28</v>
      </c>
      <c r="I29" s="4" t="s">
        <v>47</v>
      </c>
      <c r="J29" s="4" t="s">
        <v>30</v>
      </c>
      <c r="K29" s="5">
        <v>42644</v>
      </c>
      <c r="L29" s="5">
        <v>42644</v>
      </c>
      <c r="M29" s="4" t="s">
        <v>31</v>
      </c>
      <c r="N29" s="4" t="s">
        <v>32</v>
      </c>
      <c r="O29" s="6">
        <v>1</v>
      </c>
      <c r="P29" s="4" t="s">
        <v>88</v>
      </c>
      <c r="Q29" s="6">
        <v>7</v>
      </c>
      <c r="R29" s="6">
        <v>6</v>
      </c>
      <c r="S29" s="6">
        <v>500</v>
      </c>
      <c r="T29" s="6">
        <v>29.76</v>
      </c>
      <c r="U29" s="6">
        <v>470.24</v>
      </c>
    </row>
    <row r="30" spans="1:21" x14ac:dyDescent="0.35">
      <c r="A30" t="s">
        <v>21</v>
      </c>
      <c r="D30" s="4" t="s">
        <v>76</v>
      </c>
      <c r="E30" s="4" t="s">
        <v>77</v>
      </c>
      <c r="F30" s="4" t="s">
        <v>26</v>
      </c>
      <c r="G30" s="4" t="s">
        <v>62</v>
      </c>
      <c r="H30" s="4" t="s">
        <v>28</v>
      </c>
      <c r="I30" s="4" t="s">
        <v>47</v>
      </c>
      <c r="J30" s="4" t="s">
        <v>30</v>
      </c>
      <c r="K30" s="5">
        <v>42644</v>
      </c>
      <c r="L30" s="5">
        <v>42644</v>
      </c>
      <c r="M30" s="4" t="s">
        <v>31</v>
      </c>
      <c r="N30" s="4" t="s">
        <v>32</v>
      </c>
      <c r="O30" s="6">
        <v>1</v>
      </c>
      <c r="P30" s="4" t="s">
        <v>88</v>
      </c>
      <c r="Q30" s="6">
        <v>7</v>
      </c>
      <c r="R30" s="6">
        <v>6</v>
      </c>
      <c r="S30" s="6">
        <v>2200</v>
      </c>
      <c r="T30" s="6">
        <v>130.94999999999999</v>
      </c>
      <c r="U30" s="6">
        <v>2069.0500000000002</v>
      </c>
    </row>
    <row r="31" spans="1:21" x14ac:dyDescent="0.35">
      <c r="A31" t="s">
        <v>21</v>
      </c>
      <c r="D31" s="4" t="s">
        <v>78</v>
      </c>
      <c r="E31" s="4" t="s">
        <v>79</v>
      </c>
      <c r="F31" s="4" t="s">
        <v>26</v>
      </c>
      <c r="G31" s="4" t="s">
        <v>27</v>
      </c>
      <c r="H31" s="4" t="s">
        <v>28</v>
      </c>
      <c r="I31" s="4" t="s">
        <v>47</v>
      </c>
      <c r="J31" s="4" t="s">
        <v>30</v>
      </c>
      <c r="K31" s="5">
        <v>42675</v>
      </c>
      <c r="L31" s="5">
        <v>42675</v>
      </c>
      <c r="M31" s="4" t="s">
        <v>31</v>
      </c>
      <c r="N31" s="4" t="s">
        <v>32</v>
      </c>
      <c r="O31" s="6">
        <v>20</v>
      </c>
      <c r="P31" s="4" t="s">
        <v>88</v>
      </c>
      <c r="Q31" s="6">
        <v>7</v>
      </c>
      <c r="R31" s="6">
        <v>6</v>
      </c>
      <c r="S31" s="6">
        <v>2000.1</v>
      </c>
      <c r="T31" s="6">
        <v>95.24</v>
      </c>
      <c r="U31" s="6">
        <v>1904.86</v>
      </c>
    </row>
    <row r="32" spans="1:21" x14ac:dyDescent="0.35">
      <c r="A32" t="s">
        <v>21</v>
      </c>
      <c r="D32" s="4" t="s">
        <v>80</v>
      </c>
      <c r="E32" s="4" t="s">
        <v>25</v>
      </c>
      <c r="F32" s="4" t="s">
        <v>26</v>
      </c>
      <c r="G32" s="4" t="s">
        <v>36</v>
      </c>
      <c r="H32" s="4" t="s">
        <v>28</v>
      </c>
      <c r="I32" s="4" t="s">
        <v>47</v>
      </c>
      <c r="J32" s="4" t="s">
        <v>30</v>
      </c>
      <c r="K32" s="5">
        <v>42736</v>
      </c>
      <c r="L32" s="5">
        <v>42736</v>
      </c>
      <c r="M32" s="4" t="s">
        <v>31</v>
      </c>
      <c r="N32" s="4" t="s">
        <v>32</v>
      </c>
      <c r="O32" s="6">
        <v>1</v>
      </c>
      <c r="P32" s="4" t="s">
        <v>88</v>
      </c>
      <c r="Q32" s="6">
        <v>7</v>
      </c>
      <c r="R32" s="6">
        <v>6</v>
      </c>
      <c r="S32" s="6">
        <v>1600</v>
      </c>
      <c r="T32" s="6">
        <v>38.1</v>
      </c>
      <c r="U32" s="6">
        <v>1561.9</v>
      </c>
    </row>
    <row r="33" spans="1:21" x14ac:dyDescent="0.35">
      <c r="A33" t="s">
        <v>21</v>
      </c>
      <c r="D33" s="4" t="s">
        <v>81</v>
      </c>
      <c r="E33" s="4" t="s">
        <v>35</v>
      </c>
      <c r="F33" s="4" t="s">
        <v>26</v>
      </c>
      <c r="G33" s="4" t="s">
        <v>42</v>
      </c>
      <c r="H33" s="4" t="s">
        <v>28</v>
      </c>
      <c r="I33" s="4" t="s">
        <v>47</v>
      </c>
      <c r="J33" s="4" t="s">
        <v>30</v>
      </c>
      <c r="K33" s="5">
        <v>42750</v>
      </c>
      <c r="L33" s="5">
        <v>42750</v>
      </c>
      <c r="M33" s="4" t="s">
        <v>31</v>
      </c>
      <c r="N33" s="4" t="s">
        <v>32</v>
      </c>
      <c r="O33" s="6">
        <v>1</v>
      </c>
      <c r="P33" s="4" t="s">
        <v>88</v>
      </c>
      <c r="Q33" s="6">
        <v>7</v>
      </c>
      <c r="R33" s="6">
        <v>6</v>
      </c>
      <c r="S33" s="6">
        <v>600</v>
      </c>
      <c r="T33" s="6">
        <v>14.28</v>
      </c>
      <c r="U33" s="6">
        <v>585.72</v>
      </c>
    </row>
    <row r="34" spans="1:21" x14ac:dyDescent="0.35">
      <c r="A34" t="s">
        <v>21</v>
      </c>
      <c r="D34" s="4" t="s">
        <v>78</v>
      </c>
      <c r="E34" s="4" t="s">
        <v>79</v>
      </c>
      <c r="F34" s="4" t="s">
        <v>26</v>
      </c>
      <c r="G34" s="4" t="s">
        <v>27</v>
      </c>
      <c r="H34" s="4" t="s">
        <v>28</v>
      </c>
      <c r="I34" s="4" t="s">
        <v>29</v>
      </c>
      <c r="J34" s="4" t="s">
        <v>30</v>
      </c>
      <c r="K34" s="5">
        <v>42675</v>
      </c>
      <c r="L34" s="5">
        <v>42675</v>
      </c>
      <c r="M34" s="4" t="s">
        <v>31</v>
      </c>
      <c r="N34" s="4" t="s">
        <v>32</v>
      </c>
      <c r="O34" s="6">
        <v>10</v>
      </c>
      <c r="P34" s="4" t="s">
        <v>88</v>
      </c>
      <c r="Q34" s="6">
        <v>7</v>
      </c>
      <c r="R34" s="6">
        <v>6</v>
      </c>
      <c r="S34" s="6">
        <v>999.9</v>
      </c>
      <c r="T34" s="6">
        <v>47.61</v>
      </c>
      <c r="U34" s="6">
        <v>952.29</v>
      </c>
    </row>
    <row r="35" spans="1:21" x14ac:dyDescent="0.35">
      <c r="A35" t="s">
        <v>21</v>
      </c>
      <c r="D35" s="4" t="s">
        <v>82</v>
      </c>
      <c r="E35" s="4" t="s">
        <v>25</v>
      </c>
      <c r="F35" s="4" t="s">
        <v>26</v>
      </c>
      <c r="G35" s="4" t="s">
        <v>62</v>
      </c>
      <c r="H35" s="4" t="s">
        <v>28</v>
      </c>
      <c r="I35" s="4" t="s">
        <v>47</v>
      </c>
      <c r="J35" s="4" t="s">
        <v>30</v>
      </c>
      <c r="K35" s="5">
        <v>42767</v>
      </c>
      <c r="L35" s="5">
        <v>42767</v>
      </c>
      <c r="M35" s="4" t="s">
        <v>31</v>
      </c>
      <c r="N35" s="4" t="s">
        <v>32</v>
      </c>
      <c r="O35" s="6">
        <v>1</v>
      </c>
      <c r="P35" s="4" t="s">
        <v>88</v>
      </c>
      <c r="Q35" s="6">
        <v>7</v>
      </c>
      <c r="R35" s="6">
        <v>6</v>
      </c>
      <c r="S35" s="6">
        <v>1000</v>
      </c>
      <c r="T35" s="6">
        <v>11.9</v>
      </c>
      <c r="U35" s="6">
        <v>988.1</v>
      </c>
    </row>
    <row r="36" spans="1:21" x14ac:dyDescent="0.35">
      <c r="A36" t="s">
        <v>21</v>
      </c>
      <c r="D36" t="s">
        <v>23</v>
      </c>
      <c r="O36">
        <f>SUBTOTAL(109,FixedAssetsAdditions[Asset Quantity])</f>
        <v>53</v>
      </c>
      <c r="Q36">
        <f>SUBTOTAL(109,FixedAssetsAdditions[Original Life Years])</f>
        <v>203</v>
      </c>
      <c r="R36">
        <f>SUBTOTAL(109,FixedAssetsAdditions[Remaining Life Years])</f>
        <v>164</v>
      </c>
      <c r="S36">
        <f>SUBTOTAL(109,FixedAssetsAdditions[Cost Basis])</f>
        <v>416100</v>
      </c>
      <c r="T36">
        <f>SUBTOTAL(109,FixedAssetsAdditions[LTD Depreciation Amount])</f>
        <v>60596.26999999999</v>
      </c>
      <c r="U36">
        <f>SUBTOTAL(109,FixedAssetsAdditions[Net Book Value])</f>
        <v>374053.72999999986</v>
      </c>
    </row>
  </sheetData>
  <pageMargins left="0.7" right="0.7" top="0.75" bottom="0.75" header="0.3" footer="0.3"/>
  <pageSetup scale="33" fitToHeight="0" orientation="landscape"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workbookViewId="0"/>
  </sheetViews>
  <sheetFormatPr defaultRowHeight="17.25" x14ac:dyDescent="0.35"/>
  <sheetData>
    <row r="1" spans="1:22" x14ac:dyDescent="0.35">
      <c r="A1" s="3" t="s">
        <v>133</v>
      </c>
      <c r="C1" s="3" t="s">
        <v>98</v>
      </c>
      <c r="D1" s="3" t="s">
        <v>99</v>
      </c>
    </row>
    <row r="3" spans="1:22" x14ac:dyDescent="0.35">
      <c r="C3" s="3" t="s">
        <v>92</v>
      </c>
      <c r="D3" s="3" t="s">
        <v>93</v>
      </c>
    </row>
    <row r="4" spans="1:22" x14ac:dyDescent="0.35">
      <c r="C4" s="3" t="s">
        <v>94</v>
      </c>
    </row>
    <row r="5" spans="1:22" x14ac:dyDescent="0.35">
      <c r="A5" s="3" t="s">
        <v>100</v>
      </c>
      <c r="C5" s="3" t="s">
        <v>95</v>
      </c>
      <c r="D5" s="3" t="s">
        <v>96</v>
      </c>
    </row>
    <row r="6" spans="1:22" x14ac:dyDescent="0.35">
      <c r="A6" s="3" t="s">
        <v>100</v>
      </c>
      <c r="C6" s="3" t="s">
        <v>13</v>
      </c>
      <c r="D6" s="3" t="s">
        <v>97</v>
      </c>
    </row>
    <row r="8" spans="1:22" x14ac:dyDescent="0.35">
      <c r="A8" s="3" t="s">
        <v>1</v>
      </c>
      <c r="D8" s="3" t="s">
        <v>2</v>
      </c>
      <c r="E8" s="3" t="s">
        <v>4</v>
      </c>
      <c r="F8" s="3" t="s">
        <v>5</v>
      </c>
      <c r="G8" s="3" t="s">
        <v>6</v>
      </c>
      <c r="H8" s="3" t="s">
        <v>7</v>
      </c>
      <c r="I8" s="3" t="s">
        <v>8</v>
      </c>
      <c r="J8" s="3" t="s">
        <v>9</v>
      </c>
      <c r="K8" s="3" t="s">
        <v>10</v>
      </c>
      <c r="L8" s="3" t="s">
        <v>11</v>
      </c>
      <c r="M8" s="3" t="s">
        <v>12</v>
      </c>
      <c r="N8" s="3" t="s">
        <v>13</v>
      </c>
      <c r="O8" s="3" t="s">
        <v>14</v>
      </c>
      <c r="P8" s="3" t="s">
        <v>15</v>
      </c>
      <c r="Q8" s="3" t="s">
        <v>87</v>
      </c>
      <c r="R8" s="3" t="s">
        <v>16</v>
      </c>
      <c r="S8" s="3" t="s">
        <v>17</v>
      </c>
      <c r="T8" s="3" t="s">
        <v>18</v>
      </c>
      <c r="U8" s="3" t="s">
        <v>19</v>
      </c>
      <c r="V8" s="3" t="s">
        <v>20</v>
      </c>
    </row>
    <row r="9" spans="1:22" x14ac:dyDescent="0.35">
      <c r="A9" s="3" t="s">
        <v>1</v>
      </c>
      <c r="D9" s="3" t="s">
        <v>3</v>
      </c>
      <c r="E9" s="3" t="s">
        <v>4</v>
      </c>
      <c r="F9" s="3" t="s">
        <v>5</v>
      </c>
      <c r="G9" s="3" t="s">
        <v>6</v>
      </c>
      <c r="H9" s="3" t="s">
        <v>7</v>
      </c>
      <c r="I9" s="3" t="s">
        <v>8</v>
      </c>
      <c r="J9" s="3" t="s">
        <v>9</v>
      </c>
      <c r="K9" s="3" t="s">
        <v>10</v>
      </c>
      <c r="L9" s="3" t="s">
        <v>11</v>
      </c>
      <c r="M9" s="3" t="s">
        <v>12</v>
      </c>
      <c r="N9" s="3" t="s">
        <v>13</v>
      </c>
      <c r="O9" s="3" t="s">
        <v>14</v>
      </c>
      <c r="P9" s="3" t="s">
        <v>15</v>
      </c>
      <c r="Q9" s="3" t="s">
        <v>87</v>
      </c>
      <c r="R9" s="3" t="s">
        <v>16</v>
      </c>
      <c r="S9" s="3" t="s">
        <v>17</v>
      </c>
      <c r="T9" s="3" t="s">
        <v>18</v>
      </c>
      <c r="U9" s="3" t="s">
        <v>19</v>
      </c>
      <c r="V9" s="3" t="s">
        <v>20</v>
      </c>
    </row>
    <row r="10" spans="1:22" x14ac:dyDescent="0.35">
      <c r="D10" s="3" t="s">
        <v>112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workbookViewId="0"/>
  </sheetViews>
  <sheetFormatPr defaultRowHeight="17.25" x14ac:dyDescent="0.35"/>
  <sheetData>
    <row r="1" spans="1:22" x14ac:dyDescent="0.35">
      <c r="A1" s="3" t="s">
        <v>133</v>
      </c>
      <c r="C1" s="3" t="s">
        <v>98</v>
      </c>
      <c r="D1" s="3" t="s">
        <v>99</v>
      </c>
    </row>
    <row r="3" spans="1:22" x14ac:dyDescent="0.35">
      <c r="C3" s="3" t="s">
        <v>92</v>
      </c>
      <c r="D3" s="3" t="s">
        <v>93</v>
      </c>
    </row>
    <row r="4" spans="1:22" x14ac:dyDescent="0.35">
      <c r="C4" s="3" t="s">
        <v>94</v>
      </c>
    </row>
    <row r="5" spans="1:22" x14ac:dyDescent="0.35">
      <c r="A5" s="3" t="s">
        <v>100</v>
      </c>
      <c r="C5" s="3" t="s">
        <v>95</v>
      </c>
      <c r="D5" s="3" t="s">
        <v>96</v>
      </c>
    </row>
    <row r="6" spans="1:22" x14ac:dyDescent="0.35">
      <c r="A6" s="3" t="s">
        <v>100</v>
      </c>
      <c r="C6" s="3" t="s">
        <v>13</v>
      </c>
      <c r="D6" s="3" t="s">
        <v>97</v>
      </c>
    </row>
    <row r="8" spans="1:22" x14ac:dyDescent="0.35">
      <c r="A8" s="3" t="s">
        <v>1</v>
      </c>
      <c r="D8" s="3" t="s">
        <v>2</v>
      </c>
      <c r="E8" s="3" t="s">
        <v>4</v>
      </c>
      <c r="F8" s="3" t="s">
        <v>5</v>
      </c>
      <c r="G8" s="3" t="s">
        <v>6</v>
      </c>
      <c r="H8" s="3" t="s">
        <v>7</v>
      </c>
      <c r="I8" s="3" t="s">
        <v>8</v>
      </c>
      <c r="J8" s="3" t="s">
        <v>9</v>
      </c>
      <c r="K8" s="3" t="s">
        <v>10</v>
      </c>
      <c r="L8" s="3" t="s">
        <v>11</v>
      </c>
      <c r="M8" s="3" t="s">
        <v>12</v>
      </c>
      <c r="N8" s="3" t="s">
        <v>13</v>
      </c>
      <c r="O8" s="3" t="s">
        <v>14</v>
      </c>
      <c r="P8" s="3" t="s">
        <v>15</v>
      </c>
      <c r="Q8" s="3" t="s">
        <v>87</v>
      </c>
      <c r="R8" s="3" t="s">
        <v>16</v>
      </c>
      <c r="S8" s="3" t="s">
        <v>17</v>
      </c>
      <c r="T8" s="3" t="s">
        <v>18</v>
      </c>
      <c r="U8" s="3" t="s">
        <v>19</v>
      </c>
      <c r="V8" s="3" t="s">
        <v>20</v>
      </c>
    </row>
    <row r="9" spans="1:22" x14ac:dyDescent="0.35">
      <c r="A9" s="3" t="s">
        <v>1</v>
      </c>
      <c r="D9" s="3" t="s">
        <v>3</v>
      </c>
      <c r="E9" s="3" t="s">
        <v>4</v>
      </c>
      <c r="F9" s="3" t="s">
        <v>5</v>
      </c>
      <c r="G9" s="3" t="s">
        <v>6</v>
      </c>
      <c r="H9" s="3" t="s">
        <v>7</v>
      </c>
      <c r="I9" s="3" t="s">
        <v>8</v>
      </c>
      <c r="J9" s="3" t="s">
        <v>9</v>
      </c>
      <c r="K9" s="3" t="s">
        <v>10</v>
      </c>
      <c r="L9" s="3" t="s">
        <v>11</v>
      </c>
      <c r="M9" s="3" t="s">
        <v>12</v>
      </c>
      <c r="N9" s="3" t="s">
        <v>13</v>
      </c>
      <c r="O9" s="3" t="s">
        <v>14</v>
      </c>
      <c r="P9" s="3" t="s">
        <v>15</v>
      </c>
      <c r="Q9" s="3" t="s">
        <v>87</v>
      </c>
      <c r="R9" s="3" t="s">
        <v>16</v>
      </c>
      <c r="S9" s="3" t="s">
        <v>17</v>
      </c>
      <c r="T9" s="3" t="s">
        <v>18</v>
      </c>
      <c r="U9" s="3" t="s">
        <v>19</v>
      </c>
      <c r="V9" s="3" t="s">
        <v>20</v>
      </c>
    </row>
    <row r="10" spans="1:22" x14ac:dyDescent="0.35">
      <c r="D10" s="3" t="s">
        <v>112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Additions</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Fixed Assets Additions</dc:title>
  <dc:subject>Jet Basics</dc:subject>
  <dc:creator>Keesha M. Wallace</dc:creator>
  <dc:description>Fixed asset additions made to replace worn out assets to maintain the property's value.</dc:description>
  <cp:lastModifiedBy>Kim R. Duey</cp:lastModifiedBy>
  <cp:lastPrinted>2013-02-21T22:29:17Z</cp:lastPrinted>
  <dcterms:created xsi:type="dcterms:W3CDTF">2013-02-08T00:33:26Z</dcterms:created>
  <dcterms:modified xsi:type="dcterms:W3CDTF">2018-09-27T14:10:38Z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