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985"/>
  </bookViews>
  <sheets>
    <sheet name="Read Me" sheetId="25" r:id="rId1"/>
    <sheet name="Info" sheetId="22" r:id="rId2"/>
    <sheet name="Vendor Analysis" sheetId="4" r:id="rId3"/>
    <sheet name="Report" sheetId="1" r:id="rId4"/>
    <sheet name="Sheet2" sheetId="26" state="veryHidden" r:id="rId5"/>
    <sheet name="Sheet3" sheetId="27" state="veryHidden" r:id="rId6"/>
  </sheets>
  <definedNames>
    <definedName name="Slicer_Country">#N/A</definedName>
    <definedName name="Slicer_Vendor_Class_ID">#N/A</definedName>
    <definedName name="Slicer_Vendor_Status">#N/A</definedName>
  </definedNames>
  <calcPr calcId="162913"/>
  <pivotCaches>
    <pivotCache cacheId="19"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9" i="1" l="1"/>
  <c r="I109" i="1"/>
  <c r="G109" i="1"/>
  <c r="D109" i="1"/>
  <c r="C109" i="1"/>
  <c r="P109" i="1"/>
  <c r="J3" i="4"/>
</calcChain>
</file>

<file path=xl/sharedStrings.xml><?xml version="1.0" encoding="utf-8"?>
<sst xmlns="http://schemas.openxmlformats.org/spreadsheetml/2006/main" count="1201" uniqueCount="446">
  <si>
    <t>Auto+Hide+Values</t>
  </si>
  <si>
    <t>Hide</t>
  </si>
  <si>
    <t>Headers:</t>
  </si>
  <si>
    <t>Fields:</t>
  </si>
  <si>
    <t>Amount Billed YTD</t>
  </si>
  <si>
    <t>Amount Paid YTD</t>
  </si>
  <si>
    <t>Created Date</t>
  </si>
  <si>
    <t>Currency ID</t>
  </si>
  <si>
    <t>Current Balance</t>
  </si>
  <si>
    <t>Last Invoice Amount</t>
  </si>
  <si>
    <t>Last Invoice Number</t>
  </si>
  <si>
    <t>On Order Amount</t>
  </si>
  <si>
    <t>Vendor Short Name</t>
  </si>
  <si>
    <t>Ian</t>
  </si>
  <si>
    <t>Bergeron Commun</t>
  </si>
  <si>
    <t>Electronic Netw</t>
  </si>
  <si>
    <t>Jensen Systems</t>
  </si>
  <si>
    <t>Revenue Canada</t>
  </si>
  <si>
    <t>Wood Consulting</t>
  </si>
  <si>
    <t>Cowley Engineer</t>
  </si>
  <si>
    <t>Electronic Tele</t>
  </si>
  <si>
    <t>Greenwood Trust</t>
  </si>
  <si>
    <t>Gunthar's Sound</t>
  </si>
  <si>
    <t>Harvey, Ellis &amp;</t>
  </si>
  <si>
    <t>Minnesota State</t>
  </si>
  <si>
    <t>Morgan Electron</t>
  </si>
  <si>
    <t>Natl Associatio</t>
  </si>
  <si>
    <t>Premier System,</t>
  </si>
  <si>
    <t>Reliance System</t>
  </si>
  <si>
    <t>United On-Line</t>
  </si>
  <si>
    <t>Uptown Trust</t>
  </si>
  <si>
    <t>Woodgrove</t>
  </si>
  <si>
    <t>Bloomington Cou</t>
  </si>
  <si>
    <t>Business Mag</t>
  </si>
  <si>
    <t>Consumer Mag</t>
  </si>
  <si>
    <t>Missouri State</t>
  </si>
  <si>
    <t>Indiana State T</t>
  </si>
  <si>
    <t>Nebraska State</t>
  </si>
  <si>
    <t>SUPERSALES INC.</t>
  </si>
  <si>
    <t>SERV SPEC</t>
  </si>
  <si>
    <t>Junction</t>
  </si>
  <si>
    <t>Carlson Special</t>
  </si>
  <si>
    <t>Auto Finance</t>
  </si>
  <si>
    <t>Midwest Account</t>
  </si>
  <si>
    <t>Timely Shipping</t>
  </si>
  <si>
    <t>Inland Revenue</t>
  </si>
  <si>
    <t>Vision Advertis</t>
  </si>
  <si>
    <t>G &amp; K Cleaning</t>
  </si>
  <si>
    <t>Hill</t>
  </si>
  <si>
    <t>Chicago Rent-Al</t>
  </si>
  <si>
    <t>Ready Rentals</t>
  </si>
  <si>
    <t>Professional Tr</t>
  </si>
  <si>
    <t>Mitchell Transp</t>
  </si>
  <si>
    <t>Ship Special</t>
  </si>
  <si>
    <t>PAUL WEST</t>
  </si>
  <si>
    <t>Lindell Brokera</t>
  </si>
  <si>
    <t>Dolecki Caterin</t>
  </si>
  <si>
    <t>Metro Equipment</t>
  </si>
  <si>
    <t>Associated Insu</t>
  </si>
  <si>
    <t>Chicago City Ta</t>
  </si>
  <si>
    <t>A Travel</t>
  </si>
  <si>
    <t>Vista Travel</t>
  </si>
  <si>
    <t>Computer Traini</t>
  </si>
  <si>
    <t>Office Speciali</t>
  </si>
  <si>
    <t>Distant Inns</t>
  </si>
  <si>
    <t>AUSTRALIA</t>
  </si>
  <si>
    <t>Burnett Travel</t>
  </si>
  <si>
    <t>Image Makers Ad</t>
  </si>
  <si>
    <t>Business Equipm</t>
  </si>
  <si>
    <t>JIM STEWART</t>
  </si>
  <si>
    <t>Beaumont Constr</t>
  </si>
  <si>
    <t>USA-US-M</t>
  </si>
  <si>
    <t>Office Design S</t>
  </si>
  <si>
    <t>Tele-Satellite</t>
  </si>
  <si>
    <t>Knopfler Manage</t>
  </si>
  <si>
    <t>Northern Travel</t>
  </si>
  <si>
    <t>International T</t>
  </si>
  <si>
    <t>Teleconnect Sys</t>
  </si>
  <si>
    <t>Multinational</t>
  </si>
  <si>
    <t>Gardner Service</t>
  </si>
  <si>
    <t>Inner City Elec</t>
  </si>
  <si>
    <t>Comnet Enterpri</t>
  </si>
  <si>
    <t>AmericaCharge</t>
  </si>
  <si>
    <t>Strategic Commu</t>
  </si>
  <si>
    <t>Inline Service</t>
  </si>
  <si>
    <t>Trey</t>
  </si>
  <si>
    <t>Signature Servi</t>
  </si>
  <si>
    <t>Central Cellula</t>
  </si>
  <si>
    <t>Midwest Travel</t>
  </si>
  <si>
    <t>Leaf River Pagi</t>
  </si>
  <si>
    <t>SofTel, Inc.</t>
  </si>
  <si>
    <t>Superior Teleph</t>
  </si>
  <si>
    <t>Merit</t>
  </si>
  <si>
    <t>PageMaster</t>
  </si>
  <si>
    <t>Integrated Syst</t>
  </si>
  <si>
    <t>Training System</t>
  </si>
  <si>
    <t>Cruger Engineer</t>
  </si>
  <si>
    <t>International W</t>
  </si>
  <si>
    <t>Continental Con</t>
  </si>
  <si>
    <t>WestAmerica Tel</t>
  </si>
  <si>
    <t>Illinois State</t>
  </si>
  <si>
    <t>Advanced Office</t>
  </si>
  <si>
    <t>Capital Printed</t>
  </si>
  <si>
    <t>Signature Syste</t>
  </si>
  <si>
    <t>Green Lake Wire</t>
  </si>
  <si>
    <t>Attractive</t>
  </si>
  <si>
    <t>Circuit Distrib</t>
  </si>
  <si>
    <t>Electronic Serv</t>
  </si>
  <si>
    <t>IRS</t>
  </si>
  <si>
    <t>Fabrication Co</t>
  </si>
  <si>
    <t>Skylab Satellit</t>
  </si>
  <si>
    <t>ComVex, Inc.</t>
  </si>
  <si>
    <t xml:space="preserve"> Amount Billed YTD</t>
  </si>
  <si>
    <t xml:space="preserve"> Amount Paid YTD</t>
  </si>
  <si>
    <t>Row Labels</t>
  </si>
  <si>
    <t>Grand Total</t>
  </si>
  <si>
    <t xml:space="preserve"> Current Balance</t>
  </si>
  <si>
    <t xml:space="preserve">Auto+Hide+Values </t>
  </si>
  <si>
    <t>Vendor Analysis- Largest Vendors</t>
  </si>
  <si>
    <t xml:space="preserve"> On Order Amount</t>
  </si>
  <si>
    <t>Country</t>
  </si>
  <si>
    <t>Vendor Class ID</t>
  </si>
  <si>
    <t>Vendor Status</t>
  </si>
  <si>
    <t>fit</t>
  </si>
  <si>
    <t xml:space="preserve">Report Readme </t>
  </si>
  <si>
    <t>About the report</t>
  </si>
  <si>
    <t>Modifying your report</t>
  </si>
  <si>
    <t>Version of Jet</t>
  </si>
  <si>
    <t>Services</t>
  </si>
  <si>
    <t>Training</t>
  </si>
  <si>
    <t>Sales</t>
  </si>
  <si>
    <t>DISCLAIMER</t>
  </si>
  <si>
    <t>Copyrights</t>
  </si>
  <si>
    <t>Vendor ID</t>
  </si>
  <si>
    <t>Vendor Name</t>
  </si>
  <si>
    <t>Tables/Views used</t>
  </si>
  <si>
    <t xml:space="preserve">Roles </t>
  </si>
  <si>
    <t>(based on a standard Microsoft Dynamics GP installation)</t>
  </si>
  <si>
    <t>rpt_accounting manager</t>
  </si>
  <si>
    <t>rpt_bookkeeper</t>
  </si>
  <si>
    <t>rpt_materials manager</t>
  </si>
  <si>
    <t>rpt_production manager</t>
  </si>
  <si>
    <t>rpt_warehouse manager</t>
  </si>
  <si>
    <t>Vendors</t>
  </si>
  <si>
    <t>rpt_accounts payable coordinator</t>
  </si>
  <si>
    <t>rpt_executive</t>
  </si>
  <si>
    <t>rpt_purchasing agent</t>
  </si>
  <si>
    <t>Questions About This Report</t>
  </si>
  <si>
    <t>Click here to contact sample reports</t>
  </si>
  <si>
    <t>Click here for downloads</t>
  </si>
  <si>
    <t>=NL("Table","Vendors",$D$5:$Q$5,"Headers=",$D$4:$Q$4,"TableName=","Vendors","IncludeDuplicates=",TRUE)</t>
  </si>
  <si>
    <t>AutoTable</t>
  </si>
  <si>
    <t>Fit</t>
  </si>
  <si>
    <t>AutoTable+Fit</t>
  </si>
  <si>
    <t>Z-US$</t>
  </si>
  <si>
    <t>Australia</t>
  </si>
  <si>
    <t>DLKF;LA KJ</t>
  </si>
  <si>
    <t>ACETRAVE0001</t>
  </si>
  <si>
    <t>Active</t>
  </si>
  <si>
    <t>AUS-NSW-M</t>
  </si>
  <si>
    <t>A Travel Company</t>
  </si>
  <si>
    <t>USA</t>
  </si>
  <si>
    <t>2068</t>
  </si>
  <si>
    <t>ADVANCED0001</t>
  </si>
  <si>
    <t>Advanced Office Systems</t>
  </si>
  <si>
    <t>19000</t>
  </si>
  <si>
    <t>ALLENSON0001</t>
  </si>
  <si>
    <t>Allenson Properties</t>
  </si>
  <si>
    <t>2060</t>
  </si>
  <si>
    <t>AMERICAN0001</t>
  </si>
  <si>
    <t>SD6</t>
  </si>
  <si>
    <t>ATTRACTI00001</t>
  </si>
  <si>
    <t>USA-US-I</t>
  </si>
  <si>
    <t>Attractive Telephone Co.</t>
  </si>
  <si>
    <t>PO2042</t>
  </si>
  <si>
    <t>ASSOCIAT0001</t>
  </si>
  <si>
    <t>Associated Insurance Inc.</t>
  </si>
  <si>
    <t/>
  </si>
  <si>
    <t>A1024</t>
  </si>
  <si>
    <t>Temporary</t>
  </si>
  <si>
    <t>13000000</t>
  </si>
  <si>
    <t>BEAUMONT0001</t>
  </si>
  <si>
    <t>Beaumont Construction</t>
  </si>
  <si>
    <t>Z-C$</t>
  </si>
  <si>
    <t>Canada</t>
  </si>
  <si>
    <t>BERGERON0001</t>
  </si>
  <si>
    <t>CAN-ALL-M</t>
  </si>
  <si>
    <t>Bergeron Communications Sol.</t>
  </si>
  <si>
    <t>A1005</t>
  </si>
  <si>
    <t>BLOOMING0001</t>
  </si>
  <si>
    <t>Bloomington County</t>
  </si>
  <si>
    <t>Z-NZD</t>
  </si>
  <si>
    <t>New Zealand</t>
  </si>
  <si>
    <t>1006</t>
  </si>
  <si>
    <t>BURNETTT0001</t>
  </si>
  <si>
    <t>NEW-M</t>
  </si>
  <si>
    <t>Burnett Travel Associates</t>
  </si>
  <si>
    <t>BUSINESS0001</t>
  </si>
  <si>
    <t>Business Equipment Center</t>
  </si>
  <si>
    <t>2052</t>
  </si>
  <si>
    <t>CAPITALP0001</t>
  </si>
  <si>
    <t>CAN-ALL-I</t>
  </si>
  <si>
    <t>Capital Printed Circuits</t>
  </si>
  <si>
    <t>15000000</t>
  </si>
  <si>
    <t>CARLSONS0001</t>
  </si>
  <si>
    <t>Carlson Specialties</t>
  </si>
  <si>
    <t>PO2044</t>
  </si>
  <si>
    <t>CENTRALC0001</t>
  </si>
  <si>
    <t>Central Cellular, Inc.</t>
  </si>
  <si>
    <t>A1022</t>
  </si>
  <si>
    <t>CHICAGOC0001</t>
  </si>
  <si>
    <t>Chicago City Tax Dept.</t>
  </si>
  <si>
    <t>1200002</t>
  </si>
  <si>
    <t>CHICAGOR0001</t>
  </si>
  <si>
    <t>Chicago Rent-All</t>
  </si>
  <si>
    <t>11006</t>
  </si>
  <si>
    <t>CIRCUITD0001</t>
  </si>
  <si>
    <t>Circuit Distributing West</t>
  </si>
  <si>
    <t>15001</t>
  </si>
  <si>
    <t>COMNETEN0001</t>
  </si>
  <si>
    <t>USA-US-C</t>
  </si>
  <si>
    <t>Comnet Enterprises, Inc</t>
  </si>
  <si>
    <t>COMPUTER0001</t>
  </si>
  <si>
    <t>Computer Training Systems</t>
  </si>
  <si>
    <t>2056</t>
  </si>
  <si>
    <t>COMVEXIN0001</t>
  </si>
  <si>
    <t>A1030</t>
  </si>
  <si>
    <t>CONSUMER MAG</t>
  </si>
  <si>
    <t>Consumer Magazine</t>
  </si>
  <si>
    <t>13004</t>
  </si>
  <si>
    <t>CONTINEN0001</t>
  </si>
  <si>
    <t>Continental Connectors</t>
  </si>
  <si>
    <t>COWLEYEN0008</t>
  </si>
  <si>
    <t>Cowley Engineering</t>
  </si>
  <si>
    <t>2067</t>
  </si>
  <si>
    <t>CRUGEREN0001</t>
  </si>
  <si>
    <t>Cruger Engineering Company</t>
  </si>
  <si>
    <t>GREENWOO0001</t>
  </si>
  <si>
    <t>Greenwood Trust Company</t>
  </si>
  <si>
    <t>160000002</t>
  </si>
  <si>
    <t>DOLECKIC0001</t>
  </si>
  <si>
    <t>Dolecki Catering</t>
  </si>
  <si>
    <t>ELECTRO0001</t>
  </si>
  <si>
    <t>Electronic Telephone Co.</t>
  </si>
  <si>
    <t>14001</t>
  </si>
  <si>
    <t>ELECTRON0001</t>
  </si>
  <si>
    <t>CAN-ALL-C</t>
  </si>
  <si>
    <t>Electronic Services</t>
  </si>
  <si>
    <t>ELECTRON0003</t>
  </si>
  <si>
    <t>Hill's Brokerage Service</t>
  </si>
  <si>
    <t>7001</t>
  </si>
  <si>
    <t>TIMELYSH0001</t>
  </si>
  <si>
    <t>Timely Shipping Service</t>
  </si>
  <si>
    <t>WOODGROV0001</t>
  </si>
  <si>
    <t>Woodgrove Bank</t>
  </si>
  <si>
    <t>UPTOWNTR0001</t>
  </si>
  <si>
    <t>18000</t>
  </si>
  <si>
    <t>GARDNERS0001</t>
  </si>
  <si>
    <t>Gardner Services</t>
  </si>
  <si>
    <t>17001</t>
  </si>
  <si>
    <t>GKCLEANI0001</t>
  </si>
  <si>
    <t>120000</t>
  </si>
  <si>
    <t>AUTOFINA0001</t>
  </si>
  <si>
    <t>Auto Financing</t>
  </si>
  <si>
    <t>2047</t>
  </si>
  <si>
    <t>GREENLAK0001</t>
  </si>
  <si>
    <t>Green Lake Wire Company</t>
  </si>
  <si>
    <t>GUNTHARS0004</t>
  </si>
  <si>
    <t>Gunthar's Sound Engineers</t>
  </si>
  <si>
    <t>HARVEYEL0001</t>
  </si>
  <si>
    <t>Harvey, Ellis &amp; McGraw, Ltd.</t>
  </si>
  <si>
    <t>5001</t>
  </si>
  <si>
    <t>HILLSBRO0001</t>
  </si>
  <si>
    <t>160006</t>
  </si>
  <si>
    <t>DISTANTI0001</t>
  </si>
  <si>
    <t>Distant Inns-Canada</t>
  </si>
  <si>
    <t>A1027</t>
  </si>
  <si>
    <t>ILSTATE0001</t>
  </si>
  <si>
    <t>Illinois State Tax Dept.</t>
  </si>
  <si>
    <t>1400000</t>
  </si>
  <si>
    <t>IMAGEMAK0001</t>
  </si>
  <si>
    <t>Image Makers Advertising</t>
  </si>
  <si>
    <t>A1032</t>
  </si>
  <si>
    <t>BUSINESS MAG</t>
  </si>
  <si>
    <t>Business Magazine</t>
  </si>
  <si>
    <t>A1025</t>
  </si>
  <si>
    <t>INLANDRE0001</t>
  </si>
  <si>
    <t>Inland Revenue Department</t>
  </si>
  <si>
    <t>12003</t>
  </si>
  <si>
    <t>INLINESE0001</t>
  </si>
  <si>
    <t>Inline Service Systems</t>
  </si>
  <si>
    <t>111100</t>
  </si>
  <si>
    <t>INNERCIT0001</t>
  </si>
  <si>
    <t>Inner City Electric</t>
  </si>
  <si>
    <t>A1012</t>
  </si>
  <si>
    <t>INSTATET0001</t>
  </si>
  <si>
    <t>Indiana State Tax Dept.</t>
  </si>
  <si>
    <t>12002</t>
  </si>
  <si>
    <t>INTEGRAT0001</t>
  </si>
  <si>
    <t>Integrated Systems</t>
  </si>
  <si>
    <t>A1026</t>
  </si>
  <si>
    <t>INTERNAL0001</t>
  </si>
  <si>
    <t>Internal Revenue Service</t>
  </si>
  <si>
    <t>11005</t>
  </si>
  <si>
    <t>INTERNAT0001</t>
  </si>
  <si>
    <t>International TeleCom Assoc.</t>
  </si>
  <si>
    <t>Z-AUD</t>
  </si>
  <si>
    <t>INTERNAT0002</t>
  </si>
  <si>
    <t>AUS-NSW-C</t>
  </si>
  <si>
    <t>International TeleCom Assoc</t>
  </si>
  <si>
    <t>13003</t>
  </si>
  <si>
    <t>INTERNAT0003</t>
  </si>
  <si>
    <t>International Telephone</t>
  </si>
  <si>
    <t>112001</t>
  </si>
  <si>
    <t>INTERNAT0004</t>
  </si>
  <si>
    <t>International Wire</t>
  </si>
  <si>
    <t>JENSENSY0001</t>
  </si>
  <si>
    <t>112003</t>
  </si>
  <si>
    <t>KNOPFLER0001</t>
  </si>
  <si>
    <t>Knopfler Management</t>
  </si>
  <si>
    <t>LEAFRIVE0001</t>
  </si>
  <si>
    <t>Leaf River Paging Systems</t>
  </si>
  <si>
    <t>2003</t>
  </si>
  <si>
    <t>LINDELLB0001</t>
  </si>
  <si>
    <t>Lindell Brokerage</t>
  </si>
  <si>
    <t>MARSH0000001</t>
  </si>
  <si>
    <t>Ian Marsh</t>
  </si>
  <si>
    <t>2048</t>
  </si>
  <si>
    <t>FABRIKAM0001</t>
  </si>
  <si>
    <t>Fabrication Company</t>
  </si>
  <si>
    <t>13001</t>
  </si>
  <si>
    <t>MERITSYS0001</t>
  </si>
  <si>
    <t>Merit System</t>
  </si>
  <si>
    <t>1100002</t>
  </si>
  <si>
    <t>METROBUS0001</t>
  </si>
  <si>
    <t>Metro Business Equipment</t>
  </si>
  <si>
    <t>116000</t>
  </si>
  <si>
    <t>MIDWESTA0001</t>
  </si>
  <si>
    <t>Midwest Accounts, Inc.</t>
  </si>
  <si>
    <t>114003</t>
  </si>
  <si>
    <t>MIDWESTT0001</t>
  </si>
  <si>
    <t>Midwest Travel Center</t>
  </si>
  <si>
    <t>MINSTATE0001</t>
  </si>
  <si>
    <t>Minnesota State Tax Dept.</t>
  </si>
  <si>
    <t>3002</t>
  </si>
  <si>
    <t>MITCHELL0001</t>
  </si>
  <si>
    <t>Mitchell Transport</t>
  </si>
  <si>
    <t>MORGANEL0007</t>
  </si>
  <si>
    <t>Morgan Electronics</t>
  </si>
  <si>
    <t>A1004</t>
  </si>
  <si>
    <t>MOSTATET0001</t>
  </si>
  <si>
    <t>Missouri State Tax Dept.</t>
  </si>
  <si>
    <t>NATLASSO0001</t>
  </si>
  <si>
    <t>Natl Association of Workers</t>
  </si>
  <si>
    <t>A1001</t>
  </si>
  <si>
    <t>NESTATE0001</t>
  </si>
  <si>
    <t>Nebraska State Tax Dept.</t>
  </si>
  <si>
    <t>14000</t>
  </si>
  <si>
    <t>MULTINAT0001</t>
  </si>
  <si>
    <t>Multinational Commmunications</t>
  </si>
  <si>
    <t>NORTHERN0001</t>
  </si>
  <si>
    <t>1414002</t>
  </si>
  <si>
    <t>OFFICEDE0001</t>
  </si>
  <si>
    <t>Office Design Systems, Ltd</t>
  </si>
  <si>
    <t>19000001</t>
  </si>
  <si>
    <t>OFFICESP0001</t>
  </si>
  <si>
    <t>Office Specialists</t>
  </si>
  <si>
    <t>PAGEMAST0001</t>
  </si>
  <si>
    <t>PERMIERS0001</t>
  </si>
  <si>
    <t>Premier System, Inc.</t>
  </si>
  <si>
    <t>18001</t>
  </si>
  <si>
    <t>PROFESSI0001</t>
  </si>
  <si>
    <t>Professional Travel Consultant</t>
  </si>
  <si>
    <t>12006</t>
  </si>
  <si>
    <t>READYREN0001</t>
  </si>
  <si>
    <t>RELIANCE0001</t>
  </si>
  <si>
    <t>Reliance Systems, Inc.</t>
  </si>
  <si>
    <t>A1023</t>
  </si>
  <si>
    <t>REVENUEC0001</t>
  </si>
  <si>
    <t>REVENUEC0002</t>
  </si>
  <si>
    <t>A1028</t>
  </si>
  <si>
    <t>2070</t>
  </si>
  <si>
    <t>SIGNATUR0001</t>
  </si>
  <si>
    <t>Signature Systems</t>
  </si>
  <si>
    <t>6006</t>
  </si>
  <si>
    <t>SIGNATUR0002</t>
  </si>
  <si>
    <t>Signature Services</t>
  </si>
  <si>
    <t>115002</t>
  </si>
  <si>
    <t>SKYLABS0001</t>
  </si>
  <si>
    <t>Skylab Satellite Inc.</t>
  </si>
  <si>
    <t>18002</t>
  </si>
  <si>
    <t>SOFTEL000001</t>
  </si>
  <si>
    <t>A1010</t>
  </si>
  <si>
    <t>12000</t>
  </si>
  <si>
    <t>STRATEGI0001</t>
  </si>
  <si>
    <t>NEW-C</t>
  </si>
  <si>
    <t>Strategic Communications</t>
  </si>
  <si>
    <t>16000</t>
  </si>
  <si>
    <t>SUPERIOR0001</t>
  </si>
  <si>
    <t>Superior Telephone Systems</t>
  </si>
  <si>
    <t>17000</t>
  </si>
  <si>
    <t>TELECONN0001</t>
  </si>
  <si>
    <t>Teleconnect Systems Inc.</t>
  </si>
  <si>
    <t>2069</t>
  </si>
  <si>
    <t>TELESATE0006</t>
  </si>
  <si>
    <t>Tele-Satellite Industries</t>
  </si>
  <si>
    <t>15000</t>
  </si>
  <si>
    <t>TRAINING0001</t>
  </si>
  <si>
    <t>Training Systems</t>
  </si>
  <si>
    <t>UNITEDON0002</t>
  </si>
  <si>
    <t>113000</t>
  </si>
  <si>
    <t>SHIPPING0001</t>
  </si>
  <si>
    <t>Shipping specialists</t>
  </si>
  <si>
    <t>7005</t>
  </si>
  <si>
    <t>VISIONAD0001</t>
  </si>
  <si>
    <t>Vision Advertising Inc.</t>
  </si>
  <si>
    <t>9000</t>
  </si>
  <si>
    <t>VISTATRA0001</t>
  </si>
  <si>
    <t>119000</t>
  </si>
  <si>
    <t>WESTAMER0001</t>
  </si>
  <si>
    <t>WestAmerica Telephone Co.</t>
  </si>
  <si>
    <t>121001</t>
  </si>
  <si>
    <t>WESTJUNC0001</t>
  </si>
  <si>
    <t>West Junction Service</t>
  </si>
  <si>
    <t>WEST</t>
  </si>
  <si>
    <t>WOODCONS0001</t>
  </si>
  <si>
    <t>TREYRESE0001</t>
  </si>
  <si>
    <t>Trey Research</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</si>
  <si>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</si>
  <si>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</si>
  <si>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</si>
  <si>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</si>
  <si>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</si>
  <si>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</si>
  <si>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</si>
  <si>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</si>
  <si>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</si>
  <si>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</si>
  <si>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</si>
  <si>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</si>
  <si>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</si>
  <si>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</si>
  <si>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</si>
  <si>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the YTD amount billed, paid and balance on Vendor Orders. It uses database views created utilizing Dynamics GP's standard view, </t>
    </r>
    <r>
      <rPr>
        <b/>
        <sz val="10"/>
        <color theme="1"/>
        <rFont val="Segoe UI"/>
        <family val="2"/>
      </rPr>
      <t>Vendors.</t>
    </r>
  </si>
  <si>
    <t>Auto+Hide+Values+Formulas=Sheet2,Sheet3</t>
  </si>
  <si>
    <t>Auto+Hide+Values+Formulas=Sheet2,Sheet3+FormulasOnly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</si>
</sst>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164" formatCode="&quot;$&quot;#,##0"/>
  </numFmts>
  <fonts count="18" x14ac:knownFonts="1">
    <font>
      <sz val="11"/>
      <color theme="1"/>
      <name val="Calibri"/>
      <family val="2"/>
      <scheme val="minor"/>
    </font>
    <font>
      <sz val="18"/>
      <color theme="3"/>
      <name val="Calibri Light"/>
      <family val="2"/>
      <scheme val="major"/>
    </font>
    <font>
      <sz val="11"/>
      <color rgb="FF000000"/>
      <name val="Calibri"/>
      <family val="2"/>
      <scheme val="minor"/>
    </font>
    <font>
      <b/>
      <sz val="11"/>
      <color rgb="FF000000"/>
      <name val="Calibri"/>
      <family val="2"/>
      <scheme val="minor"/>
    </font>
    <font>
      <sz val="11"/>
      <color theme="1"/>
      <name val="Segoe UI"/>
      <family val="2"/>
    </font>
    <font>
      <b/>
      <u/>
      <sz val="18"/>
      <color theme="8" tint="-0.499984740745262"/>
      <name val="Segoe UI"/>
      <family val="2"/>
    </font>
    <font>
      <b/>
      <sz val="11"/>
      <color theme="8" tint="-0.499984740745262"/>
      <name val="Segoe UI"/>
      <family val="2"/>
    </font>
    <font>
      <sz val="10"/>
      <name val="Arial"/>
      <family val="2"/>
    </font>
    <font>
      <u/>
      <sz val="10"/>
      <color indexed="12"/>
      <name val="Arial"/>
      <family val="2"/>
    </font>
    <font>
      <i/>
      <sz val="11"/>
      <color rgb="FFFF0000"/>
      <name val="Segoe UI"/>
      <family val="2"/>
    </font>
    <font>
      <sz val="12"/>
      <color theme="1"/>
      <name val="Calibri"/>
      <family val="2"/>
      <scheme val="minor"/>
    </font>
    <font>
      <sz val="12"/>
      <color rgb="FF000000"/>
      <name val="Calibri"/>
      <family val="2"/>
      <scheme val="minor"/>
    </font>
    <font>
      <b/>
      <u/>
      <sz val="12"/>
      <color theme="1"/>
      <name val="Calibri"/>
      <family val="2"/>
      <scheme val="minor"/>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1">
    <border>
      <left/>
      <right/>
      <top/>
      <bottom/>
      <diagonal/>
    </border>
  </borders>
  <cellStyleXfs count="7">
    <xf numFmtId="0" fontId="0" fillId="0" borderId="0"/>
    <xf numFmtId="0" fontId="1" fillId="0" borderId="0" applyNumberFormat="0" applyFill="0" applyBorder="0" applyAlignment="0" applyProtection="0"/>
    <xf numFmtId="0" fontId="7" fillId="0" borderId="0"/>
    <xf numFmtId="0" fontId="7" fillId="0" borderId="0"/>
    <xf numFmtId="0" fontId="13" fillId="0" borderId="0"/>
    <xf numFmtId="0" fontId="13" fillId="0" borderId="0"/>
    <xf numFmtId="0" fontId="8" fillId="0" borderId="0" applyNumberFormat="0" applyFill="0" applyBorder="0" applyAlignment="0" applyProtection="0">
      <alignment vertical="top"/>
      <protection locked="0"/>
    </xf>
  </cellStyleXfs>
  <cellXfs count="29">
    <xf numFmtId="0" fontId="0" fillId="0" borderId="0" xfId="0"/>
    <xf numFmtId="0" fontId="2" fillId="0" borderId="0" xfId="0" applyNumberFormat="1" applyFont="1" applyAlignment="1"/>
    <xf numFmtId="0" fontId="3" fillId="0" borderId="0" xfId="0" applyNumberFormat="1" applyFont="1" applyAlignment="1"/>
    <xf numFmtId="0" fontId="4" fillId="0" borderId="0" xfId="0" applyFont="1"/>
    <xf numFmtId="164" fontId="4" fillId="0" borderId="0" xfId="0" applyNumberFormat="1" applyFont="1"/>
    <xf numFmtId="41" fontId="4" fillId="0" borderId="0" xfId="0" applyNumberFormat="1" applyFont="1"/>
    <xf numFmtId="164" fontId="5" fillId="0" borderId="0" xfId="1" applyNumberFormat="1" applyFont="1"/>
    <xf numFmtId="0" fontId="6" fillId="0" borderId="0" xfId="0" applyFont="1"/>
    <xf numFmtId="164" fontId="6" fillId="0" borderId="0" xfId="0" applyNumberFormat="1" applyFont="1"/>
    <xf numFmtId="41" fontId="9" fillId="0" borderId="0" xfId="0" applyNumberFormat="1" applyFont="1"/>
    <xf numFmtId="14" fontId="4" fillId="0" borderId="0" xfId="0" applyNumberFormat="1" applyFont="1"/>
    <xf numFmtId="0" fontId="10" fillId="0" borderId="0" xfId="0" applyFont="1"/>
    <xf numFmtId="0" fontId="11" fillId="0" borderId="0" xfId="0" applyFont="1" applyAlignment="1">
      <alignment vertical="center"/>
    </xf>
    <xf numFmtId="0" fontId="12" fillId="0" borderId="0" xfId="0" applyFont="1"/>
    <xf numFmtId="0" fontId="0" fillId="0" borderId="0" xfId="0" applyFont="1"/>
    <xf numFmtId="0" fontId="0" fillId="0" borderId="0" xfId="0" quotePrefix="1"/>
    <xf numFmtId="0" fontId="0" fillId="0" borderId="0" xfId="0" applyNumberFormat="1"/>
    <xf numFmtId="14" fontId="0" fillId="0" borderId="0" xfId="0" applyNumberFormat="1"/>
    <xf numFmtId="49" fontId="0" fillId="0" borderId="0" xfId="0" applyNumberFormat="1"/>
    <xf numFmtId="164" fontId="4" fillId="0" borderId="0" xfId="0" pivotButton="1" applyNumberFormat="1" applyFont="1"/>
    <xf numFmtId="164" fontId="4" fillId="0" borderId="0" xfId="0" applyNumberFormat="1" applyFont="1" applyAlignment="1">
      <alignment horizontal="left"/>
    </xf>
    <xf numFmtId="0" fontId="14" fillId="0" borderId="0" xfId="0" applyFont="1"/>
    <xf numFmtId="0" fontId="14" fillId="0" borderId="0" xfId="0" applyFont="1" applyAlignment="1">
      <alignment vertical="top"/>
    </xf>
    <xf numFmtId="0" fontId="14" fillId="0" borderId="0" xfId="0" applyFont="1" applyAlignment="1">
      <alignment vertical="top" wrapText="1"/>
    </xf>
    <xf numFmtId="0" fontId="15" fillId="0" borderId="0" xfId="0" applyFont="1" applyAlignment="1">
      <alignment vertical="top"/>
    </xf>
    <xf numFmtId="0" fontId="16" fillId="0" borderId="0" xfId="0" applyFont="1" applyAlignment="1">
      <alignment vertical="top"/>
    </xf>
    <xf numFmtId="0" fontId="17" fillId="0" borderId="0" xfId="0" applyFont="1" applyAlignment="1">
      <alignment vertical="top"/>
    </xf>
    <xf numFmtId="0" fontId="14" fillId="0" borderId="0" xfId="5" applyFont="1" applyAlignment="1">
      <alignment vertical="top" wrapText="1"/>
    </xf>
    <xf numFmtId="0" fontId="8"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38">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0" formatCode="General"/>
    </dxf>
    <dxf>
      <numFmt numFmtId="30" formatCode="@"/>
    </dxf>
    <dxf>
      <numFmt numFmtId="0" formatCode="General"/>
    </dxf>
    <dxf>
      <numFmt numFmtId="30" formatCode="@"/>
    </dxf>
    <dxf>
      <numFmt numFmtId="19" formatCode="m/d/yyyy"/>
    </dxf>
    <dxf>
      <numFmt numFmtId="0" formatCode="General"/>
    </dxf>
    <dxf>
      <numFmt numFmtId="0" formatCode="General"/>
    </dxf>
    <dxf>
      <numFmt numFmtId="33" formatCode="_(* #,##0_);_(* \(#,##0\);_(* &quot;-&quot;_);_(@_)"/>
    </dxf>
    <dxf>
      <numFmt numFmtId="33" formatCode="_(* #,##0_);_(* \(#,##0\);_(* &quot;-&quot;_);_(@_)"/>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numFmt numFmtId="164" formatCode="&quot;$&quot;#,##0"/>
    </dxf>
    <dxf>
      <numFmt numFmtId="164" formatCode="&quot;$&quot;#,##0"/>
    </dxf>
    <dxf>
      <numFmt numFmtId="164" formatCode="&quot;$&quot;#,##0"/>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fill>
        <patternFill patternType="solid">
          <fgColor theme="9" tint="0.79998168889431442"/>
          <bgColor theme="9" tint="0.79998168889431442"/>
        </patternFill>
      </fill>
    </dxf>
    <dxf>
      <font>
        <b/>
        <color theme="1"/>
      </font>
    </dxf>
    <dxf>
      <font>
        <b/>
        <color theme="1"/>
      </font>
      <fill>
        <patternFill patternType="solid">
          <fgColor theme="9" tint="0.59999389629810485"/>
          <bgColor theme="9" tint="0.59999389629810485"/>
        </patternFill>
      </fill>
    </dxf>
    <dxf>
      <font>
        <b/>
        <color theme="1"/>
      </font>
      <border>
        <left style="medium">
          <color theme="9" tint="0.59999389629810485"/>
        </left>
        <right style="medium">
          <color theme="9" tint="0.59999389629810485"/>
        </right>
        <top style="medium">
          <color theme="9" tint="0.59999389629810485"/>
        </top>
        <bottom style="medium">
          <color theme="9" tint="0.59999389629810485"/>
        </bottom>
      </border>
    </dxf>
    <dxf>
      <border>
        <left style="thin">
          <color theme="9" tint="0.39997558519241921"/>
        </left>
        <right style="thin">
          <color theme="9" tint="0.39997558519241921"/>
        </right>
      </border>
    </dxf>
    <dxf>
      <border>
        <top style="thin">
          <color theme="9" tint="0.39997558519241921"/>
        </top>
        <bottom style="thin">
          <color theme="9" tint="0.39997558519241921"/>
        </bottom>
        <horizontal style="thin">
          <color theme="9" tint="0.39997558519241921"/>
        </horizontal>
      </border>
    </dxf>
    <dxf>
      <font>
        <b/>
        <color theme="1"/>
      </font>
      <border>
        <top style="thin">
          <color theme="9" tint="-0.249977111117893"/>
        </top>
        <bottom style="medium">
          <color theme="9" tint="-0.249977111117893"/>
        </bottom>
      </border>
    </dxf>
    <dxf>
      <font>
        <b/>
        <color theme="0"/>
      </font>
      <fill>
        <patternFill patternType="solid">
          <fgColor theme="9"/>
          <bgColor theme="9"/>
        </patternFill>
      </fill>
      <border>
        <top style="medium">
          <color theme="9" tint="-0.249977111117893"/>
        </top>
      </border>
    </dxf>
    <dxf>
      <font>
        <color theme="1"/>
      </font>
      <border>
        <left style="medium">
          <color auto="1"/>
        </left>
        <right style="medium">
          <color auto="1"/>
        </right>
        <top style="medium">
          <color auto="1"/>
        </top>
        <bottom style="medium">
          <color auto="1"/>
        </bottom>
      </border>
    </dxf>
  </dxfs>
  <tableStyles count="1" defaultTableStyle="TableStyleMedium2" defaultPivotStyle="PivotStyleLight16">
    <tableStyle name="Jet" table="0" count="12">
      <tableStyleElement type="wholeTable" dxfId="37"/>
      <tableStyleElement type="headerRow" dxfId="36"/>
      <tableStyleElement type="totalRow" dxfId="35"/>
      <tableStyleElement type="firstRowStripe" dxfId="34"/>
      <tableStyleElement type="firstColumnStripe" dxfId="33"/>
      <tableStyleElement type="firstSubtotalColumn" dxfId="32"/>
      <tableStyleElement type="firstSubtotalRow" dxfId="31"/>
      <tableStyleElement type="secondSubtotalRow" dxfId="30"/>
      <tableStyleElement type="firstRowSubheading" dxfId="29"/>
      <tableStyleElement type="secondRowSubheading" dxfId="28"/>
      <tableStyleElement type="pageFieldLabels" dxfId="27"/>
      <tableStyleElement type="pageFieldValues" dxfId="2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400050</xdr:colOff>
      <xdr:row>3</xdr:row>
      <xdr:rowOff>171451</xdr:rowOff>
    </xdr:from>
    <xdr:to>
      <xdr:col>4</xdr:col>
      <xdr:colOff>609600</xdr:colOff>
      <xdr:row>10</xdr:row>
      <xdr:rowOff>142875</xdr:rowOff>
    </xdr:to>
    <mc:AlternateContent xmlns:mc="http://schemas.openxmlformats.org/markup-compatibility/2006" xmlns:a14="http://schemas.microsoft.com/office/drawing/2010/main">
      <mc:Choice Requires="a14">
        <xdr:graphicFrame macro="">
          <xdr:nvGraphicFramePr>
            <xdr:cNvPr id="2"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400050" y="714376"/>
              <a:ext cx="1828800" cy="14382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428625</xdr:colOff>
      <xdr:row>25</xdr:row>
      <xdr:rowOff>190500</xdr:rowOff>
    </xdr:from>
    <xdr:to>
      <xdr:col>4</xdr:col>
      <xdr:colOff>609600</xdr:colOff>
      <xdr:row>31</xdr:row>
      <xdr:rowOff>9525</xdr:rowOff>
    </xdr:to>
    <mc:AlternateContent xmlns:mc="http://schemas.openxmlformats.org/markup-compatibility/2006" xmlns:a14="http://schemas.microsoft.com/office/drawing/2010/main">
      <mc:Choice Requires="a14">
        <xdr:graphicFrame macro="">
          <xdr:nvGraphicFramePr>
            <xdr:cNvPr id="3" name="Vendor Status"/>
            <xdr:cNvGraphicFramePr/>
          </xdr:nvGraphicFramePr>
          <xdr:xfrm>
            <a:off x="0" y="0"/>
            <a:ext cx="0" cy="0"/>
          </xdr:xfrm>
          <a:graphic>
            <a:graphicData uri="http://schemas.microsoft.com/office/drawing/2010/slicer">
              <sle:slicer xmlns:sle="http://schemas.microsoft.com/office/drawing/2010/slicer" name="Vendor Status"/>
            </a:graphicData>
          </a:graphic>
        </xdr:graphicFrame>
      </mc:Choice>
      <mc:Fallback xmlns="">
        <xdr:sp macro="" textlink="">
          <xdr:nvSpPr>
            <xdr:cNvPr id="0" name=""/>
            <xdr:cNvSpPr>
              <a:spLocks noTextEdit="1"/>
            </xdr:cNvSpPr>
          </xdr:nvSpPr>
          <xdr:spPr>
            <a:xfrm>
              <a:off x="400050" y="5343525"/>
              <a:ext cx="1828800" cy="1076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419100</xdr:colOff>
      <xdr:row>11</xdr:row>
      <xdr:rowOff>9524</xdr:rowOff>
    </xdr:from>
    <xdr:to>
      <xdr:col>4</xdr:col>
      <xdr:colOff>609600</xdr:colOff>
      <xdr:row>25</xdr:row>
      <xdr:rowOff>104775</xdr:rowOff>
    </xdr:to>
    <mc:AlternateContent xmlns:mc="http://schemas.openxmlformats.org/markup-compatibility/2006" xmlns:a14="http://schemas.microsoft.com/office/drawing/2010/main">
      <mc:Choice Requires="a14">
        <xdr:graphicFrame macro="">
          <xdr:nvGraphicFramePr>
            <xdr:cNvPr id="4" name="Vendor Class ID"/>
            <xdr:cNvGraphicFramePr/>
          </xdr:nvGraphicFramePr>
          <xdr:xfrm>
            <a:off x="0" y="0"/>
            <a:ext cx="0" cy="0"/>
          </xdr:xfrm>
          <a:graphic>
            <a:graphicData uri="http://schemas.microsoft.com/office/drawing/2010/slicer">
              <sle:slicer xmlns:sle="http://schemas.microsoft.com/office/drawing/2010/slicer" name="Vendor Class ID"/>
            </a:graphicData>
          </a:graphic>
        </xdr:graphicFrame>
      </mc:Choice>
      <mc:Fallback xmlns="">
        <xdr:sp macro="" textlink="">
          <xdr:nvSpPr>
            <xdr:cNvPr id="0" name=""/>
            <xdr:cNvSpPr>
              <a:spLocks noTextEdit="1"/>
            </xdr:cNvSpPr>
          </xdr:nvSpPr>
          <xdr:spPr>
            <a:xfrm>
              <a:off x="400050" y="2228849"/>
              <a:ext cx="1828800" cy="30289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31432523151" createdVersion="5" refreshedVersion="6" minRefreshableVersion="3" recordCount="102">
  <cacheSource type="worksheet">
    <worksheetSource name="Vendors"/>
  </cacheSource>
  <cacheFields count="14">
    <cacheField name="Amount Billed YTD" numFmtId="0">
      <sharedItems containsSemiMixedTypes="0" containsString="0" containsNumber="1" minValue="0" maxValue="220074.72"/>
    </cacheField>
    <cacheField name="Amount Paid YTD" numFmtId="0">
      <sharedItems containsSemiMixedTypes="0" containsString="0" containsNumber="1" minValue="0" maxValue="218181.78"/>
    </cacheField>
    <cacheField name="Created Date" numFmtId="14">
      <sharedItems containsSemiMixedTypes="0" containsNonDate="0" containsDate="1" containsString="0" minDate="1980-01-01T00:00:00" maxDate="1980-01-02T00:00:00"/>
    </cacheField>
    <cacheField name="Currency ID" numFmtId="49">
      <sharedItems/>
    </cacheField>
    <cacheField name="Current Balance" numFmtId="0">
      <sharedItems containsSemiMixedTypes="0" containsString="0" containsNumber="1" minValue="0" maxValue="127760.09"/>
    </cacheField>
    <cacheField name="Country" numFmtId="49">
      <sharedItems count="5">
        <s v="Australia"/>
        <s v="USA"/>
        <s v=""/>
        <s v="Canada"/>
        <s v="New Zealand"/>
      </sharedItems>
    </cacheField>
    <cacheField name="Last Invoice Amount" numFmtId="0">
      <sharedItems containsSemiMixedTypes="0" containsString="0" containsNumber="1" minValue="0" maxValue="107870.2"/>
    </cacheField>
    <cacheField name="Last Invoice Number" numFmtId="49">
      <sharedItems/>
    </cacheField>
    <cacheField name="On Order Amount" numFmtId="0">
      <sharedItems containsSemiMixedTypes="0" containsString="0" containsNumber="1" minValue="0" maxValue="70216.87"/>
    </cacheField>
    <cacheField name="Vendor ID" numFmtId="49">
      <sharedItems/>
    </cacheField>
    <cacheField name="Vendor Status" numFmtId="49">
      <sharedItems count="2">
        <s v="Active"/>
        <s v="Temporary"/>
      </sharedItems>
    </cacheField>
    <cacheField name="Vendor Class ID" numFmtId="49">
      <sharedItems count="11">
        <s v="AUS-NSW-M"/>
        <s v="USA-US-M"/>
        <s v="USA-US-I"/>
        <s v=""/>
        <s v="CAN-ALL-M"/>
        <s v="NEW-M"/>
        <s v="CAN-ALL-I"/>
        <s v="USA-US-C"/>
        <s v="CAN-ALL-C"/>
        <s v="AUS-NSW-C"/>
        <s v="NEW-C"/>
      </sharedItems>
    </cacheField>
    <cacheField name="Vendor Name" numFmtId="49">
      <sharedItems/>
    </cacheField>
    <cacheField name="Vendor Short Name" numFmtId="49">
      <sharedItems count="99">
        <s v="A Travel"/>
        <s v="Advanced Office"/>
        <s v="USA-US-M"/>
        <s v="AmericaCharge"/>
        <s v="Attractive"/>
        <s v="Associated Insu"/>
        <s v="AUSTRALIA"/>
        <s v="Beaumont Constr"/>
        <s v="Bergeron Commun"/>
        <s v="Bloomington Cou"/>
        <s v="Burnett Travel"/>
        <s v="Business Equipm"/>
        <s v="Capital Printed"/>
        <s v="Carlson Special"/>
        <s v="Central Cellula"/>
        <s v="Chicago City Ta"/>
        <s v="Chicago Rent-Al"/>
        <s v="Circuit Distrib"/>
        <s v="Comnet Enterpri"/>
        <s v="Computer Traini"/>
        <s v="ComVex, Inc."/>
        <s v="Consumer Mag"/>
        <s v="Continental Con"/>
        <s v="Cowley Engineer"/>
        <s v="Cruger Engineer"/>
        <s v="Greenwood Trust"/>
        <s v="Dolecki Caterin"/>
        <s v="Electronic Tele"/>
        <s v="Electronic Serv"/>
        <s v="Electronic Netw"/>
        <s v="Timely Shipping"/>
        <s v="Woodgrove"/>
        <s v="Uptown Trust"/>
        <s v="Gardner Service"/>
        <s v="G &amp; K Cleaning"/>
        <s v="Auto Finance"/>
        <s v="Green Lake Wire"/>
        <s v="Gunthar's Sound"/>
        <s v="Harvey, Ellis &amp;"/>
        <s v="Hill"/>
        <s v="Distant Inns"/>
        <s v="Illinois State"/>
        <s v="Image Makers Ad"/>
        <s v="Business Mag"/>
        <s v="Inland Revenue"/>
        <s v="Inline Service"/>
        <s v="Inner City Elec"/>
        <s v="Indiana State T"/>
        <s v="Integrated Syst"/>
        <s v="IRS"/>
        <s v="International T"/>
        <s v="International W"/>
        <s v="Jensen Systems"/>
        <s v="Knopfler Manage"/>
        <s v="Leaf River Pagi"/>
        <s v="Lindell Brokera"/>
        <s v="Ian"/>
        <s v="Fabrication Co"/>
        <s v="Merit"/>
        <s v="Metro Equipment"/>
        <s v="Midwest Account"/>
        <s v="Midwest Travel"/>
        <s v="Minnesota State"/>
        <s v="Mitchell Transp"/>
        <s v="Morgan Electron"/>
        <s v="Missouri State"/>
        <s v="Natl Associatio"/>
        <s v="Nebraska State"/>
        <s v="Multinational"/>
        <s v="Northern Travel"/>
        <s v="Office Design S"/>
        <s v="Office Speciali"/>
        <s v="PageMaster"/>
        <s v="Premier System,"/>
        <s v="Professional Tr"/>
        <s v="Ready Rentals"/>
        <s v="Reliance System"/>
        <s v="Revenue Canada"/>
        <s v="SERV SPEC"/>
        <s v="Signature Syste"/>
        <s v="Signature Servi"/>
        <s v="Skylab Satellit"/>
        <s v="SofTel, Inc."/>
        <s v="JIM STEWART"/>
        <s v="Strategic Commu"/>
        <s v="Superior Teleph"/>
        <s v="SUPERSALES INC."/>
        <s v="Teleconnect Sys"/>
        <s v="Tele-Satellite"/>
        <s v="Training System"/>
        <s v="United On-Line"/>
        <s v="Ship Special"/>
        <s v="Vision Advertis"/>
        <s v="Vista Travel"/>
        <s v="WestAmerica Tel"/>
        <s v="Junction"/>
        <s v="PAUL WEST"/>
        <s v="Wood Consulting"/>
        <s v="Trey"/>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2">
  <r>
    <n v="8163.27"/>
    <n v="1450"/>
    <d v="1980-01-01T00:00:00"/>
    <s v="Z-US$"/>
    <n v="6713.27"/>
    <x v="0"/>
    <n v="0"/>
    <s v="DLKF;LA KJ"/>
    <n v="0"/>
    <s v="ACETRAVE0001"/>
    <x v="0"/>
    <x v="0"/>
    <s v="A Travel Company"/>
    <x v="0"/>
  </r>
  <r>
    <n v="81057.02"/>
    <n v="5628.28"/>
    <d v="1980-01-01T00:00:00"/>
    <s v="Z-US$"/>
    <n v="74938.64"/>
    <x v="1"/>
    <n v="183.79"/>
    <s v="2068"/>
    <n v="103.79"/>
    <s v="ADVANCED0001"/>
    <x v="0"/>
    <x v="1"/>
    <s v="Advanced Office Systems"/>
    <x v="1"/>
  </r>
  <r>
    <n v="11565.76"/>
    <n v="0"/>
    <d v="1980-01-01T00:00:00"/>
    <s v="Z-US$"/>
    <n v="11565.76"/>
    <x v="1"/>
    <n v="11565.76"/>
    <s v="19000"/>
    <n v="0"/>
    <s v="ALLENSON0001"/>
    <x v="0"/>
    <x v="1"/>
    <s v="Allenson Properties"/>
    <x v="2"/>
  </r>
  <r>
    <n v="27741.84"/>
    <n v="5241.84"/>
    <d v="1980-01-01T00:00:00"/>
    <s v="Z-US$"/>
    <n v="22500"/>
    <x v="1"/>
    <n v="22.75"/>
    <s v="2060"/>
    <n v="251.88"/>
    <s v="AMERICAN0001"/>
    <x v="0"/>
    <x v="1"/>
    <s v="AmericaCharge"/>
    <x v="3"/>
  </r>
  <r>
    <n v="97779.6"/>
    <n v="11763.19"/>
    <d v="1980-01-01T00:00:00"/>
    <s v="Z-US$"/>
    <n v="86016.41"/>
    <x v="1"/>
    <n v="22.75"/>
    <s v="SD6"/>
    <n v="2280.5500000000002"/>
    <s v="ATTRACTI00001"/>
    <x v="0"/>
    <x v="2"/>
    <s v="Attractive Telephone Co."/>
    <x v="4"/>
  </r>
  <r>
    <n v="6252.72"/>
    <n v="5918.79"/>
    <d v="1980-01-01T00:00:00"/>
    <s v="Z-US$"/>
    <n v="333.93"/>
    <x v="1"/>
    <n v="141.84"/>
    <s v="PO2042"/>
    <n v="0"/>
    <s v="ASSOCIAT0001"/>
    <x v="0"/>
    <x v="1"/>
    <s v="Associated Insurance Inc."/>
    <x v="5"/>
  </r>
  <r>
    <n v="10645.07"/>
    <n v="10645.07"/>
    <d v="1980-01-01T00:00:00"/>
    <s v="Z-US$"/>
    <n v="0"/>
    <x v="2"/>
    <n v="10645.07"/>
    <s v="A1024"/>
    <n v="0"/>
    <s v="AUSTRALIA"/>
    <x v="1"/>
    <x v="3"/>
    <s v="AUSTRALIA"/>
    <x v="6"/>
  </r>
  <r>
    <n v="11341.45"/>
    <n v="2067"/>
    <d v="1980-01-01T00:00:00"/>
    <s v="Z-US$"/>
    <n v="0"/>
    <x v="1"/>
    <n v="6828.57"/>
    <s v="13000000"/>
    <n v="0"/>
    <s v="BEAUMONT0001"/>
    <x v="0"/>
    <x v="1"/>
    <s v="Beaumont Construction"/>
    <x v="7"/>
  </r>
  <r>
    <n v="0"/>
    <n v="0"/>
    <d v="1980-01-01T00:00:00"/>
    <s v="Z-C$"/>
    <n v="0"/>
    <x v="3"/>
    <n v="0"/>
    <s v=""/>
    <n v="0"/>
    <s v="BERGERON0001"/>
    <x v="0"/>
    <x v="4"/>
    <s v="Bergeron Communications Sol."/>
    <x v="8"/>
  </r>
  <r>
    <n v="15.25"/>
    <n v="15.25"/>
    <d v="1980-01-01T00:00:00"/>
    <s v="Z-US$"/>
    <n v="0"/>
    <x v="1"/>
    <n v="15.25"/>
    <s v="A1005"/>
    <n v="0"/>
    <s v="BLOOMING0001"/>
    <x v="0"/>
    <x v="1"/>
    <s v="Bloomington County"/>
    <x v="9"/>
  </r>
  <r>
    <n v="10697.38"/>
    <n v="0"/>
    <d v="1980-01-01T00:00:00"/>
    <s v="Z-NZD"/>
    <n v="10697.38"/>
    <x v="4"/>
    <n v="7129.85"/>
    <s v="1006"/>
    <n v="0"/>
    <s v="BURNETTT0001"/>
    <x v="0"/>
    <x v="5"/>
    <s v="Burnett Travel Associates"/>
    <x v="10"/>
  </r>
  <r>
    <n v="11122.63"/>
    <n v="139.38"/>
    <d v="1980-01-01T00:00:00"/>
    <s v="Z-C$"/>
    <n v="10529.18"/>
    <x v="3"/>
    <n v="1976.03"/>
    <s v="1006"/>
    <n v="0"/>
    <s v="BUSINESS0001"/>
    <x v="0"/>
    <x v="4"/>
    <s v="Business Equipment Center"/>
    <x v="11"/>
  </r>
  <r>
    <n v="82903.87"/>
    <n v="36077.1"/>
    <d v="1980-01-01T00:00:00"/>
    <s v="Z-C$"/>
    <n v="46826.77"/>
    <x v="3"/>
    <n v="12065.3"/>
    <s v="2052"/>
    <n v="11944.8"/>
    <s v="CAPITALP0001"/>
    <x v="0"/>
    <x v="6"/>
    <s v="Capital Printed Circuits"/>
    <x v="12"/>
  </r>
  <r>
    <n v="1112.8900000000001"/>
    <n v="0"/>
    <d v="1980-01-01T00:00:00"/>
    <s v="Z-US$"/>
    <n v="1112.8900000000001"/>
    <x v="1"/>
    <n v="638.01"/>
    <s v="15000000"/>
    <n v="0"/>
    <s v="CARLSONS0001"/>
    <x v="0"/>
    <x v="1"/>
    <s v="Carlson Specialties"/>
    <x v="13"/>
  </r>
  <r>
    <n v="39565.11"/>
    <n v="4487.28"/>
    <d v="1980-01-01T00:00:00"/>
    <s v="Z-US$"/>
    <n v="7031.81"/>
    <x v="1"/>
    <n v="93.55"/>
    <s v="PO2044"/>
    <n v="0"/>
    <s v="CENTRALC0001"/>
    <x v="0"/>
    <x v="2"/>
    <s v="Central Cellular, Inc."/>
    <x v="14"/>
  </r>
  <r>
    <n v="7949.42"/>
    <n v="7949.42"/>
    <d v="1980-01-01T00:00:00"/>
    <s v="Z-US$"/>
    <n v="0"/>
    <x v="1"/>
    <n v="7949.42"/>
    <s v="A1022"/>
    <n v="0"/>
    <s v="CHICAGOC0001"/>
    <x v="0"/>
    <x v="1"/>
    <s v="Chicago City Tax Dept."/>
    <x v="15"/>
  </r>
  <r>
    <n v="3615.11"/>
    <n v="3615.11"/>
    <d v="1980-01-01T00:00:00"/>
    <s v="Z-US$"/>
    <n v="0"/>
    <x v="1"/>
    <n v="975"/>
    <s v="1200002"/>
    <n v="0"/>
    <s v="CHICAGOR0001"/>
    <x v="0"/>
    <x v="1"/>
    <s v="Chicago Rent-All"/>
    <x v="16"/>
  </r>
  <r>
    <n v="112791.9"/>
    <n v="106826.29"/>
    <d v="1980-01-01T00:00:00"/>
    <s v="Z-C$"/>
    <n v="0"/>
    <x v="3"/>
    <n v="12536.03"/>
    <s v="11006"/>
    <n v="7892.15"/>
    <s v="CIRCUITD0001"/>
    <x v="0"/>
    <x v="6"/>
    <s v="Circuit Distributing West"/>
    <x v="17"/>
  </r>
  <r>
    <n v="27200.1"/>
    <n v="27200.1"/>
    <d v="1980-01-01T00:00:00"/>
    <s v="Z-US$"/>
    <n v="0"/>
    <x v="1"/>
    <n v="15000"/>
    <s v="15001"/>
    <n v="0"/>
    <s v="COMNETEN0001"/>
    <x v="0"/>
    <x v="7"/>
    <s v="Comnet Enterprises, Inc"/>
    <x v="18"/>
  </r>
  <r>
    <n v="9718.7000000000007"/>
    <n v="9718.7000000000007"/>
    <d v="1980-01-01T00:00:00"/>
    <s v="Z-US$"/>
    <n v="0"/>
    <x v="1"/>
    <n v="4000"/>
    <s v="11006"/>
    <n v="0"/>
    <s v="COMPUTER0001"/>
    <x v="0"/>
    <x v="7"/>
    <s v="Computer Training Systems"/>
    <x v="19"/>
  </r>
  <r>
    <n v="220074.72"/>
    <n v="218181.78"/>
    <d v="1980-01-01T00:00:00"/>
    <s v="Z-US$"/>
    <n v="0"/>
    <x v="1"/>
    <n v="368.52"/>
    <s v="2056"/>
    <n v="70216.87"/>
    <s v="COMVEXIN0001"/>
    <x v="0"/>
    <x v="2"/>
    <s v="ComVex, Inc."/>
    <x v="20"/>
  </r>
  <r>
    <n v="55"/>
    <n v="55"/>
    <d v="1980-01-01T00:00:00"/>
    <s v="Z-US$"/>
    <n v="0"/>
    <x v="2"/>
    <n v="55"/>
    <s v="A1030"/>
    <n v="0"/>
    <s v="CONSUMER MAG"/>
    <x v="1"/>
    <x v="3"/>
    <s v="Consumer Magazine"/>
    <x v="21"/>
  </r>
  <r>
    <n v="78486.36"/>
    <n v="75932.66"/>
    <d v="1980-01-01T00:00:00"/>
    <s v="Z-C$"/>
    <n v="0"/>
    <x v="3"/>
    <n v="24207.72"/>
    <s v="13004"/>
    <n v="0"/>
    <s v="CONTINEN0001"/>
    <x v="0"/>
    <x v="6"/>
    <s v="Continental Connectors"/>
    <x v="22"/>
  </r>
  <r>
    <n v="0"/>
    <n v="0"/>
    <d v="1980-01-01T00:00:00"/>
    <s v="Z-US$"/>
    <n v="0"/>
    <x v="4"/>
    <n v="0"/>
    <s v=""/>
    <n v="0"/>
    <s v="COWLEYEN0008"/>
    <x v="0"/>
    <x v="3"/>
    <s v="Cowley Engineering"/>
    <x v="23"/>
  </r>
  <r>
    <n v="70618.240000000005"/>
    <n v="38105.089999999997"/>
    <d v="1980-01-01T00:00:00"/>
    <s v="Z-US$"/>
    <n v="0"/>
    <x v="1"/>
    <n v="90.25"/>
    <s v="2067"/>
    <n v="11063.39"/>
    <s v="CRUGEREN0001"/>
    <x v="0"/>
    <x v="2"/>
    <s v="Cruger Engineering Company"/>
    <x v="24"/>
  </r>
  <r>
    <n v="0"/>
    <n v="0"/>
    <d v="1980-01-01T00:00:00"/>
    <s v="Z-US$"/>
    <n v="0"/>
    <x v="1"/>
    <n v="0"/>
    <s v=""/>
    <n v="0"/>
    <s v="GREENWOO0001"/>
    <x v="0"/>
    <x v="1"/>
    <s v="Greenwood Trust Company"/>
    <x v="25"/>
  </r>
  <r>
    <n v="5459.82"/>
    <n v="1640.71"/>
    <d v="1980-01-01T00:00:00"/>
    <s v="Z-US$"/>
    <n v="3819.11"/>
    <x v="1"/>
    <n v="374.5"/>
    <s v="160000002"/>
    <n v="0"/>
    <s v="DOLECKIC0001"/>
    <x v="0"/>
    <x v="1"/>
    <s v="Dolecki Catering"/>
    <x v="26"/>
  </r>
  <r>
    <n v="0"/>
    <n v="0"/>
    <d v="1980-01-01T00:00:00"/>
    <s v="Z-US$"/>
    <n v="0"/>
    <x v="1"/>
    <n v="0"/>
    <s v=""/>
    <n v="0"/>
    <s v="ELECTRO0001"/>
    <x v="0"/>
    <x v="2"/>
    <s v="Electronic Telephone Co."/>
    <x v="27"/>
  </r>
  <r>
    <n v="129318.05"/>
    <n v="7989"/>
    <d v="1980-01-01T00:00:00"/>
    <s v="Z-C$"/>
    <n v="105976.21"/>
    <x v="3"/>
    <n v="27559.02"/>
    <s v="14001"/>
    <n v="0"/>
    <s v="ELECTRON0001"/>
    <x v="0"/>
    <x v="8"/>
    <s v="Electronic Services"/>
    <x v="28"/>
  </r>
  <r>
    <n v="0"/>
    <n v="0"/>
    <d v="1980-01-01T00:00:00"/>
    <s v="Z-C$"/>
    <n v="0"/>
    <x v="3"/>
    <n v="0"/>
    <s v=""/>
    <n v="0"/>
    <s v="ELECTRON0003"/>
    <x v="0"/>
    <x v="4"/>
    <s v="Hill's Brokerage Service"/>
    <x v="29"/>
  </r>
  <r>
    <n v="1853.93"/>
    <n v="1509.43"/>
    <d v="1980-01-01T00:00:00"/>
    <s v="Z-US$"/>
    <n v="344.5"/>
    <x v="1"/>
    <n v="344.5"/>
    <s v="7001"/>
    <n v="0"/>
    <s v="TIMELYSH0001"/>
    <x v="0"/>
    <x v="1"/>
    <s v="Timely Shipping Service"/>
    <x v="30"/>
  </r>
  <r>
    <n v="0"/>
    <n v="0"/>
    <d v="1980-01-01T00:00:00"/>
    <s v="Z-US$"/>
    <n v="0"/>
    <x v="1"/>
    <n v="0"/>
    <s v=""/>
    <n v="0"/>
    <s v="WOODGROV0001"/>
    <x v="0"/>
    <x v="1"/>
    <s v="Woodgrove Bank"/>
    <x v="31"/>
  </r>
  <r>
    <n v="0"/>
    <n v="0"/>
    <d v="1980-01-01T00:00:00"/>
    <s v="Z-US$"/>
    <n v="0"/>
    <x v="2"/>
    <n v="0"/>
    <s v=""/>
    <n v="0"/>
    <s v="UPTOWNTR0001"/>
    <x v="0"/>
    <x v="1"/>
    <s v="Uptown Trust"/>
    <x v="32"/>
  </r>
  <r>
    <n v="24000"/>
    <n v="24000"/>
    <d v="1980-01-01T00:00:00"/>
    <s v="Z-US$"/>
    <n v="0"/>
    <x v="1"/>
    <n v="24000"/>
    <s v="18000"/>
    <n v="0"/>
    <s v="GARDNERS0001"/>
    <x v="0"/>
    <x v="7"/>
    <s v="Gardner Services"/>
    <x v="33"/>
  </r>
  <r>
    <n v="2531.59"/>
    <n v="2531.59"/>
    <d v="1980-01-01T00:00:00"/>
    <s v="Z-US$"/>
    <n v="0"/>
    <x v="1"/>
    <n v="1286.75"/>
    <s v="17001"/>
    <n v="0"/>
    <s v="GKCLEANI0001"/>
    <x v="0"/>
    <x v="1"/>
    <s v="G &amp; K Cleaning"/>
    <x v="34"/>
  </r>
  <r>
    <n v="1134.3699999999999"/>
    <n v="1134.3699999999999"/>
    <d v="1980-01-01T00:00:00"/>
    <s v="Z-US$"/>
    <n v="0"/>
    <x v="1"/>
    <n v="1134.3699999999999"/>
    <s v="120000"/>
    <n v="0"/>
    <s v="AUTOFINA0001"/>
    <x v="0"/>
    <x v="1"/>
    <s v="Auto Financing"/>
    <x v="35"/>
  </r>
  <r>
    <n v="92903.1"/>
    <n v="92545.09"/>
    <d v="1980-01-01T00:00:00"/>
    <s v="Z-US$"/>
    <n v="0"/>
    <x v="1"/>
    <n v="80"/>
    <s v="2047"/>
    <n v="540"/>
    <s v="GREENLAK0001"/>
    <x v="0"/>
    <x v="2"/>
    <s v="Green Lake Wire Company"/>
    <x v="36"/>
  </r>
  <r>
    <n v="0"/>
    <n v="0"/>
    <d v="1980-01-01T00:00:00"/>
    <s v="Z-US$"/>
    <n v="0"/>
    <x v="4"/>
    <n v="0"/>
    <s v=""/>
    <n v="0"/>
    <s v="GUNTHARS0004"/>
    <x v="0"/>
    <x v="3"/>
    <s v="Gunthar's Sound Engineers"/>
    <x v="37"/>
  </r>
  <r>
    <n v="0"/>
    <n v="0"/>
    <d v="1980-01-01T00:00:00"/>
    <s v="Z-US$"/>
    <n v="0"/>
    <x v="1"/>
    <n v="0"/>
    <s v=""/>
    <n v="0"/>
    <s v="HARVEYEL0001"/>
    <x v="0"/>
    <x v="1"/>
    <s v="Harvey, Ellis &amp; McGraw, Ltd."/>
    <x v="38"/>
  </r>
  <r>
    <n v="2681.16"/>
    <n v="2681.16"/>
    <d v="1980-01-01T00:00:00"/>
    <s v="Z-US$"/>
    <n v="0"/>
    <x v="2"/>
    <n v="1985.66"/>
    <s v="5001"/>
    <n v="0"/>
    <s v="HILLSBRO0001"/>
    <x v="0"/>
    <x v="3"/>
    <s v="Hill"/>
    <x v="39"/>
  </r>
  <r>
    <n v="10418.1"/>
    <n v="10418.1"/>
    <d v="1980-01-01T00:00:00"/>
    <s v="Z-C$"/>
    <n v="0"/>
    <x v="3"/>
    <n v="1070.1300000000001"/>
    <s v="160006"/>
    <n v="0"/>
    <s v="DISTANTI0001"/>
    <x v="0"/>
    <x v="4"/>
    <s v="Distant Inns-Canada"/>
    <x v="40"/>
  </r>
  <r>
    <n v="80905.08"/>
    <n v="80905.08"/>
    <d v="1980-01-01T00:00:00"/>
    <s v="Z-US$"/>
    <n v="0"/>
    <x v="1"/>
    <n v="32361.06"/>
    <s v="A1027"/>
    <n v="0"/>
    <s v="ILSTATE0001"/>
    <x v="0"/>
    <x v="1"/>
    <s v="Illinois State Tax Dept."/>
    <x v="41"/>
  </r>
  <r>
    <n v="10865.25"/>
    <n v="2353.02"/>
    <d v="1980-01-01T00:00:00"/>
    <s v="Z-US$"/>
    <n v="8512.23"/>
    <x v="1"/>
    <n v="1150"/>
    <s v="1400000"/>
    <n v="0"/>
    <s v="IMAGEMAK0001"/>
    <x v="0"/>
    <x v="1"/>
    <s v="Image Makers Advertising"/>
    <x v="42"/>
  </r>
  <r>
    <n v="50"/>
    <n v="0"/>
    <d v="1980-01-01T00:00:00"/>
    <s v="Z-US$"/>
    <n v="50"/>
    <x v="2"/>
    <n v="50"/>
    <s v="A1032"/>
    <n v="0"/>
    <s v="BUSINESS MAG"/>
    <x v="1"/>
    <x v="3"/>
    <s v="Business Magazine"/>
    <x v="43"/>
  </r>
  <r>
    <n v="2129.0100000000002"/>
    <n v="2129.0100000000002"/>
    <d v="1980-01-01T00:00:00"/>
    <s v="Z-NZD"/>
    <n v="0"/>
    <x v="4"/>
    <n v="2129.0100000000002"/>
    <s v="A1025"/>
    <n v="0"/>
    <s v="INLANDRE0001"/>
    <x v="0"/>
    <x v="5"/>
    <s v="Inland Revenue Department"/>
    <x v="44"/>
  </r>
  <r>
    <n v="33340.129999999997"/>
    <n v="13913.25"/>
    <d v="1980-01-01T00:00:00"/>
    <s v="Z-US$"/>
    <n v="19426.88"/>
    <x v="1"/>
    <n v="12750"/>
    <s v="12003"/>
    <n v="0"/>
    <s v="INLINESE0001"/>
    <x v="0"/>
    <x v="7"/>
    <s v="Inline Service Systems"/>
    <x v="45"/>
  </r>
  <r>
    <n v="26799.38"/>
    <n v="18971.509999999998"/>
    <d v="1980-01-01T00:00:00"/>
    <s v="Z-US$"/>
    <n v="7827.87"/>
    <x v="1"/>
    <n v="7827.87"/>
    <s v="111100"/>
    <n v="0"/>
    <s v="INNERCIT0001"/>
    <x v="0"/>
    <x v="1"/>
    <s v="Inner City Electric"/>
    <x v="46"/>
  </r>
  <r>
    <n v="210.75"/>
    <n v="210.75"/>
    <d v="1980-01-01T00:00:00"/>
    <s v="Z-US$"/>
    <n v="0"/>
    <x v="1"/>
    <n v="103.91"/>
    <s v="A1012"/>
    <n v="0"/>
    <s v="INSTATET0001"/>
    <x v="0"/>
    <x v="1"/>
    <s v="Indiana State Tax Dept."/>
    <x v="47"/>
  </r>
  <r>
    <n v="66970.850000000006"/>
    <n v="0"/>
    <d v="1980-01-01T00:00:00"/>
    <s v="Z-C$"/>
    <n v="66809.850000000006"/>
    <x v="3"/>
    <n v="23005"/>
    <s v="12002"/>
    <n v="0"/>
    <s v="INTEGRAT0001"/>
    <x v="0"/>
    <x v="8"/>
    <s v="Integrated Systems"/>
    <x v="48"/>
  </r>
  <r>
    <n v="134983.9"/>
    <n v="134983.9"/>
    <d v="1980-01-01T00:00:00"/>
    <s v="Z-US$"/>
    <n v="0"/>
    <x v="1"/>
    <n v="107870.2"/>
    <s v="A1026"/>
    <n v="0"/>
    <s v="INTERNAL0001"/>
    <x v="0"/>
    <x v="1"/>
    <s v="Internal Revenue Service"/>
    <x v="49"/>
  </r>
  <r>
    <n v="144650.26"/>
    <n v="7590.85"/>
    <d v="1980-01-01T00:00:00"/>
    <s v="Z-C$"/>
    <n v="105507.71"/>
    <x v="3"/>
    <n v="20865"/>
    <s v="11005"/>
    <n v="0"/>
    <s v="INTERNAT0001"/>
    <x v="0"/>
    <x v="8"/>
    <s v="International TeleCom Assoc."/>
    <x v="50"/>
  </r>
  <r>
    <n v="133260.09"/>
    <n v="5000"/>
    <d v="1980-01-01T00:00:00"/>
    <s v="Z-AUD"/>
    <n v="127760.09"/>
    <x v="0"/>
    <n v="69695"/>
    <s v="1006"/>
    <n v="0"/>
    <s v="INTERNAT0002"/>
    <x v="0"/>
    <x v="9"/>
    <s v="International TeleCom Assoc"/>
    <x v="50"/>
  </r>
  <r>
    <n v="20453.53"/>
    <n v="6863.77"/>
    <d v="1980-01-01T00:00:00"/>
    <s v="Z-US$"/>
    <n v="13589.76"/>
    <x v="1"/>
    <n v="13441"/>
    <s v="13003"/>
    <n v="0"/>
    <s v="INTERNAT0003"/>
    <x v="0"/>
    <x v="7"/>
    <s v="International Telephone"/>
    <x v="50"/>
  </r>
  <r>
    <n v="72769.84"/>
    <n v="72769.84"/>
    <d v="1980-01-01T00:00:00"/>
    <s v="Z-US$"/>
    <n v="0"/>
    <x v="1"/>
    <n v="13690.74"/>
    <s v="112001"/>
    <n v="0"/>
    <s v="INTERNAT0004"/>
    <x v="0"/>
    <x v="2"/>
    <s v="International Wire"/>
    <x v="51"/>
  </r>
  <r>
    <n v="0"/>
    <n v="0"/>
    <d v="1980-01-01T00:00:00"/>
    <s v="Z-C$"/>
    <n v="0"/>
    <x v="3"/>
    <n v="0"/>
    <s v=""/>
    <n v="0"/>
    <s v="JENSENSY0001"/>
    <x v="0"/>
    <x v="4"/>
    <s v="Jensen Systems"/>
    <x v="52"/>
  </r>
  <r>
    <n v="13108.19"/>
    <n v="3520"/>
    <d v="1980-01-01T00:00:00"/>
    <s v="Z-US$"/>
    <n v="9588.19"/>
    <x v="1"/>
    <n v="3570"/>
    <s v="112003"/>
    <n v="0"/>
    <s v="KNOPFLER0001"/>
    <x v="0"/>
    <x v="1"/>
    <s v="Knopfler Management"/>
    <x v="53"/>
  </r>
  <r>
    <n v="45322.43"/>
    <n v="23691.39"/>
    <d v="1980-01-01T00:00:00"/>
    <s v="Z-US$"/>
    <n v="19153.02"/>
    <x v="1"/>
    <n v="19937.580000000002"/>
    <s v="15001"/>
    <n v="0"/>
    <s v="LEAFRIVE0001"/>
    <x v="0"/>
    <x v="2"/>
    <s v="Leaf River Paging Systems"/>
    <x v="54"/>
  </r>
  <r>
    <n v="5385.98"/>
    <n v="1000"/>
    <d v="1980-01-01T00:00:00"/>
    <s v="Z-C$"/>
    <n v="4385.9799999999996"/>
    <x v="3"/>
    <n v="500"/>
    <s v="2003"/>
    <n v="0"/>
    <s v="LINDELLB0001"/>
    <x v="0"/>
    <x v="4"/>
    <s v="Lindell Brokerage"/>
    <x v="55"/>
  </r>
  <r>
    <n v="0"/>
    <n v="0"/>
    <d v="1980-01-01T00:00:00"/>
    <s v="Z-AUD"/>
    <n v="0"/>
    <x v="0"/>
    <n v="0"/>
    <s v=""/>
    <n v="0"/>
    <s v="MARSH0000001"/>
    <x v="0"/>
    <x v="3"/>
    <s v="Ian Marsh"/>
    <x v="56"/>
  </r>
  <r>
    <n v="136795.74"/>
    <n v="136251.63"/>
    <d v="1980-01-01T00:00:00"/>
    <s v="Z-US$"/>
    <n v="0"/>
    <x v="1"/>
    <n v="1262.5"/>
    <s v="2048"/>
    <n v="300"/>
    <s v="FABRIKAM0001"/>
    <x v="0"/>
    <x v="2"/>
    <s v="Fabrication Company"/>
    <x v="57"/>
  </r>
  <r>
    <n v="56043.03"/>
    <n v="0"/>
    <d v="1980-01-01T00:00:00"/>
    <s v="Z-C$"/>
    <n v="55163.88"/>
    <x v="3"/>
    <n v="34240"/>
    <s v="13001"/>
    <n v="0"/>
    <s v="MERITSYS0001"/>
    <x v="0"/>
    <x v="8"/>
    <s v="Merit System"/>
    <x v="58"/>
  </r>
  <r>
    <n v="6179.42"/>
    <n v="1142.0999999999999"/>
    <d v="1980-01-01T00:00:00"/>
    <s v="Z-US$"/>
    <n v="4737.33"/>
    <x v="1"/>
    <n v="847.44"/>
    <s v="1100002"/>
    <n v="0"/>
    <s v="METROBUS0001"/>
    <x v="0"/>
    <x v="1"/>
    <s v="Metro Business Equipment"/>
    <x v="59"/>
  </r>
  <r>
    <n v="1749.65"/>
    <n v="0"/>
    <d v="1980-01-01T00:00:00"/>
    <s v="Z-US$"/>
    <n v="1749.65"/>
    <x v="1"/>
    <n v="525"/>
    <s v="116000"/>
    <n v="0"/>
    <s v="MIDWESTA0001"/>
    <x v="0"/>
    <x v="1"/>
    <s v="Midwest Accounts, Inc."/>
    <x v="60"/>
  </r>
  <r>
    <n v="45167.91"/>
    <n v="0"/>
    <d v="1980-01-01T00:00:00"/>
    <s v="Z-US$"/>
    <n v="45167.91"/>
    <x v="1"/>
    <n v="1810.1"/>
    <s v="114003"/>
    <n v="0"/>
    <s v="MIDWESTT0001"/>
    <x v="0"/>
    <x v="1"/>
    <s v="Midwest Travel Center"/>
    <x v="61"/>
  </r>
  <r>
    <n v="0"/>
    <n v="0"/>
    <d v="1980-01-01T00:00:00"/>
    <s v="Z-US$"/>
    <n v="0"/>
    <x v="1"/>
    <n v="0"/>
    <s v=""/>
    <n v="0"/>
    <s v="MINSTATE0001"/>
    <x v="0"/>
    <x v="1"/>
    <s v="Minnesota State Tax Dept."/>
    <x v="62"/>
  </r>
  <r>
    <n v="4077.96"/>
    <n v="300"/>
    <d v="1980-01-01T00:00:00"/>
    <s v="Z-C$"/>
    <n v="3777.96"/>
    <x v="3"/>
    <n v="1536.43"/>
    <s v="3002"/>
    <n v="0"/>
    <s v="MITCHELL0001"/>
    <x v="0"/>
    <x v="4"/>
    <s v="Mitchell Transport"/>
    <x v="63"/>
  </r>
  <r>
    <n v="0"/>
    <n v="0"/>
    <d v="1980-01-01T00:00:00"/>
    <s v="Z-US$"/>
    <n v="0"/>
    <x v="4"/>
    <n v="0"/>
    <s v=""/>
    <n v="0"/>
    <s v="MORGANEL0007"/>
    <x v="0"/>
    <x v="3"/>
    <s v="Morgan Electronics"/>
    <x v="64"/>
  </r>
  <r>
    <n v="99.77"/>
    <n v="99.77"/>
    <d v="1980-01-01T00:00:00"/>
    <s v="Z-US$"/>
    <n v="0"/>
    <x v="1"/>
    <n v="99.77"/>
    <s v="A1004"/>
    <n v="0"/>
    <s v="MOSTATET0001"/>
    <x v="0"/>
    <x v="1"/>
    <s v="Missouri State Tax Dept."/>
    <x v="65"/>
  </r>
  <r>
    <n v="0"/>
    <n v="0"/>
    <d v="1980-01-01T00:00:00"/>
    <s v="Z-US$"/>
    <n v="0"/>
    <x v="1"/>
    <n v="0"/>
    <s v=""/>
    <n v="0"/>
    <s v="NATLASSO0001"/>
    <x v="0"/>
    <x v="1"/>
    <s v="Natl Association of Workers"/>
    <x v="66"/>
  </r>
  <r>
    <n v="334.97"/>
    <n v="334.97"/>
    <d v="1980-01-01T00:00:00"/>
    <s v="Z-US$"/>
    <n v="0"/>
    <x v="1"/>
    <n v="334.97"/>
    <s v="A1001"/>
    <n v="0"/>
    <s v="NESTATE0001"/>
    <x v="0"/>
    <x v="1"/>
    <s v="Nebraska State Tax Dept."/>
    <x v="67"/>
  </r>
  <r>
    <n v="21536"/>
    <n v="10000"/>
    <d v="1980-01-01T00:00:00"/>
    <s v="Z-US$"/>
    <n v="11536"/>
    <x v="1"/>
    <n v="19575"/>
    <s v="14000"/>
    <n v="0"/>
    <s v="MULTINAT0001"/>
    <x v="0"/>
    <x v="7"/>
    <s v="Multinational Commmunications"/>
    <x v="68"/>
  </r>
  <r>
    <n v="19237.740000000002"/>
    <n v="0"/>
    <d v="1980-01-01T00:00:00"/>
    <s v="Z-C$"/>
    <n v="19237.740000000002"/>
    <x v="3"/>
    <n v="6551.76"/>
    <s v="18000"/>
    <n v="0"/>
    <s v="NORTHERN0001"/>
    <x v="0"/>
    <x v="4"/>
    <s v="Northern Travel"/>
    <x v="69"/>
  </r>
  <r>
    <n v="12641.53"/>
    <n v="500"/>
    <d v="1980-01-01T00:00:00"/>
    <s v="Z-C$"/>
    <n v="12141.53"/>
    <x v="3"/>
    <n v="481.5"/>
    <s v="1414002"/>
    <n v="0"/>
    <s v="OFFICEDE0001"/>
    <x v="0"/>
    <x v="4"/>
    <s v="Office Design Systems, Ltd"/>
    <x v="70"/>
  </r>
  <r>
    <n v="10190.15"/>
    <n v="1547.94"/>
    <d v="1980-01-01T00:00:00"/>
    <s v="Z-US$"/>
    <n v="8642.2099999999991"/>
    <x v="1"/>
    <n v="5216.26"/>
    <s v="19000001"/>
    <n v="0"/>
    <s v="OFFICESP0001"/>
    <x v="0"/>
    <x v="1"/>
    <s v="Office Specialists"/>
    <x v="71"/>
  </r>
  <r>
    <n v="61171.93"/>
    <n v="14022.41"/>
    <d v="1980-01-01T00:00:00"/>
    <s v="Z-US$"/>
    <n v="46256.75"/>
    <x v="1"/>
    <n v="20392.46"/>
    <s v="19000"/>
    <n v="0"/>
    <s v="PAGEMAST0001"/>
    <x v="0"/>
    <x v="2"/>
    <s v="PageMaster"/>
    <x v="72"/>
  </r>
  <r>
    <n v="0"/>
    <n v="0"/>
    <d v="1980-01-01T00:00:00"/>
    <s v="Z-US$"/>
    <n v="0"/>
    <x v="1"/>
    <n v="0"/>
    <s v=""/>
    <n v="0"/>
    <s v="PERMIERS0001"/>
    <x v="0"/>
    <x v="7"/>
    <s v="Premier System, Inc."/>
    <x v="73"/>
  </r>
  <r>
    <n v="3924.24"/>
    <n v="0"/>
    <d v="1980-01-01T00:00:00"/>
    <s v="Z-US$"/>
    <n v="3924.24"/>
    <x v="1"/>
    <n v="2800"/>
    <s v="18001"/>
    <n v="0"/>
    <s v="PROFESSI0001"/>
    <x v="0"/>
    <x v="1"/>
    <s v="Professional Travel Consultant"/>
    <x v="74"/>
  </r>
  <r>
    <n v="3866.05"/>
    <n v="0"/>
    <d v="1980-01-01T00:00:00"/>
    <s v="Z-AUD"/>
    <n v="3866.05"/>
    <x v="0"/>
    <n v="1045.5"/>
    <s v="12006"/>
    <n v="0"/>
    <s v="READYREN0001"/>
    <x v="0"/>
    <x v="0"/>
    <s v="Ready Rentals"/>
    <x v="75"/>
  </r>
  <r>
    <n v="0"/>
    <n v="0"/>
    <d v="1980-01-01T00:00:00"/>
    <s v="Z-US$"/>
    <n v="0"/>
    <x v="1"/>
    <n v="0"/>
    <s v=""/>
    <n v="0"/>
    <s v="RELIANCE0001"/>
    <x v="0"/>
    <x v="7"/>
    <s v="Reliance Systems, Inc."/>
    <x v="76"/>
  </r>
  <r>
    <n v="29830.31"/>
    <n v="20298.189999999999"/>
    <d v="1980-01-01T00:00:00"/>
    <s v="Z-C$"/>
    <n v="9532.1200000000008"/>
    <x v="3"/>
    <n v="14903.09"/>
    <s v="A1023"/>
    <n v="0"/>
    <s v="REVENUEC0001"/>
    <x v="0"/>
    <x v="4"/>
    <s v="Revenue Canada"/>
    <x v="77"/>
  </r>
  <r>
    <n v="0"/>
    <n v="0"/>
    <d v="1980-01-01T00:00:00"/>
    <s v="Z-C$"/>
    <n v="0"/>
    <x v="3"/>
    <n v="0"/>
    <s v=""/>
    <n v="0"/>
    <s v="REVENUEC0002"/>
    <x v="0"/>
    <x v="4"/>
    <s v="Revenue Canada"/>
    <x v="77"/>
  </r>
  <r>
    <n v="950"/>
    <n v="0"/>
    <d v="1980-01-01T00:00:00"/>
    <s v="Z-US$"/>
    <n v="950"/>
    <x v="2"/>
    <n v="950"/>
    <s v="A1028"/>
    <n v="0"/>
    <s v="SERV SPEC"/>
    <x v="1"/>
    <x v="3"/>
    <s v="SERV SPEC"/>
    <x v="78"/>
  </r>
  <r>
    <n v="86008.39"/>
    <n v="65359.66"/>
    <d v="1980-01-01T00:00:00"/>
    <s v="Z-US$"/>
    <n v="16011.43"/>
    <x v="1"/>
    <n v="1197"/>
    <s v="2070"/>
    <n v="4395.25"/>
    <s v="SIGNATUR0001"/>
    <x v="0"/>
    <x v="2"/>
    <s v="Signature Systems"/>
    <x v="79"/>
  </r>
  <r>
    <n v="36412.959999999999"/>
    <n v="12051.15"/>
    <d v="1980-01-01T00:00:00"/>
    <s v="Z-US$"/>
    <n v="24361.81"/>
    <x v="1"/>
    <n v="13540.22"/>
    <s v="6006"/>
    <n v="0"/>
    <s v="SIGNATUR0002"/>
    <x v="0"/>
    <x v="7"/>
    <s v="Signature Services"/>
    <x v="80"/>
  </r>
  <r>
    <n v="140685.63"/>
    <n v="101187.48"/>
    <d v="1980-01-01T00:00:00"/>
    <s v="Z-US$"/>
    <n v="39357.050000000003"/>
    <x v="1"/>
    <n v="22473.35"/>
    <s v="115002"/>
    <n v="0"/>
    <s v="SKYLABS0001"/>
    <x v="0"/>
    <x v="2"/>
    <s v="Skylab Satellite Inc."/>
    <x v="81"/>
  </r>
  <r>
    <n v="47819.05"/>
    <n v="13468.7"/>
    <d v="1980-01-01T00:00:00"/>
    <s v="Z-US$"/>
    <n v="32261.7"/>
    <x v="1"/>
    <n v="13235.47"/>
    <s v="18002"/>
    <n v="0"/>
    <s v="SOFTEL000001"/>
    <x v="0"/>
    <x v="2"/>
    <s v="SofTel, Inc."/>
    <x v="82"/>
  </r>
  <r>
    <n v="11249.77"/>
    <n v="11249.77"/>
    <d v="1980-01-01T00:00:00"/>
    <s v="Z-US$"/>
    <n v="0"/>
    <x v="2"/>
    <n v="11249.77"/>
    <s v="A1010"/>
    <n v="0"/>
    <s v="JIM STEWART"/>
    <x v="1"/>
    <x v="3"/>
    <s v="JIM STEWART"/>
    <x v="83"/>
  </r>
  <r>
    <n v="28164.81"/>
    <n v="0"/>
    <d v="1980-01-01T00:00:00"/>
    <s v="Z-NZD"/>
    <n v="28019.55"/>
    <x v="4"/>
    <n v="5625"/>
    <s v="12000"/>
    <n v="0"/>
    <s v="STRATEGI0001"/>
    <x v="0"/>
    <x v="10"/>
    <s v="Strategic Communications"/>
    <x v="84"/>
  </r>
  <r>
    <n v="53194.93"/>
    <n v="8000"/>
    <d v="1980-01-01T00:00:00"/>
    <s v="Z-C$"/>
    <n v="44994.93"/>
    <x v="3"/>
    <n v="37450"/>
    <s v="16000"/>
    <n v="0"/>
    <s v="SUPERIOR0001"/>
    <x v="0"/>
    <x v="8"/>
    <s v="Superior Telephone Systems"/>
    <x v="85"/>
  </r>
  <r>
    <n v="450"/>
    <n v="0"/>
    <d v="1980-01-01T00:00:00"/>
    <s v="Z-US$"/>
    <n v="450"/>
    <x v="2"/>
    <n v="450"/>
    <s v="A1026"/>
    <n v="0"/>
    <s v="SUPERSALES INC."/>
    <x v="1"/>
    <x v="3"/>
    <s v="SUPERSALES INC."/>
    <x v="86"/>
  </r>
  <r>
    <n v="21500"/>
    <n v="0"/>
    <d v="1980-01-01T00:00:00"/>
    <s v="Z-US$"/>
    <n v="21500"/>
    <x v="1"/>
    <n v="21500"/>
    <s v="17000"/>
    <n v="0"/>
    <s v="TELECONN0001"/>
    <x v="0"/>
    <x v="7"/>
    <s v="Teleconnect Systems Inc."/>
    <x v="87"/>
  </r>
  <r>
    <n v="12659.84"/>
    <n v="12659.84"/>
    <d v="1980-01-01T00:00:00"/>
    <s v="Z-US$"/>
    <n v="0"/>
    <x v="4"/>
    <n v="10000"/>
    <s v="2069"/>
    <n v="0"/>
    <s v="TELESATE0006"/>
    <x v="0"/>
    <x v="3"/>
    <s v="Tele-Satellite Industries"/>
    <x v="88"/>
  </r>
  <r>
    <n v="70358.91"/>
    <n v="2000"/>
    <d v="1980-01-01T00:00:00"/>
    <s v="Z-C$"/>
    <n v="68358.91"/>
    <x v="3"/>
    <n v="55105"/>
    <s v="15000"/>
    <n v="0"/>
    <s v="TRAINING0001"/>
    <x v="0"/>
    <x v="8"/>
    <s v="Training Systems"/>
    <x v="89"/>
  </r>
  <r>
    <n v="0"/>
    <n v="0"/>
    <d v="1980-01-01T00:00:00"/>
    <s v="Z-US$"/>
    <n v="0"/>
    <x v="4"/>
    <n v="0"/>
    <s v=""/>
    <n v="0"/>
    <s v="UNITEDON0002"/>
    <x v="0"/>
    <x v="3"/>
    <s v="United On-Line"/>
    <x v="90"/>
  </r>
  <r>
    <n v="4945.53"/>
    <n v="0"/>
    <d v="1980-01-01T00:00:00"/>
    <s v="Z-US$"/>
    <n v="4945.53"/>
    <x v="1"/>
    <n v="3407.52"/>
    <s v="113000"/>
    <n v="0"/>
    <s v="SHIPPING0001"/>
    <x v="0"/>
    <x v="1"/>
    <s v="Shipping specialists"/>
    <x v="91"/>
  </r>
  <r>
    <n v="2218.61"/>
    <n v="300"/>
    <d v="1980-01-01T00:00:00"/>
    <s v="Z-C$"/>
    <n v="1918.61"/>
    <x v="3"/>
    <n v="509.84"/>
    <s v="7005"/>
    <n v="0"/>
    <s v="VISIONAD0001"/>
    <x v="0"/>
    <x v="4"/>
    <s v="Vision Advertising Inc."/>
    <x v="92"/>
  </r>
  <r>
    <n v="8547.23"/>
    <n v="0"/>
    <d v="1980-01-01T00:00:00"/>
    <s v="Z-C$"/>
    <n v="8547.23"/>
    <x v="3"/>
    <n v="8547.23"/>
    <s v="9000"/>
    <n v="0"/>
    <s v="VISTATRA0001"/>
    <x v="0"/>
    <x v="4"/>
    <s v="Vista Travel"/>
    <x v="93"/>
  </r>
  <r>
    <n v="80538.06"/>
    <n v="75404"/>
    <d v="1980-01-01T00:00:00"/>
    <s v="Z-US$"/>
    <n v="5134.0600000000004"/>
    <x v="1"/>
    <n v="24112.75"/>
    <s v="119000"/>
    <n v="0"/>
    <s v="WESTAMER0001"/>
    <x v="0"/>
    <x v="1"/>
    <s v="WestAmerica Telephone Co."/>
    <x v="94"/>
  </r>
  <r>
    <n v="990.89"/>
    <n v="0"/>
    <d v="1980-01-01T00:00:00"/>
    <s v="Z-US$"/>
    <n v="0"/>
    <x v="1"/>
    <n v="672.56"/>
    <s v="121001"/>
    <n v="0"/>
    <s v="WESTJUNC0001"/>
    <x v="0"/>
    <x v="1"/>
    <s v="West Junction Service"/>
    <x v="95"/>
  </r>
  <r>
    <n v="5000"/>
    <n v="5000"/>
    <d v="1980-01-01T00:00:00"/>
    <s v="Z-US$"/>
    <n v="0"/>
    <x v="2"/>
    <n v="5000"/>
    <s v="A1032"/>
    <n v="0"/>
    <s v="WEST"/>
    <x v="1"/>
    <x v="3"/>
    <s v="PAUL WEST"/>
    <x v="96"/>
  </r>
  <r>
    <n v="0"/>
    <n v="0"/>
    <d v="1980-01-01T00:00:00"/>
    <s v="Z-C$"/>
    <n v="0"/>
    <x v="3"/>
    <n v="0"/>
    <s v=""/>
    <n v="0"/>
    <s v="WOODCONS0001"/>
    <x v="0"/>
    <x v="4"/>
    <s v="Wood Consulting"/>
    <x v="97"/>
  </r>
  <r>
    <n v="36085.11"/>
    <n v="23132.43"/>
    <d v="1980-01-01T00:00:00"/>
    <s v="Z-US$"/>
    <n v="12723.11"/>
    <x v="1"/>
    <n v="5021.46"/>
    <s v="115002"/>
    <n v="0"/>
    <s v="TREYRESE0001"/>
    <x v="0"/>
    <x v="1"/>
    <s v="Trey Research"/>
    <x v="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9" applyNumberFormats="0" applyBorderFormats="0" applyFontFormats="0" applyPatternFormats="0" applyAlignmentFormats="0" applyWidthHeightFormats="1" dataCaption="Values" updatedVersion="6" minRefreshableVersion="3" showDrill="0" useAutoFormatting="1" itemPrintTitles="1" createdVersion="5" indent="0" outline="1" outlineData="1" multipleFieldFilters="0">
  <location ref="F5:J105" firstHeaderRow="0" firstDataRow="1" firstDataCol="1"/>
  <pivotFields count="14">
    <pivotField dataField="1" showAll="0"/>
    <pivotField dataField="1" showAll="0"/>
    <pivotField numFmtId="14" showAll="0"/>
    <pivotField showAll="0"/>
    <pivotField dataField="1" showAll="0"/>
    <pivotField showAll="0" defaultSubtotal="0">
      <items count="5">
        <item x="2"/>
        <item x="0"/>
        <item x="3"/>
        <item x="4"/>
        <item x="1"/>
      </items>
    </pivotField>
    <pivotField showAll="0"/>
    <pivotField showAll="0"/>
    <pivotField dataField="1" showAll="0"/>
    <pivotField showAll="0" defaultSubtotal="0"/>
    <pivotField showAll="0" defaultSubtotal="0">
      <items count="2">
        <item x="0"/>
        <item x="1"/>
      </items>
    </pivotField>
    <pivotField showAll="0" defaultSubtotal="0">
      <items count="11">
        <item x="3"/>
        <item x="9"/>
        <item x="0"/>
        <item x="8"/>
        <item x="6"/>
        <item x="4"/>
        <item x="10"/>
        <item x="5"/>
        <item x="7"/>
        <item x="2"/>
        <item x="1"/>
      </items>
    </pivotField>
    <pivotField showAll="0" defaultSubtotal="0"/>
    <pivotField axis="axisRow" showAll="0" sortType="descending">
      <items count="100">
        <item x="31"/>
        <item x="97"/>
        <item x="94"/>
        <item x="93"/>
        <item x="92"/>
        <item x="2"/>
        <item x="32"/>
        <item x="90"/>
        <item x="98"/>
        <item x="89"/>
        <item x="30"/>
        <item x="88"/>
        <item x="87"/>
        <item x="86"/>
        <item x="85"/>
        <item x="84"/>
        <item x="82"/>
        <item x="81"/>
        <item x="79"/>
        <item x="80"/>
        <item x="91"/>
        <item x="78"/>
        <item x="77"/>
        <item x="76"/>
        <item x="75"/>
        <item x="74"/>
        <item x="73"/>
        <item x="96"/>
        <item x="72"/>
        <item x="71"/>
        <item x="70"/>
        <item x="69"/>
        <item x="67"/>
        <item x="66"/>
        <item x="68"/>
        <item x="64"/>
        <item x="63"/>
        <item x="65"/>
        <item x="62"/>
        <item x="61"/>
        <item x="60"/>
        <item x="59"/>
        <item x="58"/>
        <item x="55"/>
        <item x="54"/>
        <item x="53"/>
        <item x="95"/>
        <item x="83"/>
        <item x="52"/>
        <item x="49"/>
        <item x="51"/>
        <item x="50"/>
        <item x="48"/>
        <item x="46"/>
        <item x="45"/>
        <item x="44"/>
        <item x="47"/>
        <item x="42"/>
        <item x="41"/>
        <item x="56"/>
        <item x="39"/>
        <item x="38"/>
        <item x="37"/>
        <item x="25"/>
        <item x="36"/>
        <item x="33"/>
        <item x="34"/>
        <item x="57"/>
        <item x="27"/>
        <item x="28"/>
        <item x="29"/>
        <item x="26"/>
        <item x="40"/>
        <item x="24"/>
        <item x="23"/>
        <item x="22"/>
        <item x="21"/>
        <item x="20"/>
        <item x="19"/>
        <item x="18"/>
        <item x="17"/>
        <item x="16"/>
        <item x="15"/>
        <item x="14"/>
        <item x="13"/>
        <item x="12"/>
        <item x="43"/>
        <item x="11"/>
        <item x="10"/>
        <item x="9"/>
        <item x="8"/>
        <item x="7"/>
        <item x="35"/>
        <item x="6"/>
        <item x="4"/>
        <item x="5"/>
        <item x="3"/>
        <item x="1"/>
        <item x="0"/>
        <item t="default"/>
      </items>
      <autoSortScope>
        <pivotArea dataOnly="0" outline="0" fieldPosition="0">
          <references count="1">
            <reference field="4294967294" count="1" selected="0">
              <x v="0"/>
            </reference>
          </references>
        </pivotArea>
      </autoSortScope>
    </pivotField>
  </pivotFields>
  <rowFields count="1">
    <field x="13"/>
  </rowFields>
  <rowItems count="100">
    <i>
      <x v="51"/>
    </i>
    <i>
      <x v="77"/>
    </i>
    <i>
      <x v="17"/>
    </i>
    <i>
      <x v="67"/>
    </i>
    <i>
      <x v="49"/>
    </i>
    <i>
      <x v="69"/>
    </i>
    <i>
      <x v="80"/>
    </i>
    <i>
      <x v="94"/>
    </i>
    <i>
      <x v="64"/>
    </i>
    <i>
      <x v="18"/>
    </i>
    <i>
      <x v="85"/>
    </i>
    <i>
      <x v="97"/>
    </i>
    <i>
      <x v="58"/>
    </i>
    <i>
      <x v="2"/>
    </i>
    <i>
      <x v="75"/>
    </i>
    <i>
      <x v="50"/>
    </i>
    <i>
      <x v="73"/>
    </i>
    <i>
      <x v="9"/>
    </i>
    <i>
      <x v="52"/>
    </i>
    <i>
      <x v="28"/>
    </i>
    <i>
      <x v="42"/>
    </i>
    <i>
      <x v="14"/>
    </i>
    <i>
      <x v="16"/>
    </i>
    <i>
      <x v="44"/>
    </i>
    <i>
      <x v="39"/>
    </i>
    <i>
      <x v="83"/>
    </i>
    <i>
      <x v="19"/>
    </i>
    <i>
      <x v="8"/>
    </i>
    <i>
      <x v="54"/>
    </i>
    <i>
      <x v="22"/>
    </i>
    <i>
      <x v="15"/>
    </i>
    <i>
      <x v="96"/>
    </i>
    <i>
      <x v="79"/>
    </i>
    <i>
      <x v="53"/>
    </i>
    <i>
      <x v="65"/>
    </i>
    <i>
      <x v="34"/>
    </i>
    <i>
      <x v="12"/>
    </i>
    <i>
      <x v="31"/>
    </i>
    <i>
      <x v="45"/>
    </i>
    <i>
      <x v="11"/>
    </i>
    <i>
      <x v="30"/>
    </i>
    <i>
      <x v="5"/>
    </i>
    <i>
      <x v="91"/>
    </i>
    <i>
      <x v="47"/>
    </i>
    <i>
      <x v="87"/>
    </i>
    <i>
      <x v="57"/>
    </i>
    <i>
      <x v="88"/>
    </i>
    <i>
      <x v="93"/>
    </i>
    <i>
      <x v="72"/>
    </i>
    <i>
      <x v="29"/>
    </i>
    <i>
      <x v="78"/>
    </i>
    <i>
      <x v="3"/>
    </i>
    <i>
      <x v="98"/>
    </i>
    <i>
      <x v="82"/>
    </i>
    <i>
      <x v="95"/>
    </i>
    <i>
      <x v="41"/>
    </i>
    <i>
      <x v="71"/>
    </i>
    <i>
      <x v="43"/>
    </i>
    <i>
      <x v="27"/>
    </i>
    <i>
      <x v="20"/>
    </i>
    <i>
      <x v="36"/>
    </i>
    <i>
      <x v="25"/>
    </i>
    <i>
      <x v="24"/>
    </i>
    <i>
      <x v="81"/>
    </i>
    <i>
      <x v="60"/>
    </i>
    <i>
      <x v="66"/>
    </i>
    <i>
      <x v="4"/>
    </i>
    <i>
      <x v="55"/>
    </i>
    <i>
      <x v="10"/>
    </i>
    <i>
      <x v="40"/>
    </i>
    <i>
      <x v="92"/>
    </i>
    <i>
      <x v="84"/>
    </i>
    <i>
      <x v="46"/>
    </i>
    <i>
      <x v="21"/>
    </i>
    <i>
      <x v="13"/>
    </i>
    <i>
      <x v="32"/>
    </i>
    <i>
      <x v="56"/>
    </i>
    <i>
      <x v="37"/>
    </i>
    <i>
      <x v="76"/>
    </i>
    <i>
      <x v="86"/>
    </i>
    <i>
      <x v="89"/>
    </i>
    <i>
      <x v="35"/>
    </i>
    <i>
      <x v="38"/>
    </i>
    <i>
      <x v="62"/>
    </i>
    <i>
      <x v="26"/>
    </i>
    <i>
      <x v="63"/>
    </i>
    <i>
      <x v="61"/>
    </i>
    <i>
      <x/>
    </i>
    <i>
      <x v="90"/>
    </i>
    <i>
      <x v="1"/>
    </i>
    <i>
      <x v="70"/>
    </i>
    <i>
      <x v="33"/>
    </i>
    <i>
      <x v="48"/>
    </i>
    <i>
      <x v="23"/>
    </i>
    <i>
      <x v="74"/>
    </i>
    <i>
      <x v="59"/>
    </i>
    <i>
      <x v="68"/>
    </i>
    <i>
      <x v="7"/>
    </i>
    <i>
      <x v="6"/>
    </i>
    <i t="grand">
      <x/>
    </i>
  </rowItems>
  <colFields count="1">
    <field x="-2"/>
  </colFields>
  <colItems count="4">
    <i>
      <x/>
    </i>
    <i i="1">
      <x v="1"/>
    </i>
    <i i="2">
      <x v="2"/>
    </i>
    <i i="3">
      <x v="3"/>
    </i>
  </colItems>
  <dataFields count="4">
    <dataField name=" Amount Billed YTD" fld="0" baseField="0" baseItem="1"/>
    <dataField name=" Amount Paid YTD" fld="1" baseField="0" baseItem="1"/>
    <dataField name=" Current Balance" fld="4" baseField="13" baseItem="0"/>
    <dataField name=" On Order Amount" fld="8" baseField="13" baseItem="5"/>
  </dataFields>
  <formats count="12">
    <format dxfId="25">
      <pivotArea type="all" dataOnly="0" outline="0" fieldPosition="0"/>
    </format>
    <format dxfId="24">
      <pivotArea outline="0" collapsedLevelsAreSubtotals="1" fieldPosition="0"/>
    </format>
    <format dxfId="23">
      <pivotArea dataOnly="0" labelOnly="1" outline="0" fieldPosition="0">
        <references count="1">
          <reference field="4294967294" count="2">
            <x v="0"/>
            <x v="1"/>
          </reference>
        </references>
      </pivotArea>
    </format>
    <format dxfId="22">
      <pivotArea type="all" dataOnly="0" outline="0" fieldPosition="0"/>
    </format>
    <format dxfId="21">
      <pivotArea outline="0" collapsedLevelsAreSubtotals="1" fieldPosition="0"/>
    </format>
    <format dxfId="20">
      <pivotArea field="13" type="button" dataOnly="0" labelOnly="1" outline="0" axis="axisRow" fieldPosition="0"/>
    </format>
    <format dxfId="19">
      <pivotArea dataOnly="0" labelOnly="1" fieldPosition="0">
        <references count="1">
          <reference field="13" count="50">
            <x v="49"/>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reference>
        </references>
      </pivotArea>
    </format>
    <format dxfId="18">
      <pivotArea dataOnly="0" labelOnly="1" fieldPosition="0">
        <references count="1">
          <reference field="13" count="49">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reference>
        </references>
      </pivotArea>
    </format>
    <format dxfId="17">
      <pivotArea dataOnly="0" labelOnly="1" grandRow="1" outline="0" fieldPosition="0"/>
    </format>
    <format dxfId="16">
      <pivotArea dataOnly="0" labelOnly="1" outline="0" fieldPosition="0">
        <references count="1">
          <reference field="4294967294" count="4">
            <x v="0"/>
            <x v="1"/>
            <x v="2"/>
            <x v="3"/>
          </reference>
        </references>
      </pivotArea>
    </format>
    <format dxfId="15">
      <pivotArea outline="0" collapsedLevelsAreSubtotals="1" fieldPosition="0"/>
    </format>
    <format dxfId="14">
      <pivotArea dataOnly="0" labelOnly="1" outline="0" fieldPosition="0">
        <references count="1">
          <reference field="4294967294" count="4">
            <x v="0"/>
            <x v="1"/>
            <x v="2"/>
            <x v="3"/>
          </reference>
        </references>
      </pivotArea>
    </format>
  </formats>
  <conditionalFormats count="4">
    <conditionalFormat scope="field" priority="4">
      <pivotAreas count="1">
        <pivotArea outline="0" collapsedLevelsAreSubtotals="1" fieldPosition="0">
          <references count="2">
            <reference field="4294967294" count="1" selected="0">
              <x v="0"/>
            </reference>
            <reference field="13" count="0" selected="0"/>
          </references>
        </pivotArea>
      </pivotAreas>
    </conditionalFormat>
    <conditionalFormat scope="field" priority="3">
      <pivotAreas count="1">
        <pivotArea outline="0" collapsedLevelsAreSubtotals="1" fieldPosition="0">
          <references count="2">
            <reference field="4294967294" count="1" selected="0">
              <x v="1"/>
            </reference>
            <reference field="13" count="0" selected="0"/>
          </references>
        </pivotArea>
      </pivotAreas>
    </conditionalFormat>
    <conditionalFormat scope="field" priority="2">
      <pivotAreas count="1">
        <pivotArea outline="0" collapsedLevelsAreSubtotals="1" fieldPosition="0">
          <references count="2">
            <reference field="4294967294" count="1" selected="0">
              <x v="2"/>
            </reference>
            <reference field="13" count="0" selected="0"/>
          </references>
        </pivotArea>
      </pivotAreas>
    </conditionalFormat>
    <conditionalFormat scope="field" priority="1">
      <pivotAreas count="1">
        <pivotArea outline="0" collapsedLevelsAreSubtotals="1" fieldPosition="0">
          <references count="2">
            <reference field="4294967294" count="1" selected="0">
              <x v="3"/>
            </reference>
            <reference field="13" count="0" selected="0"/>
          </references>
        </pivotArea>
      </pivotAreas>
    </conditionalFormat>
  </conditionalFormats>
  <pivotTableStyleInfo name="Je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untry" sourceName="Country">
  <pivotTables>
    <pivotTable tabId="4" name="PivotTable1"/>
  </pivotTables>
  <data>
    <tabular pivotCacheId="1" sortOrder="descending">
      <items count="5">
        <i x="1" s="1"/>
        <i x="4" s="1"/>
        <i x="3"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Vendor_Status" sourceName="Vendor Status">
  <pivotTables>
    <pivotTable tabId="4" name="PivotTable1"/>
  </pivotTables>
  <data>
    <tabular pivotCacheId="1">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Vendor_Class_ID" sourceName="Vendor Class ID">
  <pivotTables>
    <pivotTable tabId="4" name="PivotTable1"/>
  </pivotTables>
  <data>
    <tabular pivotCacheId="1" sortOrder="descending">
      <items count="11">
        <i x="1" s="1"/>
        <i x="2" s="1"/>
        <i x="7" s="1"/>
        <i x="5" s="1"/>
        <i x="10" s="1"/>
        <i x="4" s="1"/>
        <i x="6" s="1"/>
        <i x="8" s="1"/>
        <i x="0" s="1"/>
        <i x="9"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untry" cache="Slicer_Country" caption="Country" style="SlicerStyleDark6" rowHeight="241300"/>
  <slicer name="Vendor Status" cache="Slicer_Vendor_Status" caption="Vendor Status" style="SlicerStyleDark6" rowHeight="241300"/>
  <slicer name="Vendor Class ID" cache="Slicer_Vendor_Class_ID" caption="Vendor Class ID" style="SlicerStyleDark6" rowHeight="241300"/>
</slicers>
</file>

<file path=xl/tables/table1.xml><?xml version="1.0" encoding="utf-8"?>
<table xmlns="http://schemas.openxmlformats.org/spreadsheetml/2006/main" id="1" name="Vendors" displayName="Vendors" ref="C6:P109" totalsRowCount="1">
  <autoFilter ref="C6:P108"/>
  <tableColumns count="14">
    <tableColumn id="1" name="Amount Billed YTD" totalsRowFunction="sum" dataDxfId="13"/>
    <tableColumn id="2" name="Amount Paid YTD" totalsRowFunction="sum" dataDxfId="12"/>
    <tableColumn id="3" name="Created Date" dataDxfId="11"/>
    <tableColumn id="4" name="Currency ID" dataDxfId="10"/>
    <tableColumn id="5" name="Current Balance" totalsRowFunction="sum" dataDxfId="9"/>
    <tableColumn id="6" name="Country" dataDxfId="8"/>
    <tableColumn id="7" name="Last Invoice Amount" totalsRowFunction="sum" dataDxfId="7"/>
    <tableColumn id="8" name="Last Invoice Number" dataDxfId="6"/>
    <tableColumn id="9" name="On Order Amount" totalsRowFunction="sum" dataDxfId="5"/>
    <tableColumn id="10" name="Vendor ID" dataDxfId="4"/>
    <tableColumn id="11" name="Vendor Status" dataDxfId="3"/>
    <tableColumn id="12" name="Vendor Class ID" dataDxfId="2"/>
    <tableColumn id="13" name="Vendor Name" dataDxfId="1"/>
    <tableColumn id="14" name="Vendor Short Nam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Violet II">
      <a:dk1>
        <a:sysClr val="windowText" lastClr="000000"/>
      </a:dk1>
      <a:lt1>
        <a:sysClr val="window" lastClr="FFFFFF"/>
      </a:lt1>
      <a:dk2>
        <a:srgbClr val="632E62"/>
      </a:dk2>
      <a:lt2>
        <a:srgbClr val="EAE5EB"/>
      </a:lt2>
      <a:accent1>
        <a:srgbClr val="92278F"/>
      </a:accent1>
      <a:accent2>
        <a:srgbClr val="9B57D3"/>
      </a:accent2>
      <a:accent3>
        <a:srgbClr val="755DD9"/>
      </a:accent3>
      <a:accent4>
        <a:srgbClr val="665EB8"/>
      </a:accent4>
      <a:accent5>
        <a:srgbClr val="45A5ED"/>
      </a:accent5>
      <a:accent6>
        <a:srgbClr val="5982DB"/>
      </a:accent6>
      <a:hlink>
        <a:srgbClr val="0066FF"/>
      </a:hlink>
      <a:folHlink>
        <a:srgbClr val="666699"/>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21" hidden="1" customWidth="1"/>
    <col min="2" max="2" width="10.28515625" style="21" customWidth="1"/>
    <col min="3" max="3" width="27.140625" style="22" customWidth="1"/>
    <col min="4" max="4" width="77.28515625" style="23" customWidth="1"/>
    <col min="5" max="5" width="36.42578125" style="21" customWidth="1"/>
    <col min="6" max="16384" width="9.140625" style="21"/>
  </cols>
  <sheetData>
    <row r="1" spans="1:5" hidden="1" x14ac:dyDescent="0.25">
      <c r="A1" s="21" t="s">
        <v>428</v>
      </c>
    </row>
    <row r="7" spans="1:5" ht="30.75" x14ac:dyDescent="0.25">
      <c r="C7" s="24" t="s">
        <v>124</v>
      </c>
    </row>
    <row r="9" spans="1:5" x14ac:dyDescent="0.25">
      <c r="C9" s="25"/>
    </row>
    <row r="10" spans="1:5" ht="28.5" x14ac:dyDescent="0.25">
      <c r="C10" s="26" t="s">
        <v>125</v>
      </c>
      <c r="D10" s="27" t="s">
        <v>443</v>
      </c>
    </row>
    <row r="11" spans="1:5" x14ac:dyDescent="0.25">
      <c r="C11" s="26"/>
    </row>
    <row r="12" spans="1:5" x14ac:dyDescent="0.25">
      <c r="C12" s="26" t="s">
        <v>126</v>
      </c>
      <c r="D12" s="23" t="s">
        <v>429</v>
      </c>
    </row>
    <row r="13" spans="1:5" x14ac:dyDescent="0.25">
      <c r="C13" s="26"/>
    </row>
    <row r="14" spans="1:5" ht="57" x14ac:dyDescent="0.25">
      <c r="C14" s="26" t="s">
        <v>127</v>
      </c>
      <c r="D14" s="23" t="s">
        <v>430</v>
      </c>
      <c r="E14" s="28" t="s">
        <v>149</v>
      </c>
    </row>
    <row r="15" spans="1:5" x14ac:dyDescent="0.25">
      <c r="C15" s="26"/>
      <c r="E15" s="22"/>
    </row>
    <row r="16" spans="1:5" ht="28.5" x14ac:dyDescent="0.25">
      <c r="C16" s="26" t="s">
        <v>147</v>
      </c>
      <c r="D16" s="23" t="s">
        <v>431</v>
      </c>
      <c r="E16" s="28" t="s">
        <v>148</v>
      </c>
    </row>
    <row r="17" spans="3:5" x14ac:dyDescent="0.25">
      <c r="C17" s="26"/>
      <c r="E17" s="22"/>
    </row>
    <row r="18" spans="3:5" ht="57" x14ac:dyDescent="0.25">
      <c r="C18" s="26" t="s">
        <v>432</v>
      </c>
      <c r="D18" s="23" t="s">
        <v>433</v>
      </c>
      <c r="E18" s="28" t="s">
        <v>434</v>
      </c>
    </row>
    <row r="19" spans="3:5" x14ac:dyDescent="0.25">
      <c r="C19" s="26"/>
      <c r="E19" s="22"/>
    </row>
    <row r="20" spans="3:5" ht="30.75" customHeight="1" x14ac:dyDescent="0.25">
      <c r="C20" s="26" t="s">
        <v>128</v>
      </c>
      <c r="D20" s="23" t="s">
        <v>435</v>
      </c>
      <c r="E20" s="28" t="s">
        <v>436</v>
      </c>
    </row>
    <row r="21" spans="3:5" x14ac:dyDescent="0.25">
      <c r="C21" s="26"/>
      <c r="E21" s="22"/>
    </row>
    <row r="22" spans="3:5" ht="14.25" customHeight="1" x14ac:dyDescent="0.25">
      <c r="C22" s="26" t="s">
        <v>129</v>
      </c>
      <c r="D22" s="23" t="s">
        <v>437</v>
      </c>
      <c r="E22" s="28" t="s">
        <v>438</v>
      </c>
    </row>
    <row r="23" spans="3:5" x14ac:dyDescent="0.25">
      <c r="C23" s="26"/>
      <c r="E23" s="22"/>
    </row>
    <row r="24" spans="3:5" ht="15" customHeight="1" x14ac:dyDescent="0.25">
      <c r="C24" s="26" t="s">
        <v>130</v>
      </c>
      <c r="D24" s="23" t="s">
        <v>439</v>
      </c>
      <c r="E24" s="28" t="s">
        <v>440</v>
      </c>
    </row>
    <row r="25" spans="3:5" x14ac:dyDescent="0.25">
      <c r="C25" s="26"/>
    </row>
    <row r="26" spans="3:5" ht="71.25" x14ac:dyDescent="0.25">
      <c r="C26" s="26" t="s">
        <v>131</v>
      </c>
      <c r="D26" s="23" t="s">
        <v>441</v>
      </c>
    </row>
    <row r="27" spans="3:5" x14ac:dyDescent="0.25">
      <c r="C27" s="26"/>
    </row>
    <row r="28" spans="3:5" ht="17.25" customHeight="1" x14ac:dyDescent="0.25">
      <c r="C28" s="26" t="s">
        <v>132</v>
      </c>
      <c r="D28" s="23" t="s">
        <v>442</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opLeftCell="B2" workbookViewId="0"/>
  </sheetViews>
  <sheetFormatPr defaultRowHeight="15.75" x14ac:dyDescent="0.25"/>
  <cols>
    <col min="1" max="1" width="10.28515625" style="11" hidden="1" customWidth="1"/>
    <col min="2" max="2" width="9.140625" style="11"/>
    <col min="3" max="3" width="36.42578125" style="11" customWidth="1"/>
    <col min="4" max="4" width="59.85546875" style="11" customWidth="1"/>
    <col min="5" max="16384" width="9.140625" style="11"/>
  </cols>
  <sheetData>
    <row r="1" spans="1:4" hidden="1" x14ac:dyDescent="0.25">
      <c r="A1" s="14" t="s">
        <v>0</v>
      </c>
    </row>
    <row r="4" spans="1:4" x14ac:dyDescent="0.25">
      <c r="C4" s="12"/>
    </row>
    <row r="6" spans="1:4" x14ac:dyDescent="0.25">
      <c r="C6" s="13" t="s">
        <v>135</v>
      </c>
    </row>
    <row r="7" spans="1:4" x14ac:dyDescent="0.25">
      <c r="C7" s="11" t="s">
        <v>143</v>
      </c>
    </row>
    <row r="10" spans="1:4" x14ac:dyDescent="0.25">
      <c r="C10" s="13" t="s">
        <v>136</v>
      </c>
      <c r="D10" s="11" t="s">
        <v>137</v>
      </c>
    </row>
    <row r="11" spans="1:4" x14ac:dyDescent="0.25">
      <c r="C11" s="11" t="s">
        <v>138</v>
      </c>
    </row>
    <row r="12" spans="1:4" x14ac:dyDescent="0.25">
      <c r="C12" s="11" t="s">
        <v>144</v>
      </c>
    </row>
    <row r="13" spans="1:4" x14ac:dyDescent="0.25">
      <c r="C13" s="11" t="s">
        <v>139</v>
      </c>
    </row>
    <row r="14" spans="1:4" x14ac:dyDescent="0.25">
      <c r="C14" s="11" t="s">
        <v>145</v>
      </c>
    </row>
    <row r="15" spans="1:4" x14ac:dyDescent="0.25">
      <c r="C15" s="11" t="s">
        <v>140</v>
      </c>
    </row>
    <row r="16" spans="1:4" x14ac:dyDescent="0.25">
      <c r="C16" s="11" t="s">
        <v>141</v>
      </c>
    </row>
    <row r="17" spans="3:3" x14ac:dyDescent="0.25">
      <c r="C17" s="11" t="s">
        <v>146</v>
      </c>
    </row>
    <row r="18" spans="3:3" x14ac:dyDescent="0.25">
      <c r="C18" s="11" t="s">
        <v>142</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0"/>
  <sheetViews>
    <sheetView showGridLines="0" topLeftCell="B2" workbookViewId="0"/>
  </sheetViews>
  <sheetFormatPr defaultRowHeight="16.5" x14ac:dyDescent="0.3"/>
  <cols>
    <col min="1" max="1" width="9.140625" style="3" hidden="1" customWidth="1"/>
    <col min="2" max="2" width="6" style="3" customWidth="1"/>
    <col min="3" max="4" width="9.140625" style="3"/>
    <col min="5" max="5" width="13.85546875" style="3" customWidth="1"/>
    <col min="6" max="6" width="19.140625" style="4" bestFit="1" customWidth="1"/>
    <col min="7" max="7" width="23.140625" style="5" bestFit="1" customWidth="1"/>
    <col min="8" max="8" width="21.85546875" style="5" customWidth="1"/>
    <col min="9" max="9" width="19.7109375" style="5" customWidth="1"/>
    <col min="10" max="10" width="22" style="5" bestFit="1" customWidth="1"/>
    <col min="11" max="16384" width="9.140625" style="3"/>
  </cols>
  <sheetData>
    <row r="1" spans="1:10" hidden="1" x14ac:dyDescent="0.3">
      <c r="A1" s="3" t="s">
        <v>117</v>
      </c>
      <c r="F1" s="4" t="s">
        <v>123</v>
      </c>
      <c r="G1" s="5" t="s">
        <v>123</v>
      </c>
      <c r="H1" s="5" t="s">
        <v>123</v>
      </c>
      <c r="I1" s="5" t="s">
        <v>123</v>
      </c>
      <c r="J1" s="5" t="s">
        <v>123</v>
      </c>
    </row>
    <row r="3" spans="1:10" ht="26.25" x14ac:dyDescent="0.45">
      <c r="C3" s="6" t="s">
        <v>118</v>
      </c>
      <c r="D3" s="7"/>
      <c r="E3" s="7"/>
      <c r="F3" s="8"/>
      <c r="H3" s="9"/>
      <c r="J3" s="10">
        <f ca="1">TODAY()</f>
        <v>43370</v>
      </c>
    </row>
    <row r="4" spans="1:10" x14ac:dyDescent="0.3">
      <c r="H4" s="9"/>
    </row>
    <row r="5" spans="1:10" x14ac:dyDescent="0.3">
      <c r="F5" s="19" t="s">
        <v>114</v>
      </c>
      <c r="G5" s="5" t="s">
        <v>112</v>
      </c>
      <c r="H5" s="5" t="s">
        <v>113</v>
      </c>
      <c r="I5" s="5" t="s">
        <v>116</v>
      </c>
      <c r="J5" s="5" t="s">
        <v>119</v>
      </c>
    </row>
    <row r="6" spans="1:10" x14ac:dyDescent="0.3">
      <c r="F6" s="20" t="s">
        <v>76</v>
      </c>
      <c r="G6" s="5">
        <v>298363.88</v>
      </c>
      <c r="H6" s="5">
        <v>19454.620000000003</v>
      </c>
      <c r="I6" s="5">
        <v>246857.56</v>
      </c>
      <c r="J6" s="5">
        <v>0</v>
      </c>
    </row>
    <row r="7" spans="1:10" x14ac:dyDescent="0.3">
      <c r="F7" s="20" t="s">
        <v>111</v>
      </c>
      <c r="G7" s="5">
        <v>220074.72</v>
      </c>
      <c r="H7" s="5">
        <v>218181.78</v>
      </c>
      <c r="I7" s="5">
        <v>0</v>
      </c>
      <c r="J7" s="5">
        <v>70216.87</v>
      </c>
    </row>
    <row r="8" spans="1:10" x14ac:dyDescent="0.3">
      <c r="F8" s="20" t="s">
        <v>110</v>
      </c>
      <c r="G8" s="5">
        <v>140685.63</v>
      </c>
      <c r="H8" s="5">
        <v>101187.48</v>
      </c>
      <c r="I8" s="5">
        <v>39357.050000000003</v>
      </c>
      <c r="J8" s="5">
        <v>0</v>
      </c>
    </row>
    <row r="9" spans="1:10" x14ac:dyDescent="0.3">
      <c r="F9" s="20" t="s">
        <v>109</v>
      </c>
      <c r="G9" s="5">
        <v>136795.74</v>
      </c>
      <c r="H9" s="5">
        <v>136251.63</v>
      </c>
      <c r="I9" s="5">
        <v>0</v>
      </c>
      <c r="J9" s="5">
        <v>300</v>
      </c>
    </row>
    <row r="10" spans="1:10" x14ac:dyDescent="0.3">
      <c r="F10" s="20" t="s">
        <v>108</v>
      </c>
      <c r="G10" s="5">
        <v>134983.9</v>
      </c>
      <c r="H10" s="5">
        <v>134983.9</v>
      </c>
      <c r="I10" s="5">
        <v>0</v>
      </c>
      <c r="J10" s="5">
        <v>0</v>
      </c>
    </row>
    <row r="11" spans="1:10" x14ac:dyDescent="0.3">
      <c r="F11" s="20" t="s">
        <v>107</v>
      </c>
      <c r="G11" s="5">
        <v>129318.05</v>
      </c>
      <c r="H11" s="5">
        <v>7989</v>
      </c>
      <c r="I11" s="5">
        <v>105976.21</v>
      </c>
      <c r="J11" s="5">
        <v>0</v>
      </c>
    </row>
    <row r="12" spans="1:10" x14ac:dyDescent="0.3">
      <c r="F12" s="20" t="s">
        <v>106</v>
      </c>
      <c r="G12" s="5">
        <v>112791.9</v>
      </c>
      <c r="H12" s="5">
        <v>106826.29</v>
      </c>
      <c r="I12" s="5">
        <v>0</v>
      </c>
      <c r="J12" s="5">
        <v>7892.15</v>
      </c>
    </row>
    <row r="13" spans="1:10" x14ac:dyDescent="0.3">
      <c r="F13" s="20" t="s">
        <v>105</v>
      </c>
      <c r="G13" s="5">
        <v>97779.6</v>
      </c>
      <c r="H13" s="5">
        <v>11763.19</v>
      </c>
      <c r="I13" s="5">
        <v>86016.41</v>
      </c>
      <c r="J13" s="5">
        <v>2280.5500000000002</v>
      </c>
    </row>
    <row r="14" spans="1:10" x14ac:dyDescent="0.3">
      <c r="F14" s="20" t="s">
        <v>104</v>
      </c>
      <c r="G14" s="5">
        <v>92903.1</v>
      </c>
      <c r="H14" s="5">
        <v>92545.09</v>
      </c>
      <c r="I14" s="5">
        <v>0</v>
      </c>
      <c r="J14" s="5">
        <v>540</v>
      </c>
    </row>
    <row r="15" spans="1:10" x14ac:dyDescent="0.3">
      <c r="F15" s="20" t="s">
        <v>103</v>
      </c>
      <c r="G15" s="5">
        <v>86008.39</v>
      </c>
      <c r="H15" s="5">
        <v>65359.66</v>
      </c>
      <c r="I15" s="5">
        <v>16011.43</v>
      </c>
      <c r="J15" s="5">
        <v>4395.25</v>
      </c>
    </row>
    <row r="16" spans="1:10" x14ac:dyDescent="0.3">
      <c r="F16" s="20" t="s">
        <v>102</v>
      </c>
      <c r="G16" s="5">
        <v>82903.87</v>
      </c>
      <c r="H16" s="5">
        <v>36077.1</v>
      </c>
      <c r="I16" s="5">
        <v>46826.77</v>
      </c>
      <c r="J16" s="5">
        <v>11944.8</v>
      </c>
    </row>
    <row r="17" spans="6:10" x14ac:dyDescent="0.3">
      <c r="F17" s="20" t="s">
        <v>101</v>
      </c>
      <c r="G17" s="5">
        <v>81057.02</v>
      </c>
      <c r="H17" s="5">
        <v>5628.28</v>
      </c>
      <c r="I17" s="5">
        <v>74938.64</v>
      </c>
      <c r="J17" s="5">
        <v>103.79</v>
      </c>
    </row>
    <row r="18" spans="6:10" x14ac:dyDescent="0.3">
      <c r="F18" s="20" t="s">
        <v>100</v>
      </c>
      <c r="G18" s="5">
        <v>80905.08</v>
      </c>
      <c r="H18" s="5">
        <v>80905.08</v>
      </c>
      <c r="I18" s="5">
        <v>0</v>
      </c>
      <c r="J18" s="5">
        <v>0</v>
      </c>
    </row>
    <row r="19" spans="6:10" x14ac:dyDescent="0.3">
      <c r="F19" s="20" t="s">
        <v>99</v>
      </c>
      <c r="G19" s="5">
        <v>80538.06</v>
      </c>
      <c r="H19" s="5">
        <v>75404</v>
      </c>
      <c r="I19" s="5">
        <v>5134.0600000000004</v>
      </c>
      <c r="J19" s="5">
        <v>0</v>
      </c>
    </row>
    <row r="20" spans="6:10" x14ac:dyDescent="0.3">
      <c r="F20" s="20" t="s">
        <v>98</v>
      </c>
      <c r="G20" s="5">
        <v>78486.36</v>
      </c>
      <c r="H20" s="5">
        <v>75932.66</v>
      </c>
      <c r="I20" s="5">
        <v>0</v>
      </c>
      <c r="J20" s="5">
        <v>0</v>
      </c>
    </row>
    <row r="21" spans="6:10" x14ac:dyDescent="0.3">
      <c r="F21" s="20" t="s">
        <v>97</v>
      </c>
      <c r="G21" s="5">
        <v>72769.84</v>
      </c>
      <c r="H21" s="5">
        <v>72769.84</v>
      </c>
      <c r="I21" s="5">
        <v>0</v>
      </c>
      <c r="J21" s="5">
        <v>0</v>
      </c>
    </row>
    <row r="22" spans="6:10" x14ac:dyDescent="0.3">
      <c r="F22" s="20" t="s">
        <v>96</v>
      </c>
      <c r="G22" s="5">
        <v>70618.240000000005</v>
      </c>
      <c r="H22" s="5">
        <v>38105.089999999997</v>
      </c>
      <c r="I22" s="5">
        <v>0</v>
      </c>
      <c r="J22" s="5">
        <v>11063.39</v>
      </c>
    </row>
    <row r="23" spans="6:10" x14ac:dyDescent="0.3">
      <c r="F23" s="20" t="s">
        <v>95</v>
      </c>
      <c r="G23" s="5">
        <v>70358.91</v>
      </c>
      <c r="H23" s="5">
        <v>2000</v>
      </c>
      <c r="I23" s="5">
        <v>68358.91</v>
      </c>
      <c r="J23" s="5">
        <v>0</v>
      </c>
    </row>
    <row r="24" spans="6:10" x14ac:dyDescent="0.3">
      <c r="F24" s="20" t="s">
        <v>94</v>
      </c>
      <c r="G24" s="5">
        <v>66970.850000000006</v>
      </c>
      <c r="H24" s="5">
        <v>0</v>
      </c>
      <c r="I24" s="5">
        <v>66809.850000000006</v>
      </c>
      <c r="J24" s="5">
        <v>0</v>
      </c>
    </row>
    <row r="25" spans="6:10" x14ac:dyDescent="0.3">
      <c r="F25" s="20" t="s">
        <v>93</v>
      </c>
      <c r="G25" s="5">
        <v>61171.93</v>
      </c>
      <c r="H25" s="5">
        <v>14022.41</v>
      </c>
      <c r="I25" s="5">
        <v>46256.75</v>
      </c>
      <c r="J25" s="5">
        <v>0</v>
      </c>
    </row>
    <row r="26" spans="6:10" x14ac:dyDescent="0.3">
      <c r="F26" s="20" t="s">
        <v>92</v>
      </c>
      <c r="G26" s="5">
        <v>56043.03</v>
      </c>
      <c r="H26" s="5">
        <v>0</v>
      </c>
      <c r="I26" s="5">
        <v>55163.88</v>
      </c>
      <c r="J26" s="5">
        <v>0</v>
      </c>
    </row>
    <row r="27" spans="6:10" x14ac:dyDescent="0.3">
      <c r="F27" s="20" t="s">
        <v>91</v>
      </c>
      <c r="G27" s="5">
        <v>53194.93</v>
      </c>
      <c r="H27" s="5">
        <v>8000</v>
      </c>
      <c r="I27" s="5">
        <v>44994.93</v>
      </c>
      <c r="J27" s="5">
        <v>0</v>
      </c>
    </row>
    <row r="28" spans="6:10" x14ac:dyDescent="0.3">
      <c r="F28" s="20" t="s">
        <v>90</v>
      </c>
      <c r="G28" s="5">
        <v>47819.05</v>
      </c>
      <c r="H28" s="5">
        <v>13468.7</v>
      </c>
      <c r="I28" s="5">
        <v>32261.7</v>
      </c>
      <c r="J28" s="5">
        <v>0</v>
      </c>
    </row>
    <row r="29" spans="6:10" x14ac:dyDescent="0.3">
      <c r="F29" s="20" t="s">
        <v>89</v>
      </c>
      <c r="G29" s="5">
        <v>45322.43</v>
      </c>
      <c r="H29" s="5">
        <v>23691.39</v>
      </c>
      <c r="I29" s="5">
        <v>19153.02</v>
      </c>
      <c r="J29" s="5">
        <v>0</v>
      </c>
    </row>
    <row r="30" spans="6:10" x14ac:dyDescent="0.3">
      <c r="F30" s="20" t="s">
        <v>88</v>
      </c>
      <c r="G30" s="5">
        <v>45167.91</v>
      </c>
      <c r="H30" s="5">
        <v>0</v>
      </c>
      <c r="I30" s="5">
        <v>45167.91</v>
      </c>
      <c r="J30" s="5">
        <v>0</v>
      </c>
    </row>
    <row r="31" spans="6:10" x14ac:dyDescent="0.3">
      <c r="F31" s="20" t="s">
        <v>87</v>
      </c>
      <c r="G31" s="5">
        <v>39565.11</v>
      </c>
      <c r="H31" s="5">
        <v>4487.28</v>
      </c>
      <c r="I31" s="5">
        <v>7031.81</v>
      </c>
      <c r="J31" s="5">
        <v>0</v>
      </c>
    </row>
    <row r="32" spans="6:10" x14ac:dyDescent="0.3">
      <c r="F32" s="20" t="s">
        <v>86</v>
      </c>
      <c r="G32" s="5">
        <v>36412.959999999999</v>
      </c>
      <c r="H32" s="5">
        <v>12051.15</v>
      </c>
      <c r="I32" s="5">
        <v>24361.81</v>
      </c>
      <c r="J32" s="5">
        <v>0</v>
      </c>
    </row>
    <row r="33" spans="6:10" x14ac:dyDescent="0.3">
      <c r="F33" s="20" t="s">
        <v>85</v>
      </c>
      <c r="G33" s="5">
        <v>36085.11</v>
      </c>
      <c r="H33" s="5">
        <v>23132.43</v>
      </c>
      <c r="I33" s="5">
        <v>12723.11</v>
      </c>
      <c r="J33" s="5">
        <v>0</v>
      </c>
    </row>
    <row r="34" spans="6:10" x14ac:dyDescent="0.3">
      <c r="F34" s="20" t="s">
        <v>84</v>
      </c>
      <c r="G34" s="5">
        <v>33340.129999999997</v>
      </c>
      <c r="H34" s="5">
        <v>13913.25</v>
      </c>
      <c r="I34" s="5">
        <v>19426.88</v>
      </c>
      <c r="J34" s="5">
        <v>0</v>
      </c>
    </row>
    <row r="35" spans="6:10" x14ac:dyDescent="0.3">
      <c r="F35" s="20" t="s">
        <v>17</v>
      </c>
      <c r="G35" s="5">
        <v>29830.31</v>
      </c>
      <c r="H35" s="5">
        <v>20298.189999999999</v>
      </c>
      <c r="I35" s="5">
        <v>9532.1200000000008</v>
      </c>
      <c r="J35" s="5">
        <v>0</v>
      </c>
    </row>
    <row r="36" spans="6:10" x14ac:dyDescent="0.3">
      <c r="F36" s="20" t="s">
        <v>83</v>
      </c>
      <c r="G36" s="5">
        <v>28164.81</v>
      </c>
      <c r="H36" s="5">
        <v>0</v>
      </c>
      <c r="I36" s="5">
        <v>28019.55</v>
      </c>
      <c r="J36" s="5">
        <v>0</v>
      </c>
    </row>
    <row r="37" spans="6:10" x14ac:dyDescent="0.3">
      <c r="F37" s="20" t="s">
        <v>82</v>
      </c>
      <c r="G37" s="5">
        <v>27741.84</v>
      </c>
      <c r="H37" s="5">
        <v>5241.84</v>
      </c>
      <c r="I37" s="5">
        <v>22500</v>
      </c>
      <c r="J37" s="5">
        <v>251.88</v>
      </c>
    </row>
    <row r="38" spans="6:10" x14ac:dyDescent="0.3">
      <c r="F38" s="20" t="s">
        <v>81</v>
      </c>
      <c r="G38" s="5">
        <v>27200.1</v>
      </c>
      <c r="H38" s="5">
        <v>27200.1</v>
      </c>
      <c r="I38" s="5">
        <v>0</v>
      </c>
      <c r="J38" s="5">
        <v>0</v>
      </c>
    </row>
    <row r="39" spans="6:10" x14ac:dyDescent="0.3">
      <c r="F39" s="20" t="s">
        <v>80</v>
      </c>
      <c r="G39" s="5">
        <v>26799.38</v>
      </c>
      <c r="H39" s="5">
        <v>18971.509999999998</v>
      </c>
      <c r="I39" s="5">
        <v>7827.87</v>
      </c>
      <c r="J39" s="5">
        <v>0</v>
      </c>
    </row>
    <row r="40" spans="6:10" x14ac:dyDescent="0.3">
      <c r="F40" s="20" t="s">
        <v>79</v>
      </c>
      <c r="G40" s="5">
        <v>24000</v>
      </c>
      <c r="H40" s="5">
        <v>24000</v>
      </c>
      <c r="I40" s="5">
        <v>0</v>
      </c>
      <c r="J40" s="5">
        <v>0</v>
      </c>
    </row>
    <row r="41" spans="6:10" x14ac:dyDescent="0.3">
      <c r="F41" s="20" t="s">
        <v>78</v>
      </c>
      <c r="G41" s="5">
        <v>21536</v>
      </c>
      <c r="H41" s="5">
        <v>10000</v>
      </c>
      <c r="I41" s="5">
        <v>11536</v>
      </c>
      <c r="J41" s="5">
        <v>0</v>
      </c>
    </row>
    <row r="42" spans="6:10" x14ac:dyDescent="0.3">
      <c r="F42" s="20" t="s">
        <v>77</v>
      </c>
      <c r="G42" s="5">
        <v>21500</v>
      </c>
      <c r="H42" s="5">
        <v>0</v>
      </c>
      <c r="I42" s="5">
        <v>21500</v>
      </c>
      <c r="J42" s="5">
        <v>0</v>
      </c>
    </row>
    <row r="43" spans="6:10" x14ac:dyDescent="0.3">
      <c r="F43" s="20" t="s">
        <v>75</v>
      </c>
      <c r="G43" s="5">
        <v>19237.740000000002</v>
      </c>
      <c r="H43" s="5">
        <v>0</v>
      </c>
      <c r="I43" s="5">
        <v>19237.740000000002</v>
      </c>
      <c r="J43" s="5">
        <v>0</v>
      </c>
    </row>
    <row r="44" spans="6:10" x14ac:dyDescent="0.3">
      <c r="F44" s="20" t="s">
        <v>74</v>
      </c>
      <c r="G44" s="5">
        <v>13108.19</v>
      </c>
      <c r="H44" s="5">
        <v>3520</v>
      </c>
      <c r="I44" s="5">
        <v>9588.19</v>
      </c>
      <c r="J44" s="5">
        <v>0</v>
      </c>
    </row>
    <row r="45" spans="6:10" x14ac:dyDescent="0.3">
      <c r="F45" s="20" t="s">
        <v>73</v>
      </c>
      <c r="G45" s="5">
        <v>12659.84</v>
      </c>
      <c r="H45" s="5">
        <v>12659.84</v>
      </c>
      <c r="I45" s="5">
        <v>0</v>
      </c>
      <c r="J45" s="5">
        <v>0</v>
      </c>
    </row>
    <row r="46" spans="6:10" x14ac:dyDescent="0.3">
      <c r="F46" s="20" t="s">
        <v>72</v>
      </c>
      <c r="G46" s="5">
        <v>12641.53</v>
      </c>
      <c r="H46" s="5">
        <v>500</v>
      </c>
      <c r="I46" s="5">
        <v>12141.53</v>
      </c>
      <c r="J46" s="5">
        <v>0</v>
      </c>
    </row>
    <row r="47" spans="6:10" x14ac:dyDescent="0.3">
      <c r="F47" s="20" t="s">
        <v>71</v>
      </c>
      <c r="G47" s="5">
        <v>11565.76</v>
      </c>
      <c r="H47" s="5">
        <v>0</v>
      </c>
      <c r="I47" s="5">
        <v>11565.76</v>
      </c>
      <c r="J47" s="5">
        <v>0</v>
      </c>
    </row>
    <row r="48" spans="6:10" x14ac:dyDescent="0.3">
      <c r="F48" s="20" t="s">
        <v>70</v>
      </c>
      <c r="G48" s="5">
        <v>11341.45</v>
      </c>
      <c r="H48" s="5">
        <v>2067</v>
      </c>
      <c r="I48" s="5">
        <v>0</v>
      </c>
      <c r="J48" s="5">
        <v>0</v>
      </c>
    </row>
    <row r="49" spans="6:10" x14ac:dyDescent="0.3">
      <c r="F49" s="20" t="s">
        <v>69</v>
      </c>
      <c r="G49" s="5">
        <v>11249.77</v>
      </c>
      <c r="H49" s="5">
        <v>11249.77</v>
      </c>
      <c r="I49" s="5">
        <v>0</v>
      </c>
      <c r="J49" s="5">
        <v>0</v>
      </c>
    </row>
    <row r="50" spans="6:10" x14ac:dyDescent="0.3">
      <c r="F50" s="20" t="s">
        <v>68</v>
      </c>
      <c r="G50" s="5">
        <v>11122.63</v>
      </c>
      <c r="H50" s="5">
        <v>139.38</v>
      </c>
      <c r="I50" s="5">
        <v>10529.18</v>
      </c>
      <c r="J50" s="5">
        <v>0</v>
      </c>
    </row>
    <row r="51" spans="6:10" x14ac:dyDescent="0.3">
      <c r="F51" s="20" t="s">
        <v>67</v>
      </c>
      <c r="G51" s="5">
        <v>10865.25</v>
      </c>
      <c r="H51" s="5">
        <v>2353.02</v>
      </c>
      <c r="I51" s="5">
        <v>8512.23</v>
      </c>
      <c r="J51" s="5">
        <v>0</v>
      </c>
    </row>
    <row r="52" spans="6:10" x14ac:dyDescent="0.3">
      <c r="F52" s="20" t="s">
        <v>66</v>
      </c>
      <c r="G52" s="5">
        <v>10697.38</v>
      </c>
      <c r="H52" s="5">
        <v>0</v>
      </c>
      <c r="I52" s="5">
        <v>10697.38</v>
      </c>
      <c r="J52" s="5">
        <v>0</v>
      </c>
    </row>
    <row r="53" spans="6:10" x14ac:dyDescent="0.3">
      <c r="F53" s="20" t="s">
        <v>65</v>
      </c>
      <c r="G53" s="5">
        <v>10645.07</v>
      </c>
      <c r="H53" s="5">
        <v>10645.07</v>
      </c>
      <c r="I53" s="5">
        <v>0</v>
      </c>
      <c r="J53" s="5">
        <v>0</v>
      </c>
    </row>
    <row r="54" spans="6:10" x14ac:dyDescent="0.3">
      <c r="F54" s="20" t="s">
        <v>64</v>
      </c>
      <c r="G54" s="5">
        <v>10418.1</v>
      </c>
      <c r="H54" s="5">
        <v>10418.1</v>
      </c>
      <c r="I54" s="5">
        <v>0</v>
      </c>
      <c r="J54" s="5">
        <v>0</v>
      </c>
    </row>
    <row r="55" spans="6:10" x14ac:dyDescent="0.3">
      <c r="F55" s="20" t="s">
        <v>63</v>
      </c>
      <c r="G55" s="5">
        <v>10190.15</v>
      </c>
      <c r="H55" s="5">
        <v>1547.94</v>
      </c>
      <c r="I55" s="5">
        <v>8642.2099999999991</v>
      </c>
      <c r="J55" s="5">
        <v>0</v>
      </c>
    </row>
    <row r="56" spans="6:10" x14ac:dyDescent="0.3">
      <c r="F56" s="20" t="s">
        <v>62</v>
      </c>
      <c r="G56" s="5">
        <v>9718.7000000000007</v>
      </c>
      <c r="H56" s="5">
        <v>9718.7000000000007</v>
      </c>
      <c r="I56" s="5">
        <v>0</v>
      </c>
      <c r="J56" s="5">
        <v>0</v>
      </c>
    </row>
    <row r="57" spans="6:10" x14ac:dyDescent="0.3">
      <c r="F57" s="20" t="s">
        <v>61</v>
      </c>
      <c r="G57" s="5">
        <v>8547.23</v>
      </c>
      <c r="H57" s="5">
        <v>0</v>
      </c>
      <c r="I57" s="5">
        <v>8547.23</v>
      </c>
      <c r="J57" s="5">
        <v>0</v>
      </c>
    </row>
    <row r="58" spans="6:10" x14ac:dyDescent="0.3">
      <c r="F58" s="20" t="s">
        <v>60</v>
      </c>
      <c r="G58" s="5">
        <v>8163.27</v>
      </c>
      <c r="H58" s="5">
        <v>1450</v>
      </c>
      <c r="I58" s="5">
        <v>6713.27</v>
      </c>
      <c r="J58" s="5">
        <v>0</v>
      </c>
    </row>
    <row r="59" spans="6:10" x14ac:dyDescent="0.3">
      <c r="F59" s="20" t="s">
        <v>59</v>
      </c>
      <c r="G59" s="5">
        <v>7949.42</v>
      </c>
      <c r="H59" s="5">
        <v>7949.42</v>
      </c>
      <c r="I59" s="5">
        <v>0</v>
      </c>
      <c r="J59" s="5">
        <v>0</v>
      </c>
    </row>
    <row r="60" spans="6:10" x14ac:dyDescent="0.3">
      <c r="F60" s="20" t="s">
        <v>58</v>
      </c>
      <c r="G60" s="5">
        <v>6252.72</v>
      </c>
      <c r="H60" s="5">
        <v>5918.79</v>
      </c>
      <c r="I60" s="5">
        <v>333.93</v>
      </c>
      <c r="J60" s="5">
        <v>0</v>
      </c>
    </row>
    <row r="61" spans="6:10" x14ac:dyDescent="0.3">
      <c r="F61" s="20" t="s">
        <v>57</v>
      </c>
      <c r="G61" s="5">
        <v>6179.42</v>
      </c>
      <c r="H61" s="5">
        <v>1142.0999999999999</v>
      </c>
      <c r="I61" s="5">
        <v>4737.33</v>
      </c>
      <c r="J61" s="5">
        <v>0</v>
      </c>
    </row>
    <row r="62" spans="6:10" x14ac:dyDescent="0.3">
      <c r="F62" s="20" t="s">
        <v>56</v>
      </c>
      <c r="G62" s="5">
        <v>5459.82</v>
      </c>
      <c r="H62" s="5">
        <v>1640.71</v>
      </c>
      <c r="I62" s="5">
        <v>3819.11</v>
      </c>
      <c r="J62" s="5">
        <v>0</v>
      </c>
    </row>
    <row r="63" spans="6:10" x14ac:dyDescent="0.3">
      <c r="F63" s="20" t="s">
        <v>55</v>
      </c>
      <c r="G63" s="5">
        <v>5385.98</v>
      </c>
      <c r="H63" s="5">
        <v>1000</v>
      </c>
      <c r="I63" s="5">
        <v>4385.9799999999996</v>
      </c>
      <c r="J63" s="5">
        <v>0</v>
      </c>
    </row>
    <row r="64" spans="6:10" x14ac:dyDescent="0.3">
      <c r="F64" s="20" t="s">
        <v>54</v>
      </c>
      <c r="G64" s="5">
        <v>5000</v>
      </c>
      <c r="H64" s="5">
        <v>5000</v>
      </c>
      <c r="I64" s="5">
        <v>0</v>
      </c>
      <c r="J64" s="5">
        <v>0</v>
      </c>
    </row>
    <row r="65" spans="6:10" x14ac:dyDescent="0.3">
      <c r="F65" s="20" t="s">
        <v>53</v>
      </c>
      <c r="G65" s="5">
        <v>4945.53</v>
      </c>
      <c r="H65" s="5">
        <v>0</v>
      </c>
      <c r="I65" s="5">
        <v>4945.53</v>
      </c>
      <c r="J65" s="5">
        <v>0</v>
      </c>
    </row>
    <row r="66" spans="6:10" x14ac:dyDescent="0.3">
      <c r="F66" s="20" t="s">
        <v>52</v>
      </c>
      <c r="G66" s="5">
        <v>4077.96</v>
      </c>
      <c r="H66" s="5">
        <v>300</v>
      </c>
      <c r="I66" s="5">
        <v>3777.96</v>
      </c>
      <c r="J66" s="5">
        <v>0</v>
      </c>
    </row>
    <row r="67" spans="6:10" x14ac:dyDescent="0.3">
      <c r="F67" s="20" t="s">
        <v>51</v>
      </c>
      <c r="G67" s="5">
        <v>3924.24</v>
      </c>
      <c r="H67" s="5">
        <v>0</v>
      </c>
      <c r="I67" s="5">
        <v>3924.24</v>
      </c>
      <c r="J67" s="5">
        <v>0</v>
      </c>
    </row>
    <row r="68" spans="6:10" x14ac:dyDescent="0.3">
      <c r="F68" s="20" t="s">
        <v>50</v>
      </c>
      <c r="G68" s="5">
        <v>3866.05</v>
      </c>
      <c r="H68" s="5">
        <v>0</v>
      </c>
      <c r="I68" s="5">
        <v>3866.05</v>
      </c>
      <c r="J68" s="5">
        <v>0</v>
      </c>
    </row>
    <row r="69" spans="6:10" x14ac:dyDescent="0.3">
      <c r="F69" s="20" t="s">
        <v>49</v>
      </c>
      <c r="G69" s="5">
        <v>3615.11</v>
      </c>
      <c r="H69" s="5">
        <v>3615.11</v>
      </c>
      <c r="I69" s="5">
        <v>0</v>
      </c>
      <c r="J69" s="5">
        <v>0</v>
      </c>
    </row>
    <row r="70" spans="6:10" x14ac:dyDescent="0.3">
      <c r="F70" s="20" t="s">
        <v>48</v>
      </c>
      <c r="G70" s="5">
        <v>2681.16</v>
      </c>
      <c r="H70" s="5">
        <v>2681.16</v>
      </c>
      <c r="I70" s="5">
        <v>0</v>
      </c>
      <c r="J70" s="5">
        <v>0</v>
      </c>
    </row>
    <row r="71" spans="6:10" x14ac:dyDescent="0.3">
      <c r="F71" s="20" t="s">
        <v>47</v>
      </c>
      <c r="G71" s="5">
        <v>2531.59</v>
      </c>
      <c r="H71" s="5">
        <v>2531.59</v>
      </c>
      <c r="I71" s="5">
        <v>0</v>
      </c>
      <c r="J71" s="5">
        <v>0</v>
      </c>
    </row>
    <row r="72" spans="6:10" x14ac:dyDescent="0.3">
      <c r="F72" s="20" t="s">
        <v>46</v>
      </c>
      <c r="G72" s="5">
        <v>2218.61</v>
      </c>
      <c r="H72" s="5">
        <v>300</v>
      </c>
      <c r="I72" s="5">
        <v>1918.61</v>
      </c>
      <c r="J72" s="5">
        <v>0</v>
      </c>
    </row>
    <row r="73" spans="6:10" x14ac:dyDescent="0.3">
      <c r="F73" s="20" t="s">
        <v>45</v>
      </c>
      <c r="G73" s="5">
        <v>2129.0100000000002</v>
      </c>
      <c r="H73" s="5">
        <v>2129.0100000000002</v>
      </c>
      <c r="I73" s="5">
        <v>0</v>
      </c>
      <c r="J73" s="5">
        <v>0</v>
      </c>
    </row>
    <row r="74" spans="6:10" x14ac:dyDescent="0.3">
      <c r="F74" s="20" t="s">
        <v>44</v>
      </c>
      <c r="G74" s="5">
        <v>1853.93</v>
      </c>
      <c r="H74" s="5">
        <v>1509.43</v>
      </c>
      <c r="I74" s="5">
        <v>344.5</v>
      </c>
      <c r="J74" s="5">
        <v>0</v>
      </c>
    </row>
    <row r="75" spans="6:10" x14ac:dyDescent="0.3">
      <c r="F75" s="20" t="s">
        <v>43</v>
      </c>
      <c r="G75" s="5">
        <v>1749.65</v>
      </c>
      <c r="H75" s="5">
        <v>0</v>
      </c>
      <c r="I75" s="5">
        <v>1749.65</v>
      </c>
      <c r="J75" s="5">
        <v>0</v>
      </c>
    </row>
    <row r="76" spans="6:10" x14ac:dyDescent="0.3">
      <c r="F76" s="20" t="s">
        <v>42</v>
      </c>
      <c r="G76" s="5">
        <v>1134.3699999999999</v>
      </c>
      <c r="H76" s="5">
        <v>1134.3699999999999</v>
      </c>
      <c r="I76" s="5">
        <v>0</v>
      </c>
      <c r="J76" s="5">
        <v>0</v>
      </c>
    </row>
    <row r="77" spans="6:10" x14ac:dyDescent="0.3">
      <c r="F77" s="20" t="s">
        <v>41</v>
      </c>
      <c r="G77" s="5">
        <v>1112.8900000000001</v>
      </c>
      <c r="H77" s="5">
        <v>0</v>
      </c>
      <c r="I77" s="5">
        <v>1112.8900000000001</v>
      </c>
      <c r="J77" s="5">
        <v>0</v>
      </c>
    </row>
    <row r="78" spans="6:10" x14ac:dyDescent="0.3">
      <c r="F78" s="20" t="s">
        <v>40</v>
      </c>
      <c r="G78" s="5">
        <v>990.89</v>
      </c>
      <c r="H78" s="5">
        <v>0</v>
      </c>
      <c r="I78" s="5">
        <v>0</v>
      </c>
      <c r="J78" s="5">
        <v>0</v>
      </c>
    </row>
    <row r="79" spans="6:10" x14ac:dyDescent="0.3">
      <c r="F79" s="20" t="s">
        <v>39</v>
      </c>
      <c r="G79" s="5">
        <v>950</v>
      </c>
      <c r="H79" s="5">
        <v>0</v>
      </c>
      <c r="I79" s="5">
        <v>950</v>
      </c>
      <c r="J79" s="5">
        <v>0</v>
      </c>
    </row>
    <row r="80" spans="6:10" x14ac:dyDescent="0.3">
      <c r="F80" s="20" t="s">
        <v>38</v>
      </c>
      <c r="G80" s="5">
        <v>450</v>
      </c>
      <c r="H80" s="5">
        <v>0</v>
      </c>
      <c r="I80" s="5">
        <v>450</v>
      </c>
      <c r="J80" s="5">
        <v>0</v>
      </c>
    </row>
    <row r="81" spans="6:10" x14ac:dyDescent="0.3">
      <c r="F81" s="20" t="s">
        <v>37</v>
      </c>
      <c r="G81" s="5">
        <v>334.97</v>
      </c>
      <c r="H81" s="5">
        <v>334.97</v>
      </c>
      <c r="I81" s="5">
        <v>0</v>
      </c>
      <c r="J81" s="5">
        <v>0</v>
      </c>
    </row>
    <row r="82" spans="6:10" x14ac:dyDescent="0.3">
      <c r="F82" s="20" t="s">
        <v>36</v>
      </c>
      <c r="G82" s="5">
        <v>210.75</v>
      </c>
      <c r="H82" s="5">
        <v>210.75</v>
      </c>
      <c r="I82" s="5">
        <v>0</v>
      </c>
      <c r="J82" s="5">
        <v>0</v>
      </c>
    </row>
    <row r="83" spans="6:10" x14ac:dyDescent="0.3">
      <c r="F83" s="20" t="s">
        <v>35</v>
      </c>
      <c r="G83" s="5">
        <v>99.77</v>
      </c>
      <c r="H83" s="5">
        <v>99.77</v>
      </c>
      <c r="I83" s="5">
        <v>0</v>
      </c>
      <c r="J83" s="5">
        <v>0</v>
      </c>
    </row>
    <row r="84" spans="6:10" x14ac:dyDescent="0.3">
      <c r="F84" s="20" t="s">
        <v>34</v>
      </c>
      <c r="G84" s="5">
        <v>55</v>
      </c>
      <c r="H84" s="5">
        <v>55</v>
      </c>
      <c r="I84" s="5">
        <v>0</v>
      </c>
      <c r="J84" s="5">
        <v>0</v>
      </c>
    </row>
    <row r="85" spans="6:10" x14ac:dyDescent="0.3">
      <c r="F85" s="20" t="s">
        <v>33</v>
      </c>
      <c r="G85" s="5">
        <v>50</v>
      </c>
      <c r="H85" s="5">
        <v>0</v>
      </c>
      <c r="I85" s="5">
        <v>50</v>
      </c>
      <c r="J85" s="5">
        <v>0</v>
      </c>
    </row>
    <row r="86" spans="6:10" x14ac:dyDescent="0.3">
      <c r="F86" s="20" t="s">
        <v>32</v>
      </c>
      <c r="G86" s="5">
        <v>15.25</v>
      </c>
      <c r="H86" s="5">
        <v>15.25</v>
      </c>
      <c r="I86" s="5">
        <v>0</v>
      </c>
      <c r="J86" s="5">
        <v>0</v>
      </c>
    </row>
    <row r="87" spans="6:10" x14ac:dyDescent="0.3">
      <c r="F87" s="20" t="s">
        <v>25</v>
      </c>
      <c r="G87" s="5">
        <v>0</v>
      </c>
      <c r="H87" s="5">
        <v>0</v>
      </c>
      <c r="I87" s="5">
        <v>0</v>
      </c>
      <c r="J87" s="5">
        <v>0</v>
      </c>
    </row>
    <row r="88" spans="6:10" x14ac:dyDescent="0.3">
      <c r="F88" s="20" t="s">
        <v>24</v>
      </c>
      <c r="G88" s="5">
        <v>0</v>
      </c>
      <c r="H88" s="5">
        <v>0</v>
      </c>
      <c r="I88" s="5">
        <v>0</v>
      </c>
      <c r="J88" s="5">
        <v>0</v>
      </c>
    </row>
    <row r="89" spans="6:10" x14ac:dyDescent="0.3">
      <c r="F89" s="20" t="s">
        <v>22</v>
      </c>
      <c r="G89" s="5">
        <v>0</v>
      </c>
      <c r="H89" s="5">
        <v>0</v>
      </c>
      <c r="I89" s="5">
        <v>0</v>
      </c>
      <c r="J89" s="5">
        <v>0</v>
      </c>
    </row>
    <row r="90" spans="6:10" x14ac:dyDescent="0.3">
      <c r="F90" s="20" t="s">
        <v>27</v>
      </c>
      <c r="G90" s="5">
        <v>0</v>
      </c>
      <c r="H90" s="5">
        <v>0</v>
      </c>
      <c r="I90" s="5">
        <v>0</v>
      </c>
      <c r="J90" s="5">
        <v>0</v>
      </c>
    </row>
    <row r="91" spans="6:10" x14ac:dyDescent="0.3">
      <c r="F91" s="20" t="s">
        <v>21</v>
      </c>
      <c r="G91" s="5">
        <v>0</v>
      </c>
      <c r="H91" s="5">
        <v>0</v>
      </c>
      <c r="I91" s="5">
        <v>0</v>
      </c>
      <c r="J91" s="5">
        <v>0</v>
      </c>
    </row>
    <row r="92" spans="6:10" x14ac:dyDescent="0.3">
      <c r="F92" s="20" t="s">
        <v>23</v>
      </c>
      <c r="G92" s="5">
        <v>0</v>
      </c>
      <c r="H92" s="5">
        <v>0</v>
      </c>
      <c r="I92" s="5">
        <v>0</v>
      </c>
      <c r="J92" s="5">
        <v>0</v>
      </c>
    </row>
    <row r="93" spans="6:10" x14ac:dyDescent="0.3">
      <c r="F93" s="20" t="s">
        <v>31</v>
      </c>
      <c r="G93" s="5">
        <v>0</v>
      </c>
      <c r="H93" s="5">
        <v>0</v>
      </c>
      <c r="I93" s="5">
        <v>0</v>
      </c>
      <c r="J93" s="5">
        <v>0</v>
      </c>
    </row>
    <row r="94" spans="6:10" x14ac:dyDescent="0.3">
      <c r="F94" s="20" t="s">
        <v>14</v>
      </c>
      <c r="G94" s="5">
        <v>0</v>
      </c>
      <c r="H94" s="5">
        <v>0</v>
      </c>
      <c r="I94" s="5">
        <v>0</v>
      </c>
      <c r="J94" s="5">
        <v>0</v>
      </c>
    </row>
    <row r="95" spans="6:10" x14ac:dyDescent="0.3">
      <c r="F95" s="20" t="s">
        <v>18</v>
      </c>
      <c r="G95" s="5">
        <v>0</v>
      </c>
      <c r="H95" s="5">
        <v>0</v>
      </c>
      <c r="I95" s="5">
        <v>0</v>
      </c>
      <c r="J95" s="5">
        <v>0</v>
      </c>
    </row>
    <row r="96" spans="6:10" x14ac:dyDescent="0.3">
      <c r="F96" s="20" t="s">
        <v>15</v>
      </c>
      <c r="G96" s="5">
        <v>0</v>
      </c>
      <c r="H96" s="5">
        <v>0</v>
      </c>
      <c r="I96" s="5">
        <v>0</v>
      </c>
      <c r="J96" s="5">
        <v>0</v>
      </c>
    </row>
    <row r="97" spans="6:10" x14ac:dyDescent="0.3">
      <c r="F97" s="20" t="s">
        <v>26</v>
      </c>
      <c r="G97" s="5">
        <v>0</v>
      </c>
      <c r="H97" s="5">
        <v>0</v>
      </c>
      <c r="I97" s="5">
        <v>0</v>
      </c>
      <c r="J97" s="5">
        <v>0</v>
      </c>
    </row>
    <row r="98" spans="6:10" x14ac:dyDescent="0.3">
      <c r="F98" s="20" t="s">
        <v>16</v>
      </c>
      <c r="G98" s="5">
        <v>0</v>
      </c>
      <c r="H98" s="5">
        <v>0</v>
      </c>
      <c r="I98" s="5">
        <v>0</v>
      </c>
      <c r="J98" s="5">
        <v>0</v>
      </c>
    </row>
    <row r="99" spans="6:10" x14ac:dyDescent="0.3">
      <c r="F99" s="20" t="s">
        <v>28</v>
      </c>
      <c r="G99" s="5">
        <v>0</v>
      </c>
      <c r="H99" s="5">
        <v>0</v>
      </c>
      <c r="I99" s="5">
        <v>0</v>
      </c>
      <c r="J99" s="5">
        <v>0</v>
      </c>
    </row>
    <row r="100" spans="6:10" x14ac:dyDescent="0.3">
      <c r="F100" s="20" t="s">
        <v>19</v>
      </c>
      <c r="G100" s="5">
        <v>0</v>
      </c>
      <c r="H100" s="5">
        <v>0</v>
      </c>
      <c r="I100" s="5">
        <v>0</v>
      </c>
      <c r="J100" s="5">
        <v>0</v>
      </c>
    </row>
    <row r="101" spans="6:10" x14ac:dyDescent="0.3">
      <c r="F101" s="20" t="s">
        <v>13</v>
      </c>
      <c r="G101" s="5">
        <v>0</v>
      </c>
      <c r="H101" s="5">
        <v>0</v>
      </c>
      <c r="I101" s="5">
        <v>0</v>
      </c>
      <c r="J101" s="5">
        <v>0</v>
      </c>
    </row>
    <row r="102" spans="6:10" x14ac:dyDescent="0.3">
      <c r="F102" s="20" t="s">
        <v>20</v>
      </c>
      <c r="G102" s="5">
        <v>0</v>
      </c>
      <c r="H102" s="5">
        <v>0</v>
      </c>
      <c r="I102" s="5">
        <v>0</v>
      </c>
      <c r="J102" s="5">
        <v>0</v>
      </c>
    </row>
    <row r="103" spans="6:10" x14ac:dyDescent="0.3">
      <c r="F103" s="20" t="s">
        <v>29</v>
      </c>
      <c r="G103" s="5">
        <v>0</v>
      </c>
      <c r="H103" s="5">
        <v>0</v>
      </c>
      <c r="I103" s="5">
        <v>0</v>
      </c>
      <c r="J103" s="5">
        <v>0</v>
      </c>
    </row>
    <row r="104" spans="6:10" x14ac:dyDescent="0.3">
      <c r="F104" s="20" t="s">
        <v>30</v>
      </c>
      <c r="G104" s="5">
        <v>0</v>
      </c>
      <c r="H104" s="5">
        <v>0</v>
      </c>
      <c r="I104" s="5">
        <v>0</v>
      </c>
      <c r="J104" s="5">
        <v>0</v>
      </c>
    </row>
    <row r="105" spans="6:10" x14ac:dyDescent="0.3">
      <c r="F105" s="20" t="s">
        <v>115</v>
      </c>
      <c r="G105" s="5">
        <v>3052604.3200000008</v>
      </c>
      <c r="H105" s="5">
        <v>1603679.1900000002</v>
      </c>
      <c r="I105" s="5">
        <v>1306284.7299999995</v>
      </c>
      <c r="J105" s="5">
        <v>108988.68</v>
      </c>
    </row>
    <row r="106" spans="6:10" x14ac:dyDescent="0.3">
      <c r="F106"/>
      <c r="G106"/>
      <c r="H106"/>
      <c r="I106"/>
      <c r="J106"/>
    </row>
    <row r="107" spans="6:10" x14ac:dyDescent="0.3">
      <c r="F107"/>
      <c r="G107"/>
      <c r="H107"/>
      <c r="I107"/>
      <c r="J107"/>
    </row>
    <row r="108" spans="6:10" x14ac:dyDescent="0.3">
      <c r="F108"/>
      <c r="G108"/>
      <c r="H108"/>
      <c r="I108"/>
      <c r="J108"/>
    </row>
    <row r="109" spans="6:10" x14ac:dyDescent="0.3">
      <c r="F109"/>
      <c r="G109"/>
      <c r="H109"/>
      <c r="I109"/>
      <c r="J109"/>
    </row>
    <row r="110" spans="6:10" x14ac:dyDescent="0.3">
      <c r="F110"/>
      <c r="G110"/>
      <c r="H110"/>
      <c r="I110"/>
      <c r="J110"/>
    </row>
    <row r="111" spans="6:10" x14ac:dyDescent="0.3">
      <c r="F111"/>
      <c r="G111"/>
      <c r="H111"/>
      <c r="I111"/>
      <c r="J111"/>
    </row>
    <row r="112" spans="6:10" x14ac:dyDescent="0.3">
      <c r="F112"/>
      <c r="G112"/>
      <c r="H112"/>
      <c r="I112"/>
      <c r="J112"/>
    </row>
    <row r="113" spans="6:10" x14ac:dyDescent="0.3">
      <c r="F113"/>
      <c r="G113"/>
      <c r="H113"/>
      <c r="I113"/>
      <c r="J113"/>
    </row>
    <row r="114" spans="6:10" x14ac:dyDescent="0.3">
      <c r="F114"/>
      <c r="G114"/>
      <c r="H114"/>
      <c r="I114"/>
      <c r="J114"/>
    </row>
    <row r="115" spans="6:10" x14ac:dyDescent="0.3">
      <c r="F115"/>
      <c r="G115"/>
      <c r="H115"/>
      <c r="I115"/>
      <c r="J115"/>
    </row>
    <row r="116" spans="6:10" x14ac:dyDescent="0.3">
      <c r="F116"/>
      <c r="G116"/>
      <c r="H116"/>
      <c r="I116"/>
      <c r="J116"/>
    </row>
    <row r="117" spans="6:10" x14ac:dyDescent="0.3">
      <c r="F117"/>
      <c r="G117"/>
      <c r="H117"/>
      <c r="I117"/>
      <c r="J117"/>
    </row>
    <row r="118" spans="6:10" x14ac:dyDescent="0.3">
      <c r="F118"/>
      <c r="G118"/>
      <c r="H118"/>
      <c r="I118"/>
      <c r="J118"/>
    </row>
    <row r="119" spans="6:10" x14ac:dyDescent="0.3">
      <c r="F119"/>
      <c r="G119"/>
      <c r="H119"/>
      <c r="I119"/>
      <c r="J119"/>
    </row>
    <row r="120" spans="6:10" x14ac:dyDescent="0.3">
      <c r="F120"/>
      <c r="G120"/>
      <c r="H120"/>
      <c r="I120"/>
      <c r="J120"/>
    </row>
    <row r="121" spans="6:10" x14ac:dyDescent="0.3">
      <c r="F121"/>
      <c r="G121"/>
      <c r="H121"/>
      <c r="I121"/>
      <c r="J121"/>
    </row>
    <row r="122" spans="6:10" x14ac:dyDescent="0.3">
      <c r="F122"/>
      <c r="G122"/>
      <c r="H122"/>
      <c r="I122"/>
      <c r="J122"/>
    </row>
    <row r="123" spans="6:10" x14ac:dyDescent="0.3">
      <c r="F123"/>
      <c r="G123"/>
      <c r="H123"/>
      <c r="I123"/>
      <c r="J123"/>
    </row>
    <row r="124" spans="6:10" x14ac:dyDescent="0.3">
      <c r="F124"/>
      <c r="G124"/>
      <c r="H124"/>
      <c r="I124"/>
      <c r="J124"/>
    </row>
    <row r="125" spans="6:10" x14ac:dyDescent="0.3">
      <c r="F125"/>
      <c r="G125"/>
      <c r="H125"/>
      <c r="I125"/>
      <c r="J125"/>
    </row>
    <row r="126" spans="6:10" x14ac:dyDescent="0.3">
      <c r="F126"/>
      <c r="G126"/>
      <c r="H126"/>
      <c r="I126"/>
      <c r="J126"/>
    </row>
    <row r="127" spans="6:10" x14ac:dyDescent="0.3">
      <c r="F127"/>
      <c r="G127"/>
      <c r="H127"/>
      <c r="I127"/>
      <c r="J127"/>
    </row>
    <row r="128" spans="6:10" x14ac:dyDescent="0.3">
      <c r="F128"/>
      <c r="G128"/>
      <c r="H128"/>
      <c r="I128"/>
      <c r="J128"/>
    </row>
    <row r="129" spans="6:10" x14ac:dyDescent="0.3">
      <c r="F129"/>
      <c r="G129"/>
      <c r="H129"/>
      <c r="I129"/>
      <c r="J129"/>
    </row>
    <row r="130" spans="6:10" x14ac:dyDescent="0.3">
      <c r="F130"/>
      <c r="G130"/>
      <c r="H130"/>
      <c r="I130"/>
      <c r="J130"/>
    </row>
    <row r="131" spans="6:10" x14ac:dyDescent="0.3">
      <c r="F131"/>
      <c r="G131"/>
      <c r="H131"/>
      <c r="I131"/>
      <c r="J131"/>
    </row>
    <row r="132" spans="6:10" x14ac:dyDescent="0.3">
      <c r="F132"/>
      <c r="G132"/>
      <c r="H132"/>
      <c r="I132"/>
      <c r="J132"/>
    </row>
    <row r="133" spans="6:10" x14ac:dyDescent="0.3">
      <c r="F133"/>
      <c r="G133"/>
      <c r="H133"/>
      <c r="I133"/>
      <c r="J133"/>
    </row>
    <row r="134" spans="6:10" x14ac:dyDescent="0.3">
      <c r="F134"/>
      <c r="G134"/>
      <c r="H134"/>
      <c r="I134"/>
      <c r="J134"/>
    </row>
    <row r="135" spans="6:10" x14ac:dyDescent="0.3">
      <c r="F135"/>
      <c r="G135"/>
      <c r="H135"/>
      <c r="I135"/>
      <c r="J135"/>
    </row>
    <row r="136" spans="6:10" x14ac:dyDescent="0.3">
      <c r="F136"/>
      <c r="G136"/>
      <c r="H136"/>
      <c r="I136"/>
      <c r="J136"/>
    </row>
    <row r="137" spans="6:10" x14ac:dyDescent="0.3">
      <c r="F137"/>
      <c r="G137"/>
      <c r="H137"/>
      <c r="I137"/>
      <c r="J137"/>
    </row>
    <row r="138" spans="6:10" x14ac:dyDescent="0.3">
      <c r="F138"/>
      <c r="G138"/>
      <c r="H138"/>
      <c r="I138"/>
      <c r="J138"/>
    </row>
    <row r="139" spans="6:10" x14ac:dyDescent="0.3">
      <c r="F139"/>
      <c r="G139"/>
      <c r="H139"/>
      <c r="I139"/>
      <c r="J139"/>
    </row>
    <row r="140" spans="6:10" x14ac:dyDescent="0.3">
      <c r="F140"/>
      <c r="G140"/>
      <c r="H140"/>
      <c r="I140"/>
      <c r="J140"/>
    </row>
    <row r="141" spans="6:10" x14ac:dyDescent="0.3">
      <c r="F141"/>
      <c r="G141"/>
      <c r="H141"/>
      <c r="I141"/>
      <c r="J141"/>
    </row>
    <row r="142" spans="6:10" x14ac:dyDescent="0.3">
      <c r="F142"/>
      <c r="G142"/>
      <c r="H142"/>
      <c r="I142"/>
      <c r="J142"/>
    </row>
    <row r="143" spans="6:10" x14ac:dyDescent="0.3">
      <c r="F143"/>
      <c r="G143"/>
      <c r="H143"/>
      <c r="I143"/>
      <c r="J143"/>
    </row>
    <row r="144" spans="6:10" x14ac:dyDescent="0.3">
      <c r="F144"/>
      <c r="G144"/>
      <c r="H144"/>
      <c r="I144"/>
      <c r="J144"/>
    </row>
    <row r="145" spans="6:10" x14ac:dyDescent="0.3">
      <c r="F145"/>
      <c r="G145"/>
      <c r="H145"/>
      <c r="I145"/>
      <c r="J145"/>
    </row>
    <row r="146" spans="6:10" x14ac:dyDescent="0.3">
      <c r="F146"/>
      <c r="G146"/>
      <c r="H146"/>
      <c r="I146"/>
      <c r="J146"/>
    </row>
    <row r="147" spans="6:10" x14ac:dyDescent="0.3">
      <c r="F147"/>
      <c r="G147"/>
      <c r="H147"/>
      <c r="I147"/>
      <c r="J147"/>
    </row>
    <row r="148" spans="6:10" x14ac:dyDescent="0.3">
      <c r="F148"/>
      <c r="G148"/>
      <c r="H148"/>
      <c r="I148"/>
      <c r="J148"/>
    </row>
    <row r="149" spans="6:10" x14ac:dyDescent="0.3">
      <c r="F149"/>
      <c r="G149"/>
      <c r="H149"/>
      <c r="I149"/>
      <c r="J149"/>
    </row>
    <row r="150" spans="6:10" x14ac:dyDescent="0.3">
      <c r="F150"/>
      <c r="G150"/>
      <c r="H150"/>
      <c r="I150"/>
      <c r="J150"/>
    </row>
    <row r="151" spans="6:10" x14ac:dyDescent="0.3">
      <c r="F151"/>
      <c r="G151"/>
      <c r="H151"/>
      <c r="I151"/>
      <c r="J151"/>
    </row>
    <row r="152" spans="6:10" x14ac:dyDescent="0.3">
      <c r="F152"/>
      <c r="G152"/>
      <c r="H152"/>
      <c r="I152"/>
      <c r="J152"/>
    </row>
    <row r="153" spans="6:10" x14ac:dyDescent="0.3">
      <c r="F153"/>
      <c r="G153"/>
      <c r="H153"/>
      <c r="I153"/>
      <c r="J153"/>
    </row>
    <row r="154" spans="6:10" x14ac:dyDescent="0.3">
      <c r="F154"/>
      <c r="G154"/>
      <c r="H154"/>
      <c r="I154"/>
      <c r="J154"/>
    </row>
    <row r="155" spans="6:10" x14ac:dyDescent="0.3">
      <c r="F155"/>
      <c r="G155"/>
      <c r="H155"/>
      <c r="I155"/>
      <c r="J155"/>
    </row>
    <row r="156" spans="6:10" x14ac:dyDescent="0.3">
      <c r="F156"/>
      <c r="G156"/>
      <c r="H156"/>
      <c r="I156"/>
      <c r="J156"/>
    </row>
    <row r="157" spans="6:10" x14ac:dyDescent="0.3">
      <c r="F157"/>
      <c r="G157"/>
      <c r="H157"/>
      <c r="I157"/>
      <c r="J157"/>
    </row>
    <row r="158" spans="6:10" x14ac:dyDescent="0.3">
      <c r="F158"/>
      <c r="G158"/>
      <c r="H158"/>
      <c r="I158"/>
      <c r="J158"/>
    </row>
    <row r="159" spans="6:10" x14ac:dyDescent="0.3">
      <c r="F159"/>
      <c r="G159"/>
      <c r="H159"/>
      <c r="I159"/>
      <c r="J159"/>
    </row>
    <row r="160" spans="6:10" x14ac:dyDescent="0.3">
      <c r="F160"/>
      <c r="G160"/>
      <c r="H160"/>
      <c r="I160"/>
      <c r="J160"/>
    </row>
    <row r="161" spans="6:10" x14ac:dyDescent="0.3">
      <c r="F161"/>
      <c r="G161"/>
      <c r="H161"/>
      <c r="I161"/>
      <c r="J161"/>
    </row>
    <row r="162" spans="6:10" x14ac:dyDescent="0.3">
      <c r="F162"/>
      <c r="G162"/>
      <c r="H162"/>
      <c r="I162"/>
      <c r="J162"/>
    </row>
    <row r="163" spans="6:10" x14ac:dyDescent="0.3">
      <c r="F163"/>
      <c r="G163"/>
      <c r="H163"/>
      <c r="I163"/>
      <c r="J163"/>
    </row>
    <row r="164" spans="6:10" x14ac:dyDescent="0.3">
      <c r="F164"/>
      <c r="G164"/>
      <c r="H164"/>
      <c r="I164"/>
      <c r="J164"/>
    </row>
    <row r="165" spans="6:10" x14ac:dyDescent="0.3">
      <c r="F165"/>
      <c r="G165"/>
      <c r="H165"/>
      <c r="I165"/>
      <c r="J165"/>
    </row>
    <row r="166" spans="6:10" x14ac:dyDescent="0.3">
      <c r="F166"/>
      <c r="G166"/>
      <c r="H166"/>
      <c r="I166"/>
      <c r="J166"/>
    </row>
    <row r="167" spans="6:10" x14ac:dyDescent="0.3">
      <c r="F167"/>
      <c r="G167"/>
      <c r="H167"/>
      <c r="I167"/>
      <c r="J167"/>
    </row>
    <row r="168" spans="6:10" x14ac:dyDescent="0.3">
      <c r="F168"/>
      <c r="G168"/>
      <c r="H168"/>
      <c r="I168"/>
      <c r="J168"/>
    </row>
    <row r="169" spans="6:10" x14ac:dyDescent="0.3">
      <c r="F169"/>
      <c r="G169"/>
      <c r="H169"/>
      <c r="I169"/>
      <c r="J169"/>
    </row>
    <row r="170" spans="6:10" x14ac:dyDescent="0.3">
      <c r="F170"/>
      <c r="G170"/>
      <c r="H170"/>
      <c r="I170"/>
      <c r="J170"/>
    </row>
    <row r="171" spans="6:10" x14ac:dyDescent="0.3">
      <c r="F171"/>
      <c r="G171"/>
      <c r="H171"/>
      <c r="I171"/>
      <c r="J171"/>
    </row>
    <row r="172" spans="6:10" x14ac:dyDescent="0.3">
      <c r="F172"/>
      <c r="G172"/>
      <c r="H172"/>
      <c r="I172"/>
      <c r="J172"/>
    </row>
    <row r="173" spans="6:10" x14ac:dyDescent="0.3">
      <c r="F173"/>
      <c r="G173"/>
      <c r="H173"/>
      <c r="I173"/>
      <c r="J173"/>
    </row>
    <row r="174" spans="6:10" x14ac:dyDescent="0.3">
      <c r="F174"/>
      <c r="G174"/>
      <c r="H174"/>
      <c r="I174"/>
      <c r="J174"/>
    </row>
    <row r="175" spans="6:10" x14ac:dyDescent="0.3">
      <c r="F175"/>
      <c r="G175"/>
      <c r="H175"/>
      <c r="I175"/>
      <c r="J175"/>
    </row>
    <row r="176" spans="6:10" x14ac:dyDescent="0.3">
      <c r="F176"/>
      <c r="G176"/>
      <c r="H176"/>
      <c r="I176"/>
      <c r="J176"/>
    </row>
    <row r="177" spans="6:10" x14ac:dyDescent="0.3">
      <c r="F177"/>
      <c r="G177"/>
      <c r="H177"/>
      <c r="I177"/>
      <c r="J177"/>
    </row>
    <row r="178" spans="6:10" x14ac:dyDescent="0.3">
      <c r="F178"/>
      <c r="G178"/>
      <c r="H178"/>
      <c r="I178"/>
      <c r="J178"/>
    </row>
    <row r="179" spans="6:10" x14ac:dyDescent="0.3">
      <c r="F179"/>
      <c r="G179"/>
      <c r="H179"/>
      <c r="I179"/>
      <c r="J179"/>
    </row>
    <row r="180" spans="6:10" x14ac:dyDescent="0.3">
      <c r="F180"/>
      <c r="G180"/>
      <c r="H180"/>
      <c r="I180"/>
      <c r="J180"/>
    </row>
    <row r="181" spans="6:10" x14ac:dyDescent="0.3">
      <c r="F181"/>
      <c r="G181"/>
      <c r="H181"/>
      <c r="I181"/>
      <c r="J181"/>
    </row>
    <row r="182" spans="6:10" x14ac:dyDescent="0.3">
      <c r="F182"/>
      <c r="G182"/>
      <c r="H182"/>
      <c r="I182"/>
      <c r="J182"/>
    </row>
    <row r="183" spans="6:10" x14ac:dyDescent="0.3">
      <c r="F183"/>
      <c r="G183"/>
      <c r="H183"/>
      <c r="I183"/>
      <c r="J183"/>
    </row>
    <row r="184" spans="6:10" x14ac:dyDescent="0.3">
      <c r="F184"/>
      <c r="G184"/>
      <c r="H184"/>
      <c r="I184"/>
      <c r="J184"/>
    </row>
    <row r="185" spans="6:10" x14ac:dyDescent="0.3">
      <c r="F185"/>
      <c r="G185"/>
      <c r="H185"/>
      <c r="I185"/>
      <c r="J185"/>
    </row>
    <row r="186" spans="6:10" x14ac:dyDescent="0.3">
      <c r="F186"/>
      <c r="G186"/>
      <c r="H186"/>
      <c r="I186"/>
      <c r="J186"/>
    </row>
    <row r="187" spans="6:10" x14ac:dyDescent="0.3">
      <c r="F187"/>
      <c r="G187"/>
      <c r="H187"/>
      <c r="I187"/>
      <c r="J187"/>
    </row>
    <row r="188" spans="6:10" x14ac:dyDescent="0.3">
      <c r="F188"/>
      <c r="G188"/>
      <c r="H188"/>
      <c r="I188"/>
      <c r="J188"/>
    </row>
    <row r="189" spans="6:10" x14ac:dyDescent="0.3">
      <c r="F189"/>
      <c r="G189"/>
      <c r="H189"/>
      <c r="I189"/>
      <c r="J189"/>
    </row>
    <row r="190" spans="6:10" x14ac:dyDescent="0.3">
      <c r="F190"/>
      <c r="G190"/>
      <c r="H190"/>
      <c r="I190"/>
      <c r="J190"/>
    </row>
    <row r="191" spans="6:10" x14ac:dyDescent="0.3">
      <c r="F191"/>
      <c r="G191"/>
      <c r="H191"/>
      <c r="I191"/>
      <c r="J191"/>
    </row>
    <row r="192" spans="6:10" x14ac:dyDescent="0.3">
      <c r="F192"/>
      <c r="G192"/>
      <c r="H192"/>
      <c r="I192"/>
      <c r="J192"/>
    </row>
    <row r="193" spans="6:10" x14ac:dyDescent="0.3">
      <c r="F193"/>
      <c r="G193"/>
      <c r="H193"/>
      <c r="I193"/>
      <c r="J193"/>
    </row>
    <row r="194" spans="6:10" x14ac:dyDescent="0.3">
      <c r="F194"/>
      <c r="G194"/>
      <c r="H194"/>
      <c r="I194"/>
      <c r="J194"/>
    </row>
    <row r="195" spans="6:10" x14ac:dyDescent="0.3">
      <c r="F195"/>
      <c r="G195"/>
      <c r="H195"/>
      <c r="I195"/>
      <c r="J195"/>
    </row>
    <row r="196" spans="6:10" x14ac:dyDescent="0.3">
      <c r="F196"/>
      <c r="G196"/>
      <c r="H196"/>
      <c r="I196"/>
      <c r="J196"/>
    </row>
    <row r="197" spans="6:10" x14ac:dyDescent="0.3">
      <c r="F197"/>
      <c r="G197"/>
      <c r="H197"/>
      <c r="I197"/>
      <c r="J197"/>
    </row>
    <row r="198" spans="6:10" x14ac:dyDescent="0.3">
      <c r="F198"/>
      <c r="G198"/>
      <c r="H198"/>
      <c r="I198"/>
      <c r="J198"/>
    </row>
    <row r="199" spans="6:10" x14ac:dyDescent="0.3">
      <c r="F199"/>
      <c r="G199"/>
      <c r="H199"/>
      <c r="I199"/>
      <c r="J199"/>
    </row>
    <row r="200" spans="6:10" x14ac:dyDescent="0.3">
      <c r="F200"/>
      <c r="G200"/>
      <c r="H200"/>
      <c r="I200"/>
      <c r="J200"/>
    </row>
    <row r="201" spans="6:10" x14ac:dyDescent="0.3">
      <c r="F201"/>
      <c r="G201"/>
      <c r="H201"/>
      <c r="I201"/>
      <c r="J201"/>
    </row>
    <row r="202" spans="6:10" x14ac:dyDescent="0.3">
      <c r="F202"/>
      <c r="G202"/>
      <c r="H202"/>
      <c r="I202"/>
      <c r="J202"/>
    </row>
    <row r="203" spans="6:10" x14ac:dyDescent="0.3">
      <c r="F203"/>
      <c r="G203"/>
      <c r="H203"/>
      <c r="I203"/>
      <c r="J203"/>
    </row>
    <row r="204" spans="6:10" x14ac:dyDescent="0.3">
      <c r="F204"/>
      <c r="G204"/>
      <c r="H204"/>
      <c r="I204"/>
      <c r="J204"/>
    </row>
    <row r="205" spans="6:10" x14ac:dyDescent="0.3">
      <c r="F205"/>
      <c r="G205"/>
      <c r="H205"/>
      <c r="I205"/>
      <c r="J205"/>
    </row>
    <row r="206" spans="6:10" x14ac:dyDescent="0.3">
      <c r="F206"/>
      <c r="G206"/>
      <c r="H206"/>
      <c r="I206"/>
      <c r="J206"/>
    </row>
    <row r="207" spans="6:10" x14ac:dyDescent="0.3">
      <c r="F207"/>
      <c r="G207"/>
      <c r="H207"/>
      <c r="I207"/>
      <c r="J207"/>
    </row>
    <row r="208" spans="6:10" x14ac:dyDescent="0.3">
      <c r="F208"/>
      <c r="G208"/>
      <c r="H208"/>
      <c r="I208"/>
      <c r="J208"/>
    </row>
    <row r="209" spans="6:10" x14ac:dyDescent="0.3">
      <c r="F209"/>
      <c r="G209"/>
      <c r="H209"/>
      <c r="I209"/>
      <c r="J209"/>
    </row>
    <row r="210" spans="6:10" x14ac:dyDescent="0.3">
      <c r="F210"/>
      <c r="G210"/>
      <c r="H210"/>
      <c r="I210"/>
      <c r="J210"/>
    </row>
  </sheetData>
  <conditionalFormatting pivot="1" sqref="G6:G104">
    <cfRule type="colorScale" priority="4">
      <colorScale>
        <cfvo type="min"/>
        <cfvo type="max"/>
        <color rgb="FFFCFCFF"/>
        <color rgb="FF63BE7B"/>
      </colorScale>
    </cfRule>
  </conditionalFormatting>
  <conditionalFormatting pivot="1" sqref="H6:H104">
    <cfRule type="colorScale" priority="3">
      <colorScale>
        <cfvo type="min"/>
        <cfvo type="max"/>
        <color rgb="FFFCFCFF"/>
        <color rgb="FF63BE7B"/>
      </colorScale>
    </cfRule>
  </conditionalFormatting>
  <conditionalFormatting pivot="1" sqref="I6:I104">
    <cfRule type="colorScale" priority="2">
      <colorScale>
        <cfvo type="min"/>
        <cfvo type="max"/>
        <color rgb="FFFCFCFF"/>
        <color rgb="FF63BE7B"/>
      </colorScale>
    </cfRule>
  </conditionalFormatting>
  <conditionalFormatting pivot="1" sqref="J6:J104">
    <cfRule type="colorScale" priority="1">
      <colorScale>
        <cfvo type="min"/>
        <cfvo type="max"/>
        <color rgb="FFFCFCFF"/>
        <color rgb="FF63BE7B"/>
      </colorScale>
    </cfRule>
  </conditionalFormatting>
  <pageMargins left="0.7" right="0.7" top="0.75" bottom="0.75" header="0.3" footer="0.3"/>
  <pageSetup scale="83"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09"/>
  <sheetViews>
    <sheetView showGridLines="0" topLeftCell="B2" zoomScale="106" zoomScaleNormal="106" workbookViewId="0"/>
  </sheetViews>
  <sheetFormatPr defaultRowHeight="15" x14ac:dyDescent="0.25"/>
  <cols>
    <col min="1" max="1" width="9.140625" hidden="1" customWidth="1"/>
    <col min="3" max="3" width="20.5703125" bestFit="1" customWidth="1"/>
    <col min="4" max="4" width="19.42578125" bestFit="1" customWidth="1"/>
    <col min="5" max="5" width="15.140625" bestFit="1" customWidth="1"/>
    <col min="6" max="6" width="13.7109375" bestFit="1" customWidth="1"/>
    <col min="7" max="7" width="18" bestFit="1" customWidth="1"/>
    <col min="8" max="8" width="13.5703125" bestFit="1" customWidth="1"/>
    <col min="9" max="10" width="22.28515625" bestFit="1" customWidth="1"/>
    <col min="11" max="11" width="20" bestFit="1" customWidth="1"/>
    <col min="12" max="12" width="16.85546875" bestFit="1" customWidth="1"/>
    <col min="13" max="13" width="16.28515625" bestFit="1" customWidth="1"/>
    <col min="14" max="14" width="17.28515625" bestFit="1" customWidth="1"/>
    <col min="15" max="15" width="30.7109375" bestFit="1" customWidth="1"/>
    <col min="16" max="16" width="21.7109375" bestFit="1" customWidth="1"/>
    <col min="17" max="17" width="18.7109375" bestFit="1" customWidth="1"/>
  </cols>
  <sheetData>
    <row r="1" spans="1:30" hidden="1" x14ac:dyDescent="0.25">
      <c r="A1" s="1" t="s">
        <v>444</v>
      </c>
      <c r="C1" t="s">
        <v>152</v>
      </c>
      <c r="D1" t="s">
        <v>153</v>
      </c>
      <c r="E1" t="s">
        <v>153</v>
      </c>
      <c r="F1" t="s">
        <v>153</v>
      </c>
      <c r="G1" t="s">
        <v>153</v>
      </c>
      <c r="H1" t="s">
        <v>153</v>
      </c>
      <c r="I1" t="s">
        <v>153</v>
      </c>
      <c r="J1" t="s">
        <v>153</v>
      </c>
      <c r="K1" t="s">
        <v>153</v>
      </c>
      <c r="L1" t="s">
        <v>153</v>
      </c>
      <c r="M1" t="s">
        <v>153</v>
      </c>
      <c r="N1" t="s">
        <v>153</v>
      </c>
      <c r="O1" t="s">
        <v>153</v>
      </c>
      <c r="P1" t="s">
        <v>153</v>
      </c>
      <c r="Z1" s="1"/>
    </row>
    <row r="2" spans="1:30" x14ac:dyDescent="0.25">
      <c r="A2" s="1"/>
      <c r="Z2" s="1"/>
    </row>
    <row r="4" spans="1:30" hidden="1" x14ac:dyDescent="0.25">
      <c r="A4" s="1" t="s">
        <v>1</v>
      </c>
      <c r="C4" s="2" t="s">
        <v>2</v>
      </c>
      <c r="D4" s="2"/>
      <c r="E4" s="2"/>
      <c r="F4" s="2"/>
      <c r="G4" s="2"/>
      <c r="H4" s="2"/>
      <c r="I4" s="2"/>
      <c r="J4" s="2"/>
      <c r="K4" s="2"/>
      <c r="L4" s="2"/>
      <c r="M4" s="2"/>
      <c r="N4" s="2"/>
      <c r="O4" s="2"/>
      <c r="P4" s="2"/>
      <c r="Q4" s="1" t="s">
        <v>4</v>
      </c>
      <c r="R4" s="1" t="s">
        <v>5</v>
      </c>
      <c r="S4" s="1" t="s">
        <v>6</v>
      </c>
      <c r="T4" s="1" t="s">
        <v>7</v>
      </c>
      <c r="U4" s="1" t="s">
        <v>8</v>
      </c>
      <c r="V4" s="1" t="s">
        <v>120</v>
      </c>
      <c r="W4" s="1" t="s">
        <v>9</v>
      </c>
      <c r="X4" s="1" t="s">
        <v>10</v>
      </c>
      <c r="Y4" s="1" t="s">
        <v>11</v>
      </c>
      <c r="Z4" s="1" t="s">
        <v>133</v>
      </c>
      <c r="AA4" s="1" t="s">
        <v>122</v>
      </c>
      <c r="AB4" s="1" t="s">
        <v>121</v>
      </c>
      <c r="AC4" s="1" t="s">
        <v>134</v>
      </c>
      <c r="AD4" s="1" t="s">
        <v>12</v>
      </c>
    </row>
    <row r="5" spans="1:30" hidden="1" x14ac:dyDescent="0.25">
      <c r="A5" s="1" t="s">
        <v>1</v>
      </c>
      <c r="C5" s="2" t="s">
        <v>3</v>
      </c>
      <c r="D5" s="2"/>
      <c r="E5" s="2"/>
      <c r="F5" s="2"/>
      <c r="G5" s="2"/>
      <c r="H5" s="2"/>
      <c r="I5" s="2"/>
      <c r="J5" s="2"/>
      <c r="K5" s="2"/>
      <c r="L5" s="2"/>
      <c r="M5" s="2"/>
      <c r="N5" s="2"/>
      <c r="O5" s="2"/>
      <c r="P5" s="2"/>
      <c r="Q5" s="1" t="s">
        <v>4</v>
      </c>
      <c r="R5" s="1" t="s">
        <v>5</v>
      </c>
      <c r="S5" s="1" t="s">
        <v>6</v>
      </c>
      <c r="T5" s="1" t="s">
        <v>7</v>
      </c>
      <c r="U5" s="1" t="s">
        <v>8</v>
      </c>
      <c r="V5" s="1" t="s">
        <v>120</v>
      </c>
      <c r="W5" s="1" t="s">
        <v>9</v>
      </c>
      <c r="X5" s="1" t="s">
        <v>10</v>
      </c>
      <c r="Y5" s="1" t="s">
        <v>11</v>
      </c>
      <c r="Z5" s="1" t="s">
        <v>133</v>
      </c>
      <c r="AA5" s="1" t="s">
        <v>122</v>
      </c>
      <c r="AB5" s="1" t="s">
        <v>121</v>
      </c>
      <c r="AC5" s="1" t="s">
        <v>134</v>
      </c>
      <c r="AD5" s="1" t="s">
        <v>12</v>
      </c>
    </row>
    <row r="6" spans="1:30" x14ac:dyDescent="0.25">
      <c r="C6" t="s">
        <v>4</v>
      </c>
      <c r="D6" t="s">
        <v>5</v>
      </c>
      <c r="E6" t="s">
        <v>6</v>
      </c>
      <c r="F6" t="s">
        <v>7</v>
      </c>
      <c r="G6" t="s">
        <v>8</v>
      </c>
      <c r="H6" t="s">
        <v>120</v>
      </c>
      <c r="I6" t="s">
        <v>9</v>
      </c>
      <c r="J6" t="s">
        <v>10</v>
      </c>
      <c r="K6" t="s">
        <v>11</v>
      </c>
      <c r="L6" t="s">
        <v>133</v>
      </c>
      <c r="M6" t="s">
        <v>122</v>
      </c>
      <c r="N6" t="s">
        <v>121</v>
      </c>
      <c r="O6" t="s">
        <v>134</v>
      </c>
      <c r="P6" t="s">
        <v>12</v>
      </c>
    </row>
    <row r="7" spans="1:30" x14ac:dyDescent="0.25">
      <c r="A7" t="s">
        <v>151</v>
      </c>
      <c r="C7" s="16">
        <v>8163.27</v>
      </c>
      <c r="D7" s="16">
        <v>1450</v>
      </c>
      <c r="E7" s="17">
        <v>29221</v>
      </c>
      <c r="F7" s="18" t="s">
        <v>154</v>
      </c>
      <c r="G7" s="16">
        <v>6713.27</v>
      </c>
      <c r="H7" s="18" t="s">
        <v>155</v>
      </c>
      <c r="I7" s="16">
        <v>0</v>
      </c>
      <c r="J7" s="18" t="s">
        <v>156</v>
      </c>
      <c r="K7" s="16">
        <v>0</v>
      </c>
      <c r="L7" s="18" t="s">
        <v>157</v>
      </c>
      <c r="M7" s="18" t="s">
        <v>158</v>
      </c>
      <c r="N7" s="18" t="s">
        <v>159</v>
      </c>
      <c r="O7" s="18" t="s">
        <v>160</v>
      </c>
      <c r="P7" s="18" t="s">
        <v>60</v>
      </c>
    </row>
    <row r="8" spans="1:30" x14ac:dyDescent="0.25">
      <c r="A8" t="s">
        <v>151</v>
      </c>
      <c r="C8" s="16">
        <v>81057.02</v>
      </c>
      <c r="D8" s="16">
        <v>5628.28</v>
      </c>
      <c r="E8" s="17">
        <v>29221</v>
      </c>
      <c r="F8" s="18" t="s">
        <v>154</v>
      </c>
      <c r="G8" s="16">
        <v>74938.64</v>
      </c>
      <c r="H8" s="18" t="s">
        <v>161</v>
      </c>
      <c r="I8" s="16">
        <v>183.79</v>
      </c>
      <c r="J8" s="18" t="s">
        <v>162</v>
      </c>
      <c r="K8" s="16">
        <v>103.79</v>
      </c>
      <c r="L8" s="18" t="s">
        <v>163</v>
      </c>
      <c r="M8" s="18" t="s">
        <v>158</v>
      </c>
      <c r="N8" s="18" t="s">
        <v>71</v>
      </c>
      <c r="O8" s="18" t="s">
        <v>164</v>
      </c>
      <c r="P8" s="18" t="s">
        <v>101</v>
      </c>
    </row>
    <row r="9" spans="1:30" x14ac:dyDescent="0.25">
      <c r="A9" t="s">
        <v>151</v>
      </c>
      <c r="C9" s="16">
        <v>11565.76</v>
      </c>
      <c r="D9" s="16">
        <v>0</v>
      </c>
      <c r="E9" s="17">
        <v>29221</v>
      </c>
      <c r="F9" s="18" t="s">
        <v>154</v>
      </c>
      <c r="G9" s="16">
        <v>11565.76</v>
      </c>
      <c r="H9" s="18" t="s">
        <v>161</v>
      </c>
      <c r="I9" s="16">
        <v>11565.76</v>
      </c>
      <c r="J9" s="18" t="s">
        <v>165</v>
      </c>
      <c r="K9" s="16">
        <v>0</v>
      </c>
      <c r="L9" s="18" t="s">
        <v>166</v>
      </c>
      <c r="M9" s="18" t="s">
        <v>158</v>
      </c>
      <c r="N9" s="18" t="s">
        <v>71</v>
      </c>
      <c r="O9" s="18" t="s">
        <v>167</v>
      </c>
      <c r="P9" s="18" t="s">
        <v>71</v>
      </c>
    </row>
    <row r="10" spans="1:30" x14ac:dyDescent="0.25">
      <c r="A10" t="s">
        <v>151</v>
      </c>
      <c r="C10" s="16">
        <v>27741.84</v>
      </c>
      <c r="D10" s="16">
        <v>5241.84</v>
      </c>
      <c r="E10" s="17">
        <v>29221</v>
      </c>
      <c r="F10" s="18" t="s">
        <v>154</v>
      </c>
      <c r="G10" s="16">
        <v>22500</v>
      </c>
      <c r="H10" s="18" t="s">
        <v>161</v>
      </c>
      <c r="I10" s="16">
        <v>22.75</v>
      </c>
      <c r="J10" s="18" t="s">
        <v>168</v>
      </c>
      <c r="K10" s="16">
        <v>251.88</v>
      </c>
      <c r="L10" s="18" t="s">
        <v>169</v>
      </c>
      <c r="M10" s="18" t="s">
        <v>158</v>
      </c>
      <c r="N10" s="18" t="s">
        <v>71</v>
      </c>
      <c r="O10" s="18" t="s">
        <v>82</v>
      </c>
      <c r="P10" s="18" t="s">
        <v>82</v>
      </c>
    </row>
    <row r="11" spans="1:30" x14ac:dyDescent="0.25">
      <c r="A11" t="s">
        <v>151</v>
      </c>
      <c r="C11" s="16">
        <v>97779.6</v>
      </c>
      <c r="D11" s="16">
        <v>11763.19</v>
      </c>
      <c r="E11" s="17">
        <v>29221</v>
      </c>
      <c r="F11" s="18" t="s">
        <v>154</v>
      </c>
      <c r="G11" s="16">
        <v>86016.41</v>
      </c>
      <c r="H11" s="18" t="s">
        <v>161</v>
      </c>
      <c r="I11" s="16">
        <v>22.75</v>
      </c>
      <c r="J11" s="18" t="s">
        <v>170</v>
      </c>
      <c r="K11" s="16">
        <v>2280.5500000000002</v>
      </c>
      <c r="L11" s="18" t="s">
        <v>171</v>
      </c>
      <c r="M11" s="18" t="s">
        <v>158</v>
      </c>
      <c r="N11" s="18" t="s">
        <v>172</v>
      </c>
      <c r="O11" s="18" t="s">
        <v>173</v>
      </c>
      <c r="P11" s="18" t="s">
        <v>105</v>
      </c>
    </row>
    <row r="12" spans="1:30" x14ac:dyDescent="0.25">
      <c r="A12" t="s">
        <v>151</v>
      </c>
      <c r="C12" s="16">
        <v>6252.72</v>
      </c>
      <c r="D12" s="16">
        <v>5918.79</v>
      </c>
      <c r="E12" s="17">
        <v>29221</v>
      </c>
      <c r="F12" s="18" t="s">
        <v>154</v>
      </c>
      <c r="G12" s="16">
        <v>333.93</v>
      </c>
      <c r="H12" s="18" t="s">
        <v>161</v>
      </c>
      <c r="I12" s="16">
        <v>141.84</v>
      </c>
      <c r="J12" s="18" t="s">
        <v>174</v>
      </c>
      <c r="K12" s="16">
        <v>0</v>
      </c>
      <c r="L12" s="18" t="s">
        <v>175</v>
      </c>
      <c r="M12" s="18" t="s">
        <v>158</v>
      </c>
      <c r="N12" s="18" t="s">
        <v>71</v>
      </c>
      <c r="O12" s="18" t="s">
        <v>176</v>
      </c>
      <c r="P12" s="18" t="s">
        <v>58</v>
      </c>
    </row>
    <row r="13" spans="1:30" x14ac:dyDescent="0.25">
      <c r="A13" t="s">
        <v>151</v>
      </c>
      <c r="C13" s="16">
        <v>10645.07</v>
      </c>
      <c r="D13" s="16">
        <v>10645.07</v>
      </c>
      <c r="E13" s="17">
        <v>29221</v>
      </c>
      <c r="F13" s="18" t="s">
        <v>154</v>
      </c>
      <c r="G13" s="16">
        <v>0</v>
      </c>
      <c r="H13" s="18" t="s">
        <v>177</v>
      </c>
      <c r="I13" s="16">
        <v>10645.07</v>
      </c>
      <c r="J13" s="18" t="s">
        <v>178</v>
      </c>
      <c r="K13" s="16">
        <v>0</v>
      </c>
      <c r="L13" s="18" t="s">
        <v>65</v>
      </c>
      <c r="M13" s="18" t="s">
        <v>179</v>
      </c>
      <c r="N13" s="18" t="s">
        <v>177</v>
      </c>
      <c r="O13" s="18" t="s">
        <v>65</v>
      </c>
      <c r="P13" s="18" t="s">
        <v>65</v>
      </c>
    </row>
    <row r="14" spans="1:30" x14ac:dyDescent="0.25">
      <c r="A14" t="s">
        <v>151</v>
      </c>
      <c r="C14" s="16">
        <v>11341.45</v>
      </c>
      <c r="D14" s="16">
        <v>2067</v>
      </c>
      <c r="E14" s="17">
        <v>29221</v>
      </c>
      <c r="F14" s="18" t="s">
        <v>154</v>
      </c>
      <c r="G14" s="16">
        <v>0</v>
      </c>
      <c r="H14" s="18" t="s">
        <v>161</v>
      </c>
      <c r="I14" s="16">
        <v>6828.57</v>
      </c>
      <c r="J14" s="18" t="s">
        <v>180</v>
      </c>
      <c r="K14" s="16">
        <v>0</v>
      </c>
      <c r="L14" s="18" t="s">
        <v>181</v>
      </c>
      <c r="M14" s="18" t="s">
        <v>158</v>
      </c>
      <c r="N14" s="18" t="s">
        <v>71</v>
      </c>
      <c r="O14" s="18" t="s">
        <v>182</v>
      </c>
      <c r="P14" s="18" t="s">
        <v>70</v>
      </c>
    </row>
    <row r="15" spans="1:30" x14ac:dyDescent="0.25">
      <c r="A15" t="s">
        <v>151</v>
      </c>
      <c r="C15" s="16">
        <v>0</v>
      </c>
      <c r="D15" s="16">
        <v>0</v>
      </c>
      <c r="E15" s="17">
        <v>29221</v>
      </c>
      <c r="F15" s="18" t="s">
        <v>183</v>
      </c>
      <c r="G15" s="16">
        <v>0</v>
      </c>
      <c r="H15" s="18" t="s">
        <v>184</v>
      </c>
      <c r="I15" s="16">
        <v>0</v>
      </c>
      <c r="J15" s="18" t="s">
        <v>177</v>
      </c>
      <c r="K15" s="16">
        <v>0</v>
      </c>
      <c r="L15" s="18" t="s">
        <v>185</v>
      </c>
      <c r="M15" s="18" t="s">
        <v>158</v>
      </c>
      <c r="N15" s="18" t="s">
        <v>186</v>
      </c>
      <c r="O15" s="18" t="s">
        <v>187</v>
      </c>
      <c r="P15" s="18" t="s">
        <v>14</v>
      </c>
    </row>
    <row r="16" spans="1:30" x14ac:dyDescent="0.25">
      <c r="A16" t="s">
        <v>151</v>
      </c>
      <c r="C16" s="16">
        <v>15.25</v>
      </c>
      <c r="D16" s="16">
        <v>15.25</v>
      </c>
      <c r="E16" s="17">
        <v>29221</v>
      </c>
      <c r="F16" s="18" t="s">
        <v>154</v>
      </c>
      <c r="G16" s="16">
        <v>0</v>
      </c>
      <c r="H16" s="18" t="s">
        <v>161</v>
      </c>
      <c r="I16" s="16">
        <v>15.25</v>
      </c>
      <c r="J16" s="18" t="s">
        <v>188</v>
      </c>
      <c r="K16" s="16">
        <v>0</v>
      </c>
      <c r="L16" s="18" t="s">
        <v>189</v>
      </c>
      <c r="M16" s="18" t="s">
        <v>158</v>
      </c>
      <c r="N16" s="18" t="s">
        <v>71</v>
      </c>
      <c r="O16" s="18" t="s">
        <v>190</v>
      </c>
      <c r="P16" s="18" t="s">
        <v>32</v>
      </c>
    </row>
    <row r="17" spans="1:16" x14ac:dyDescent="0.25">
      <c r="A17" t="s">
        <v>151</v>
      </c>
      <c r="C17" s="16">
        <v>10697.38</v>
      </c>
      <c r="D17" s="16">
        <v>0</v>
      </c>
      <c r="E17" s="17">
        <v>29221</v>
      </c>
      <c r="F17" s="18" t="s">
        <v>191</v>
      </c>
      <c r="G17" s="16">
        <v>10697.38</v>
      </c>
      <c r="H17" s="18" t="s">
        <v>192</v>
      </c>
      <c r="I17" s="16">
        <v>7129.85</v>
      </c>
      <c r="J17" s="18" t="s">
        <v>193</v>
      </c>
      <c r="K17" s="16">
        <v>0</v>
      </c>
      <c r="L17" s="18" t="s">
        <v>194</v>
      </c>
      <c r="M17" s="18" t="s">
        <v>158</v>
      </c>
      <c r="N17" s="18" t="s">
        <v>195</v>
      </c>
      <c r="O17" s="18" t="s">
        <v>196</v>
      </c>
      <c r="P17" s="18" t="s">
        <v>66</v>
      </c>
    </row>
    <row r="18" spans="1:16" x14ac:dyDescent="0.25">
      <c r="A18" t="s">
        <v>151</v>
      </c>
      <c r="C18" s="16">
        <v>11122.63</v>
      </c>
      <c r="D18" s="16">
        <v>139.38</v>
      </c>
      <c r="E18" s="17">
        <v>29221</v>
      </c>
      <c r="F18" s="18" t="s">
        <v>183</v>
      </c>
      <c r="G18" s="16">
        <v>10529.18</v>
      </c>
      <c r="H18" s="18" t="s">
        <v>184</v>
      </c>
      <c r="I18" s="16">
        <v>1976.03</v>
      </c>
      <c r="J18" s="18" t="s">
        <v>193</v>
      </c>
      <c r="K18" s="16">
        <v>0</v>
      </c>
      <c r="L18" s="18" t="s">
        <v>197</v>
      </c>
      <c r="M18" s="18" t="s">
        <v>158</v>
      </c>
      <c r="N18" s="18" t="s">
        <v>186</v>
      </c>
      <c r="O18" s="18" t="s">
        <v>198</v>
      </c>
      <c r="P18" s="18" t="s">
        <v>68</v>
      </c>
    </row>
    <row r="19" spans="1:16" x14ac:dyDescent="0.25">
      <c r="A19" t="s">
        <v>151</v>
      </c>
      <c r="C19" s="16">
        <v>82903.87</v>
      </c>
      <c r="D19" s="16">
        <v>36077.1</v>
      </c>
      <c r="E19" s="17">
        <v>29221</v>
      </c>
      <c r="F19" s="18" t="s">
        <v>183</v>
      </c>
      <c r="G19" s="16">
        <v>46826.77</v>
      </c>
      <c r="H19" s="18" t="s">
        <v>184</v>
      </c>
      <c r="I19" s="16">
        <v>12065.3</v>
      </c>
      <c r="J19" s="18" t="s">
        <v>199</v>
      </c>
      <c r="K19" s="16">
        <v>11944.8</v>
      </c>
      <c r="L19" s="18" t="s">
        <v>200</v>
      </c>
      <c r="M19" s="18" t="s">
        <v>158</v>
      </c>
      <c r="N19" s="18" t="s">
        <v>201</v>
      </c>
      <c r="O19" s="18" t="s">
        <v>202</v>
      </c>
      <c r="P19" s="18" t="s">
        <v>102</v>
      </c>
    </row>
    <row r="20" spans="1:16" x14ac:dyDescent="0.25">
      <c r="A20" t="s">
        <v>151</v>
      </c>
      <c r="C20" s="16">
        <v>1112.8900000000001</v>
      </c>
      <c r="D20" s="16">
        <v>0</v>
      </c>
      <c r="E20" s="17">
        <v>29221</v>
      </c>
      <c r="F20" s="18" t="s">
        <v>154</v>
      </c>
      <c r="G20" s="16">
        <v>1112.8900000000001</v>
      </c>
      <c r="H20" s="18" t="s">
        <v>161</v>
      </c>
      <c r="I20" s="16">
        <v>638.01</v>
      </c>
      <c r="J20" s="18" t="s">
        <v>203</v>
      </c>
      <c r="K20" s="16">
        <v>0</v>
      </c>
      <c r="L20" s="18" t="s">
        <v>204</v>
      </c>
      <c r="M20" s="18" t="s">
        <v>158</v>
      </c>
      <c r="N20" s="18" t="s">
        <v>71</v>
      </c>
      <c r="O20" s="18" t="s">
        <v>205</v>
      </c>
      <c r="P20" s="18" t="s">
        <v>41</v>
      </c>
    </row>
    <row r="21" spans="1:16" x14ac:dyDescent="0.25">
      <c r="A21" t="s">
        <v>151</v>
      </c>
      <c r="C21" s="16">
        <v>39565.11</v>
      </c>
      <c r="D21" s="16">
        <v>4487.28</v>
      </c>
      <c r="E21" s="17">
        <v>29221</v>
      </c>
      <c r="F21" s="18" t="s">
        <v>154</v>
      </c>
      <c r="G21" s="16">
        <v>7031.81</v>
      </c>
      <c r="H21" s="18" t="s">
        <v>161</v>
      </c>
      <c r="I21" s="16">
        <v>93.55</v>
      </c>
      <c r="J21" s="18" t="s">
        <v>206</v>
      </c>
      <c r="K21" s="16">
        <v>0</v>
      </c>
      <c r="L21" s="18" t="s">
        <v>207</v>
      </c>
      <c r="M21" s="18" t="s">
        <v>158</v>
      </c>
      <c r="N21" s="18" t="s">
        <v>172</v>
      </c>
      <c r="O21" s="18" t="s">
        <v>208</v>
      </c>
      <c r="P21" s="18" t="s">
        <v>87</v>
      </c>
    </row>
    <row r="22" spans="1:16" x14ac:dyDescent="0.25">
      <c r="A22" t="s">
        <v>151</v>
      </c>
      <c r="C22" s="16">
        <v>7949.42</v>
      </c>
      <c r="D22" s="16">
        <v>7949.42</v>
      </c>
      <c r="E22" s="17">
        <v>29221</v>
      </c>
      <c r="F22" s="18" t="s">
        <v>154</v>
      </c>
      <c r="G22" s="16">
        <v>0</v>
      </c>
      <c r="H22" s="18" t="s">
        <v>161</v>
      </c>
      <c r="I22" s="16">
        <v>7949.42</v>
      </c>
      <c r="J22" s="18" t="s">
        <v>209</v>
      </c>
      <c r="K22" s="16">
        <v>0</v>
      </c>
      <c r="L22" s="18" t="s">
        <v>210</v>
      </c>
      <c r="M22" s="18" t="s">
        <v>158</v>
      </c>
      <c r="N22" s="18" t="s">
        <v>71</v>
      </c>
      <c r="O22" s="18" t="s">
        <v>211</v>
      </c>
      <c r="P22" s="18" t="s">
        <v>59</v>
      </c>
    </row>
    <row r="23" spans="1:16" x14ac:dyDescent="0.25">
      <c r="A23" t="s">
        <v>151</v>
      </c>
      <c r="C23" s="16">
        <v>3615.11</v>
      </c>
      <c r="D23" s="16">
        <v>3615.11</v>
      </c>
      <c r="E23" s="17">
        <v>29221</v>
      </c>
      <c r="F23" s="18" t="s">
        <v>154</v>
      </c>
      <c r="G23" s="16">
        <v>0</v>
      </c>
      <c r="H23" s="18" t="s">
        <v>161</v>
      </c>
      <c r="I23" s="16">
        <v>975</v>
      </c>
      <c r="J23" s="18" t="s">
        <v>212</v>
      </c>
      <c r="K23" s="16">
        <v>0</v>
      </c>
      <c r="L23" s="18" t="s">
        <v>213</v>
      </c>
      <c r="M23" s="18" t="s">
        <v>158</v>
      </c>
      <c r="N23" s="18" t="s">
        <v>71</v>
      </c>
      <c r="O23" s="18" t="s">
        <v>214</v>
      </c>
      <c r="P23" s="18" t="s">
        <v>49</v>
      </c>
    </row>
    <row r="24" spans="1:16" x14ac:dyDescent="0.25">
      <c r="A24" t="s">
        <v>151</v>
      </c>
      <c r="C24" s="16">
        <v>112791.9</v>
      </c>
      <c r="D24" s="16">
        <v>106826.29</v>
      </c>
      <c r="E24" s="17">
        <v>29221</v>
      </c>
      <c r="F24" s="18" t="s">
        <v>183</v>
      </c>
      <c r="G24" s="16">
        <v>0</v>
      </c>
      <c r="H24" s="18" t="s">
        <v>184</v>
      </c>
      <c r="I24" s="16">
        <v>12536.03</v>
      </c>
      <c r="J24" s="18" t="s">
        <v>215</v>
      </c>
      <c r="K24" s="16">
        <v>7892.15</v>
      </c>
      <c r="L24" s="18" t="s">
        <v>216</v>
      </c>
      <c r="M24" s="18" t="s">
        <v>158</v>
      </c>
      <c r="N24" s="18" t="s">
        <v>201</v>
      </c>
      <c r="O24" s="18" t="s">
        <v>217</v>
      </c>
      <c r="P24" s="18" t="s">
        <v>106</v>
      </c>
    </row>
    <row r="25" spans="1:16" x14ac:dyDescent="0.25">
      <c r="A25" t="s">
        <v>151</v>
      </c>
      <c r="C25" s="16">
        <v>27200.1</v>
      </c>
      <c r="D25" s="16">
        <v>27200.1</v>
      </c>
      <c r="E25" s="17">
        <v>29221</v>
      </c>
      <c r="F25" s="18" t="s">
        <v>154</v>
      </c>
      <c r="G25" s="16">
        <v>0</v>
      </c>
      <c r="H25" s="18" t="s">
        <v>161</v>
      </c>
      <c r="I25" s="16">
        <v>15000</v>
      </c>
      <c r="J25" s="18" t="s">
        <v>218</v>
      </c>
      <c r="K25" s="16">
        <v>0</v>
      </c>
      <c r="L25" s="18" t="s">
        <v>219</v>
      </c>
      <c r="M25" s="18" t="s">
        <v>158</v>
      </c>
      <c r="N25" s="18" t="s">
        <v>220</v>
      </c>
      <c r="O25" s="18" t="s">
        <v>221</v>
      </c>
      <c r="P25" s="18" t="s">
        <v>81</v>
      </c>
    </row>
    <row r="26" spans="1:16" x14ac:dyDescent="0.25">
      <c r="A26" t="s">
        <v>151</v>
      </c>
      <c r="C26" s="16">
        <v>9718.7000000000007</v>
      </c>
      <c r="D26" s="16">
        <v>9718.7000000000007</v>
      </c>
      <c r="E26" s="17">
        <v>29221</v>
      </c>
      <c r="F26" s="18" t="s">
        <v>154</v>
      </c>
      <c r="G26" s="16">
        <v>0</v>
      </c>
      <c r="H26" s="18" t="s">
        <v>161</v>
      </c>
      <c r="I26" s="16">
        <v>4000</v>
      </c>
      <c r="J26" s="18" t="s">
        <v>215</v>
      </c>
      <c r="K26" s="16">
        <v>0</v>
      </c>
      <c r="L26" s="18" t="s">
        <v>222</v>
      </c>
      <c r="M26" s="18" t="s">
        <v>158</v>
      </c>
      <c r="N26" s="18" t="s">
        <v>220</v>
      </c>
      <c r="O26" s="18" t="s">
        <v>223</v>
      </c>
      <c r="P26" s="18" t="s">
        <v>62</v>
      </c>
    </row>
    <row r="27" spans="1:16" x14ac:dyDescent="0.25">
      <c r="A27" t="s">
        <v>151</v>
      </c>
      <c r="C27" s="16">
        <v>220074.72</v>
      </c>
      <c r="D27" s="16">
        <v>218181.78</v>
      </c>
      <c r="E27" s="17">
        <v>29221</v>
      </c>
      <c r="F27" s="18" t="s">
        <v>154</v>
      </c>
      <c r="G27" s="16">
        <v>0</v>
      </c>
      <c r="H27" s="18" t="s">
        <v>161</v>
      </c>
      <c r="I27" s="16">
        <v>368.52</v>
      </c>
      <c r="J27" s="18" t="s">
        <v>224</v>
      </c>
      <c r="K27" s="16">
        <v>70216.87</v>
      </c>
      <c r="L27" s="18" t="s">
        <v>225</v>
      </c>
      <c r="M27" s="18" t="s">
        <v>158</v>
      </c>
      <c r="N27" s="18" t="s">
        <v>172</v>
      </c>
      <c r="O27" s="18" t="s">
        <v>111</v>
      </c>
      <c r="P27" s="18" t="s">
        <v>111</v>
      </c>
    </row>
    <row r="28" spans="1:16" x14ac:dyDescent="0.25">
      <c r="A28" t="s">
        <v>151</v>
      </c>
      <c r="C28" s="16">
        <v>55</v>
      </c>
      <c r="D28" s="16">
        <v>55</v>
      </c>
      <c r="E28" s="17">
        <v>29221</v>
      </c>
      <c r="F28" s="18" t="s">
        <v>154</v>
      </c>
      <c r="G28" s="16">
        <v>0</v>
      </c>
      <c r="H28" s="18" t="s">
        <v>177</v>
      </c>
      <c r="I28" s="16">
        <v>55</v>
      </c>
      <c r="J28" s="18" t="s">
        <v>226</v>
      </c>
      <c r="K28" s="16">
        <v>0</v>
      </c>
      <c r="L28" s="18" t="s">
        <v>227</v>
      </c>
      <c r="M28" s="18" t="s">
        <v>179</v>
      </c>
      <c r="N28" s="18" t="s">
        <v>177</v>
      </c>
      <c r="O28" s="18" t="s">
        <v>228</v>
      </c>
      <c r="P28" s="18" t="s">
        <v>34</v>
      </c>
    </row>
    <row r="29" spans="1:16" x14ac:dyDescent="0.25">
      <c r="A29" t="s">
        <v>151</v>
      </c>
      <c r="C29" s="16">
        <v>78486.36</v>
      </c>
      <c r="D29" s="16">
        <v>75932.66</v>
      </c>
      <c r="E29" s="17">
        <v>29221</v>
      </c>
      <c r="F29" s="18" t="s">
        <v>183</v>
      </c>
      <c r="G29" s="16">
        <v>0</v>
      </c>
      <c r="H29" s="18" t="s">
        <v>184</v>
      </c>
      <c r="I29" s="16">
        <v>24207.72</v>
      </c>
      <c r="J29" s="18" t="s">
        <v>229</v>
      </c>
      <c r="K29" s="16">
        <v>0</v>
      </c>
      <c r="L29" s="18" t="s">
        <v>230</v>
      </c>
      <c r="M29" s="18" t="s">
        <v>158</v>
      </c>
      <c r="N29" s="18" t="s">
        <v>201</v>
      </c>
      <c r="O29" s="18" t="s">
        <v>231</v>
      </c>
      <c r="P29" s="18" t="s">
        <v>98</v>
      </c>
    </row>
    <row r="30" spans="1:16" x14ac:dyDescent="0.25">
      <c r="A30" t="s">
        <v>151</v>
      </c>
      <c r="C30" s="16">
        <v>0</v>
      </c>
      <c r="D30" s="16">
        <v>0</v>
      </c>
      <c r="E30" s="17">
        <v>29221</v>
      </c>
      <c r="F30" s="18" t="s">
        <v>154</v>
      </c>
      <c r="G30" s="16">
        <v>0</v>
      </c>
      <c r="H30" s="18" t="s">
        <v>192</v>
      </c>
      <c r="I30" s="16">
        <v>0</v>
      </c>
      <c r="J30" s="18" t="s">
        <v>177</v>
      </c>
      <c r="K30" s="16">
        <v>0</v>
      </c>
      <c r="L30" s="18" t="s">
        <v>232</v>
      </c>
      <c r="M30" s="18" t="s">
        <v>158</v>
      </c>
      <c r="N30" s="18" t="s">
        <v>177</v>
      </c>
      <c r="O30" s="18" t="s">
        <v>233</v>
      </c>
      <c r="P30" s="18" t="s">
        <v>19</v>
      </c>
    </row>
    <row r="31" spans="1:16" x14ac:dyDescent="0.25">
      <c r="A31" t="s">
        <v>151</v>
      </c>
      <c r="C31" s="16">
        <v>70618.240000000005</v>
      </c>
      <c r="D31" s="16">
        <v>38105.089999999997</v>
      </c>
      <c r="E31" s="17">
        <v>29221</v>
      </c>
      <c r="F31" s="18" t="s">
        <v>154</v>
      </c>
      <c r="G31" s="16">
        <v>0</v>
      </c>
      <c r="H31" s="18" t="s">
        <v>161</v>
      </c>
      <c r="I31" s="16">
        <v>90.25</v>
      </c>
      <c r="J31" s="18" t="s">
        <v>234</v>
      </c>
      <c r="K31" s="16">
        <v>11063.39</v>
      </c>
      <c r="L31" s="18" t="s">
        <v>235</v>
      </c>
      <c r="M31" s="18" t="s">
        <v>158</v>
      </c>
      <c r="N31" s="18" t="s">
        <v>172</v>
      </c>
      <c r="O31" s="18" t="s">
        <v>236</v>
      </c>
      <c r="P31" s="18" t="s">
        <v>96</v>
      </c>
    </row>
    <row r="32" spans="1:16" x14ac:dyDescent="0.25">
      <c r="A32" t="s">
        <v>151</v>
      </c>
      <c r="C32" s="16">
        <v>0</v>
      </c>
      <c r="D32" s="16">
        <v>0</v>
      </c>
      <c r="E32" s="17">
        <v>29221</v>
      </c>
      <c r="F32" s="18" t="s">
        <v>154</v>
      </c>
      <c r="G32" s="16">
        <v>0</v>
      </c>
      <c r="H32" s="18" t="s">
        <v>161</v>
      </c>
      <c r="I32" s="16">
        <v>0</v>
      </c>
      <c r="J32" s="18" t="s">
        <v>177</v>
      </c>
      <c r="K32" s="16">
        <v>0</v>
      </c>
      <c r="L32" s="18" t="s">
        <v>237</v>
      </c>
      <c r="M32" s="18" t="s">
        <v>158</v>
      </c>
      <c r="N32" s="18" t="s">
        <v>71</v>
      </c>
      <c r="O32" s="18" t="s">
        <v>238</v>
      </c>
      <c r="P32" s="18" t="s">
        <v>21</v>
      </c>
    </row>
    <row r="33" spans="1:16" x14ac:dyDescent="0.25">
      <c r="A33" t="s">
        <v>151</v>
      </c>
      <c r="C33" s="16">
        <v>5459.82</v>
      </c>
      <c r="D33" s="16">
        <v>1640.71</v>
      </c>
      <c r="E33" s="17">
        <v>29221</v>
      </c>
      <c r="F33" s="18" t="s">
        <v>154</v>
      </c>
      <c r="G33" s="16">
        <v>3819.11</v>
      </c>
      <c r="H33" s="18" t="s">
        <v>161</v>
      </c>
      <c r="I33" s="16">
        <v>374.5</v>
      </c>
      <c r="J33" s="18" t="s">
        <v>239</v>
      </c>
      <c r="K33" s="16">
        <v>0</v>
      </c>
      <c r="L33" s="18" t="s">
        <v>240</v>
      </c>
      <c r="M33" s="18" t="s">
        <v>158</v>
      </c>
      <c r="N33" s="18" t="s">
        <v>71</v>
      </c>
      <c r="O33" s="18" t="s">
        <v>241</v>
      </c>
      <c r="P33" s="18" t="s">
        <v>56</v>
      </c>
    </row>
    <row r="34" spans="1:16" x14ac:dyDescent="0.25">
      <c r="A34" t="s">
        <v>151</v>
      </c>
      <c r="C34" s="16">
        <v>0</v>
      </c>
      <c r="D34" s="16">
        <v>0</v>
      </c>
      <c r="E34" s="17">
        <v>29221</v>
      </c>
      <c r="F34" s="18" t="s">
        <v>154</v>
      </c>
      <c r="G34" s="16">
        <v>0</v>
      </c>
      <c r="H34" s="18" t="s">
        <v>161</v>
      </c>
      <c r="I34" s="16">
        <v>0</v>
      </c>
      <c r="J34" s="18" t="s">
        <v>177</v>
      </c>
      <c r="K34" s="16">
        <v>0</v>
      </c>
      <c r="L34" s="18" t="s">
        <v>242</v>
      </c>
      <c r="M34" s="18" t="s">
        <v>158</v>
      </c>
      <c r="N34" s="18" t="s">
        <v>172</v>
      </c>
      <c r="O34" s="18" t="s">
        <v>243</v>
      </c>
      <c r="P34" s="18" t="s">
        <v>20</v>
      </c>
    </row>
    <row r="35" spans="1:16" x14ac:dyDescent="0.25">
      <c r="A35" t="s">
        <v>151</v>
      </c>
      <c r="C35" s="16">
        <v>129318.05</v>
      </c>
      <c r="D35" s="16">
        <v>7989</v>
      </c>
      <c r="E35" s="17">
        <v>29221</v>
      </c>
      <c r="F35" s="18" t="s">
        <v>183</v>
      </c>
      <c r="G35" s="16">
        <v>105976.21</v>
      </c>
      <c r="H35" s="18" t="s">
        <v>184</v>
      </c>
      <c r="I35" s="16">
        <v>27559.02</v>
      </c>
      <c r="J35" s="18" t="s">
        <v>244</v>
      </c>
      <c r="K35" s="16">
        <v>0</v>
      </c>
      <c r="L35" s="18" t="s">
        <v>245</v>
      </c>
      <c r="M35" s="18" t="s">
        <v>158</v>
      </c>
      <c r="N35" s="18" t="s">
        <v>246</v>
      </c>
      <c r="O35" s="18" t="s">
        <v>247</v>
      </c>
      <c r="P35" s="18" t="s">
        <v>107</v>
      </c>
    </row>
    <row r="36" spans="1:16" x14ac:dyDescent="0.25">
      <c r="A36" t="s">
        <v>151</v>
      </c>
      <c r="C36" s="16">
        <v>0</v>
      </c>
      <c r="D36" s="16">
        <v>0</v>
      </c>
      <c r="E36" s="17">
        <v>29221</v>
      </c>
      <c r="F36" s="18" t="s">
        <v>183</v>
      </c>
      <c r="G36" s="16">
        <v>0</v>
      </c>
      <c r="H36" s="18" t="s">
        <v>184</v>
      </c>
      <c r="I36" s="16">
        <v>0</v>
      </c>
      <c r="J36" s="18" t="s">
        <v>177</v>
      </c>
      <c r="K36" s="16">
        <v>0</v>
      </c>
      <c r="L36" s="18" t="s">
        <v>248</v>
      </c>
      <c r="M36" s="18" t="s">
        <v>158</v>
      </c>
      <c r="N36" s="18" t="s">
        <v>186</v>
      </c>
      <c r="O36" s="18" t="s">
        <v>249</v>
      </c>
      <c r="P36" s="18" t="s">
        <v>15</v>
      </c>
    </row>
    <row r="37" spans="1:16" x14ac:dyDescent="0.25">
      <c r="A37" t="s">
        <v>151</v>
      </c>
      <c r="C37" s="16">
        <v>1853.93</v>
      </c>
      <c r="D37" s="16">
        <v>1509.43</v>
      </c>
      <c r="E37" s="17">
        <v>29221</v>
      </c>
      <c r="F37" s="18" t="s">
        <v>154</v>
      </c>
      <c r="G37" s="16">
        <v>344.5</v>
      </c>
      <c r="H37" s="18" t="s">
        <v>161</v>
      </c>
      <c r="I37" s="16">
        <v>344.5</v>
      </c>
      <c r="J37" s="18" t="s">
        <v>250</v>
      </c>
      <c r="K37" s="16">
        <v>0</v>
      </c>
      <c r="L37" s="18" t="s">
        <v>251</v>
      </c>
      <c r="M37" s="18" t="s">
        <v>158</v>
      </c>
      <c r="N37" s="18" t="s">
        <v>71</v>
      </c>
      <c r="O37" s="18" t="s">
        <v>252</v>
      </c>
      <c r="P37" s="18" t="s">
        <v>44</v>
      </c>
    </row>
    <row r="38" spans="1:16" x14ac:dyDescent="0.25">
      <c r="A38" t="s">
        <v>151</v>
      </c>
      <c r="C38" s="16">
        <v>0</v>
      </c>
      <c r="D38" s="16">
        <v>0</v>
      </c>
      <c r="E38" s="17">
        <v>29221</v>
      </c>
      <c r="F38" s="18" t="s">
        <v>154</v>
      </c>
      <c r="G38" s="16">
        <v>0</v>
      </c>
      <c r="H38" s="18" t="s">
        <v>161</v>
      </c>
      <c r="I38" s="16">
        <v>0</v>
      </c>
      <c r="J38" s="18" t="s">
        <v>177</v>
      </c>
      <c r="K38" s="16">
        <v>0</v>
      </c>
      <c r="L38" s="18" t="s">
        <v>253</v>
      </c>
      <c r="M38" s="18" t="s">
        <v>158</v>
      </c>
      <c r="N38" s="18" t="s">
        <v>71</v>
      </c>
      <c r="O38" s="18" t="s">
        <v>254</v>
      </c>
      <c r="P38" s="18" t="s">
        <v>31</v>
      </c>
    </row>
    <row r="39" spans="1:16" x14ac:dyDescent="0.25">
      <c r="A39" t="s">
        <v>151</v>
      </c>
      <c r="C39" s="16">
        <v>0</v>
      </c>
      <c r="D39" s="16">
        <v>0</v>
      </c>
      <c r="E39" s="17">
        <v>29221</v>
      </c>
      <c r="F39" s="18" t="s">
        <v>154</v>
      </c>
      <c r="G39" s="16">
        <v>0</v>
      </c>
      <c r="H39" s="18" t="s">
        <v>177</v>
      </c>
      <c r="I39" s="16">
        <v>0</v>
      </c>
      <c r="J39" s="18" t="s">
        <v>177</v>
      </c>
      <c r="K39" s="16">
        <v>0</v>
      </c>
      <c r="L39" s="18" t="s">
        <v>255</v>
      </c>
      <c r="M39" s="18" t="s">
        <v>158</v>
      </c>
      <c r="N39" s="18" t="s">
        <v>71</v>
      </c>
      <c r="O39" s="18" t="s">
        <v>30</v>
      </c>
      <c r="P39" s="18" t="s">
        <v>30</v>
      </c>
    </row>
    <row r="40" spans="1:16" x14ac:dyDescent="0.25">
      <c r="A40" t="s">
        <v>151</v>
      </c>
      <c r="C40" s="16">
        <v>24000</v>
      </c>
      <c r="D40" s="16">
        <v>24000</v>
      </c>
      <c r="E40" s="17">
        <v>29221</v>
      </c>
      <c r="F40" s="18" t="s">
        <v>154</v>
      </c>
      <c r="G40" s="16">
        <v>0</v>
      </c>
      <c r="H40" s="18" t="s">
        <v>161</v>
      </c>
      <c r="I40" s="16">
        <v>24000</v>
      </c>
      <c r="J40" s="18" t="s">
        <v>256</v>
      </c>
      <c r="K40" s="16">
        <v>0</v>
      </c>
      <c r="L40" s="18" t="s">
        <v>257</v>
      </c>
      <c r="M40" s="18" t="s">
        <v>158</v>
      </c>
      <c r="N40" s="18" t="s">
        <v>220</v>
      </c>
      <c r="O40" s="18" t="s">
        <v>258</v>
      </c>
      <c r="P40" s="18" t="s">
        <v>79</v>
      </c>
    </row>
    <row r="41" spans="1:16" x14ac:dyDescent="0.25">
      <c r="A41" t="s">
        <v>151</v>
      </c>
      <c r="C41" s="16">
        <v>2531.59</v>
      </c>
      <c r="D41" s="16">
        <v>2531.59</v>
      </c>
      <c r="E41" s="17">
        <v>29221</v>
      </c>
      <c r="F41" s="18" t="s">
        <v>154</v>
      </c>
      <c r="G41" s="16">
        <v>0</v>
      </c>
      <c r="H41" s="18" t="s">
        <v>161</v>
      </c>
      <c r="I41" s="16">
        <v>1286.75</v>
      </c>
      <c r="J41" s="18" t="s">
        <v>259</v>
      </c>
      <c r="K41" s="16">
        <v>0</v>
      </c>
      <c r="L41" s="18" t="s">
        <v>260</v>
      </c>
      <c r="M41" s="18" t="s">
        <v>158</v>
      </c>
      <c r="N41" s="18" t="s">
        <v>71</v>
      </c>
      <c r="O41" s="18" t="s">
        <v>47</v>
      </c>
      <c r="P41" s="18" t="s">
        <v>47</v>
      </c>
    </row>
    <row r="42" spans="1:16" x14ac:dyDescent="0.25">
      <c r="A42" t="s">
        <v>151</v>
      </c>
      <c r="C42" s="16">
        <v>1134.3699999999999</v>
      </c>
      <c r="D42" s="16">
        <v>1134.3699999999999</v>
      </c>
      <c r="E42" s="17">
        <v>29221</v>
      </c>
      <c r="F42" s="18" t="s">
        <v>154</v>
      </c>
      <c r="G42" s="16">
        <v>0</v>
      </c>
      <c r="H42" s="18" t="s">
        <v>161</v>
      </c>
      <c r="I42" s="16">
        <v>1134.3699999999999</v>
      </c>
      <c r="J42" s="18" t="s">
        <v>261</v>
      </c>
      <c r="K42" s="16">
        <v>0</v>
      </c>
      <c r="L42" s="18" t="s">
        <v>262</v>
      </c>
      <c r="M42" s="18" t="s">
        <v>158</v>
      </c>
      <c r="N42" s="18" t="s">
        <v>71</v>
      </c>
      <c r="O42" s="18" t="s">
        <v>263</v>
      </c>
      <c r="P42" s="18" t="s">
        <v>42</v>
      </c>
    </row>
    <row r="43" spans="1:16" x14ac:dyDescent="0.25">
      <c r="A43" t="s">
        <v>151</v>
      </c>
      <c r="C43" s="16">
        <v>92903.1</v>
      </c>
      <c r="D43" s="16">
        <v>92545.09</v>
      </c>
      <c r="E43" s="17">
        <v>29221</v>
      </c>
      <c r="F43" s="18" t="s">
        <v>154</v>
      </c>
      <c r="G43" s="16">
        <v>0</v>
      </c>
      <c r="H43" s="18" t="s">
        <v>161</v>
      </c>
      <c r="I43" s="16">
        <v>80</v>
      </c>
      <c r="J43" s="18" t="s">
        <v>264</v>
      </c>
      <c r="K43" s="16">
        <v>540</v>
      </c>
      <c r="L43" s="18" t="s">
        <v>265</v>
      </c>
      <c r="M43" s="18" t="s">
        <v>158</v>
      </c>
      <c r="N43" s="18" t="s">
        <v>172</v>
      </c>
      <c r="O43" s="18" t="s">
        <v>266</v>
      </c>
      <c r="P43" s="18" t="s">
        <v>104</v>
      </c>
    </row>
    <row r="44" spans="1:16" x14ac:dyDescent="0.25">
      <c r="A44" t="s">
        <v>151</v>
      </c>
      <c r="C44" s="16">
        <v>0</v>
      </c>
      <c r="D44" s="16">
        <v>0</v>
      </c>
      <c r="E44" s="17">
        <v>29221</v>
      </c>
      <c r="F44" s="18" t="s">
        <v>154</v>
      </c>
      <c r="G44" s="16">
        <v>0</v>
      </c>
      <c r="H44" s="18" t="s">
        <v>192</v>
      </c>
      <c r="I44" s="16">
        <v>0</v>
      </c>
      <c r="J44" s="18" t="s">
        <v>177</v>
      </c>
      <c r="K44" s="16">
        <v>0</v>
      </c>
      <c r="L44" s="18" t="s">
        <v>267</v>
      </c>
      <c r="M44" s="18" t="s">
        <v>158</v>
      </c>
      <c r="N44" s="18" t="s">
        <v>177</v>
      </c>
      <c r="O44" s="18" t="s">
        <v>268</v>
      </c>
      <c r="P44" s="18" t="s">
        <v>22</v>
      </c>
    </row>
    <row r="45" spans="1:16" x14ac:dyDescent="0.25">
      <c r="A45" t="s">
        <v>151</v>
      </c>
      <c r="C45" s="16">
        <v>0</v>
      </c>
      <c r="D45" s="16">
        <v>0</v>
      </c>
      <c r="E45" s="17">
        <v>29221</v>
      </c>
      <c r="F45" s="18" t="s">
        <v>154</v>
      </c>
      <c r="G45" s="16">
        <v>0</v>
      </c>
      <c r="H45" s="18" t="s">
        <v>161</v>
      </c>
      <c r="I45" s="16">
        <v>0</v>
      </c>
      <c r="J45" s="18" t="s">
        <v>177</v>
      </c>
      <c r="K45" s="16">
        <v>0</v>
      </c>
      <c r="L45" s="18" t="s">
        <v>269</v>
      </c>
      <c r="M45" s="18" t="s">
        <v>158</v>
      </c>
      <c r="N45" s="18" t="s">
        <v>71</v>
      </c>
      <c r="O45" s="18" t="s">
        <v>270</v>
      </c>
      <c r="P45" s="18" t="s">
        <v>23</v>
      </c>
    </row>
    <row r="46" spans="1:16" x14ac:dyDescent="0.25">
      <c r="A46" t="s">
        <v>151</v>
      </c>
      <c r="C46" s="16">
        <v>2681.16</v>
      </c>
      <c r="D46" s="16">
        <v>2681.16</v>
      </c>
      <c r="E46" s="17">
        <v>29221</v>
      </c>
      <c r="F46" s="18" t="s">
        <v>154</v>
      </c>
      <c r="G46" s="16">
        <v>0</v>
      </c>
      <c r="H46" s="18" t="s">
        <v>177</v>
      </c>
      <c r="I46" s="16">
        <v>1985.66</v>
      </c>
      <c r="J46" s="18" t="s">
        <v>271</v>
      </c>
      <c r="K46" s="16">
        <v>0</v>
      </c>
      <c r="L46" s="18" t="s">
        <v>272</v>
      </c>
      <c r="M46" s="18" t="s">
        <v>158</v>
      </c>
      <c r="N46" s="18" t="s">
        <v>177</v>
      </c>
      <c r="O46" s="18" t="s">
        <v>48</v>
      </c>
      <c r="P46" s="18" t="s">
        <v>48</v>
      </c>
    </row>
    <row r="47" spans="1:16" x14ac:dyDescent="0.25">
      <c r="A47" t="s">
        <v>151</v>
      </c>
      <c r="C47" s="16">
        <v>10418.1</v>
      </c>
      <c r="D47" s="16">
        <v>10418.1</v>
      </c>
      <c r="E47" s="17">
        <v>29221</v>
      </c>
      <c r="F47" s="18" t="s">
        <v>183</v>
      </c>
      <c r="G47" s="16">
        <v>0</v>
      </c>
      <c r="H47" s="18" t="s">
        <v>184</v>
      </c>
      <c r="I47" s="16">
        <v>1070.1300000000001</v>
      </c>
      <c r="J47" s="18" t="s">
        <v>273</v>
      </c>
      <c r="K47" s="16">
        <v>0</v>
      </c>
      <c r="L47" s="18" t="s">
        <v>274</v>
      </c>
      <c r="M47" s="18" t="s">
        <v>158</v>
      </c>
      <c r="N47" s="18" t="s">
        <v>186</v>
      </c>
      <c r="O47" s="18" t="s">
        <v>275</v>
      </c>
      <c r="P47" s="18" t="s">
        <v>64</v>
      </c>
    </row>
    <row r="48" spans="1:16" x14ac:dyDescent="0.25">
      <c r="A48" t="s">
        <v>151</v>
      </c>
      <c r="C48" s="16">
        <v>80905.08</v>
      </c>
      <c r="D48" s="16">
        <v>80905.08</v>
      </c>
      <c r="E48" s="17">
        <v>29221</v>
      </c>
      <c r="F48" s="18" t="s">
        <v>154</v>
      </c>
      <c r="G48" s="16">
        <v>0</v>
      </c>
      <c r="H48" s="18" t="s">
        <v>161</v>
      </c>
      <c r="I48" s="16">
        <v>32361.06</v>
      </c>
      <c r="J48" s="18" t="s">
        <v>276</v>
      </c>
      <c r="K48" s="16">
        <v>0</v>
      </c>
      <c r="L48" s="18" t="s">
        <v>277</v>
      </c>
      <c r="M48" s="18" t="s">
        <v>158</v>
      </c>
      <c r="N48" s="18" t="s">
        <v>71</v>
      </c>
      <c r="O48" s="18" t="s">
        <v>278</v>
      </c>
      <c r="P48" s="18" t="s">
        <v>100</v>
      </c>
    </row>
    <row r="49" spans="1:16" x14ac:dyDescent="0.25">
      <c r="A49" t="s">
        <v>151</v>
      </c>
      <c r="C49" s="16">
        <v>10865.25</v>
      </c>
      <c r="D49" s="16">
        <v>2353.02</v>
      </c>
      <c r="E49" s="17">
        <v>29221</v>
      </c>
      <c r="F49" s="18" t="s">
        <v>154</v>
      </c>
      <c r="G49" s="16">
        <v>8512.23</v>
      </c>
      <c r="H49" s="18" t="s">
        <v>161</v>
      </c>
      <c r="I49" s="16">
        <v>1150</v>
      </c>
      <c r="J49" s="18" t="s">
        <v>279</v>
      </c>
      <c r="K49" s="16">
        <v>0</v>
      </c>
      <c r="L49" s="18" t="s">
        <v>280</v>
      </c>
      <c r="M49" s="18" t="s">
        <v>158</v>
      </c>
      <c r="N49" s="18" t="s">
        <v>71</v>
      </c>
      <c r="O49" s="18" t="s">
        <v>281</v>
      </c>
      <c r="P49" s="18" t="s">
        <v>67</v>
      </c>
    </row>
    <row r="50" spans="1:16" x14ac:dyDescent="0.25">
      <c r="A50" t="s">
        <v>151</v>
      </c>
      <c r="C50" s="16">
        <v>50</v>
      </c>
      <c r="D50" s="16">
        <v>0</v>
      </c>
      <c r="E50" s="17">
        <v>29221</v>
      </c>
      <c r="F50" s="18" t="s">
        <v>154</v>
      </c>
      <c r="G50" s="16">
        <v>50</v>
      </c>
      <c r="H50" s="18" t="s">
        <v>177</v>
      </c>
      <c r="I50" s="16">
        <v>50</v>
      </c>
      <c r="J50" s="18" t="s">
        <v>282</v>
      </c>
      <c r="K50" s="16">
        <v>0</v>
      </c>
      <c r="L50" s="18" t="s">
        <v>283</v>
      </c>
      <c r="M50" s="18" t="s">
        <v>179</v>
      </c>
      <c r="N50" s="18" t="s">
        <v>177</v>
      </c>
      <c r="O50" s="18" t="s">
        <v>284</v>
      </c>
      <c r="P50" s="18" t="s">
        <v>33</v>
      </c>
    </row>
    <row r="51" spans="1:16" x14ac:dyDescent="0.25">
      <c r="A51" t="s">
        <v>151</v>
      </c>
      <c r="C51" s="16">
        <v>2129.0100000000002</v>
      </c>
      <c r="D51" s="16">
        <v>2129.0100000000002</v>
      </c>
      <c r="E51" s="17">
        <v>29221</v>
      </c>
      <c r="F51" s="18" t="s">
        <v>191</v>
      </c>
      <c r="G51" s="16">
        <v>0</v>
      </c>
      <c r="H51" s="18" t="s">
        <v>192</v>
      </c>
      <c r="I51" s="16">
        <v>2129.0100000000002</v>
      </c>
      <c r="J51" s="18" t="s">
        <v>285</v>
      </c>
      <c r="K51" s="16">
        <v>0</v>
      </c>
      <c r="L51" s="18" t="s">
        <v>286</v>
      </c>
      <c r="M51" s="18" t="s">
        <v>158</v>
      </c>
      <c r="N51" s="18" t="s">
        <v>195</v>
      </c>
      <c r="O51" s="18" t="s">
        <v>287</v>
      </c>
      <c r="P51" s="18" t="s">
        <v>45</v>
      </c>
    </row>
    <row r="52" spans="1:16" x14ac:dyDescent="0.25">
      <c r="A52" t="s">
        <v>151</v>
      </c>
      <c r="C52" s="16">
        <v>33340.129999999997</v>
      </c>
      <c r="D52" s="16">
        <v>13913.25</v>
      </c>
      <c r="E52" s="17">
        <v>29221</v>
      </c>
      <c r="F52" s="18" t="s">
        <v>154</v>
      </c>
      <c r="G52" s="16">
        <v>19426.88</v>
      </c>
      <c r="H52" s="18" t="s">
        <v>161</v>
      </c>
      <c r="I52" s="16">
        <v>12750</v>
      </c>
      <c r="J52" s="18" t="s">
        <v>288</v>
      </c>
      <c r="K52" s="16">
        <v>0</v>
      </c>
      <c r="L52" s="18" t="s">
        <v>289</v>
      </c>
      <c r="M52" s="18" t="s">
        <v>158</v>
      </c>
      <c r="N52" s="18" t="s">
        <v>220</v>
      </c>
      <c r="O52" s="18" t="s">
        <v>290</v>
      </c>
      <c r="P52" s="18" t="s">
        <v>84</v>
      </c>
    </row>
    <row r="53" spans="1:16" x14ac:dyDescent="0.25">
      <c r="A53" t="s">
        <v>151</v>
      </c>
      <c r="C53" s="16">
        <v>26799.38</v>
      </c>
      <c r="D53" s="16">
        <v>18971.509999999998</v>
      </c>
      <c r="E53" s="17">
        <v>29221</v>
      </c>
      <c r="F53" s="18" t="s">
        <v>154</v>
      </c>
      <c r="G53" s="16">
        <v>7827.87</v>
      </c>
      <c r="H53" s="18" t="s">
        <v>161</v>
      </c>
      <c r="I53" s="16">
        <v>7827.87</v>
      </c>
      <c r="J53" s="18" t="s">
        <v>291</v>
      </c>
      <c r="K53" s="16">
        <v>0</v>
      </c>
      <c r="L53" s="18" t="s">
        <v>292</v>
      </c>
      <c r="M53" s="18" t="s">
        <v>158</v>
      </c>
      <c r="N53" s="18" t="s">
        <v>71</v>
      </c>
      <c r="O53" s="18" t="s">
        <v>293</v>
      </c>
      <c r="P53" s="18" t="s">
        <v>80</v>
      </c>
    </row>
    <row r="54" spans="1:16" x14ac:dyDescent="0.25">
      <c r="A54" t="s">
        <v>151</v>
      </c>
      <c r="C54" s="16">
        <v>210.75</v>
      </c>
      <c r="D54" s="16">
        <v>210.75</v>
      </c>
      <c r="E54" s="17">
        <v>29221</v>
      </c>
      <c r="F54" s="18" t="s">
        <v>154</v>
      </c>
      <c r="G54" s="16">
        <v>0</v>
      </c>
      <c r="H54" s="18" t="s">
        <v>161</v>
      </c>
      <c r="I54" s="16">
        <v>103.91</v>
      </c>
      <c r="J54" s="18" t="s">
        <v>294</v>
      </c>
      <c r="K54" s="16">
        <v>0</v>
      </c>
      <c r="L54" s="18" t="s">
        <v>295</v>
      </c>
      <c r="M54" s="18" t="s">
        <v>158</v>
      </c>
      <c r="N54" s="18" t="s">
        <v>71</v>
      </c>
      <c r="O54" s="18" t="s">
        <v>296</v>
      </c>
      <c r="P54" s="18" t="s">
        <v>36</v>
      </c>
    </row>
    <row r="55" spans="1:16" x14ac:dyDescent="0.25">
      <c r="A55" t="s">
        <v>151</v>
      </c>
      <c r="C55" s="16">
        <v>66970.850000000006</v>
      </c>
      <c r="D55" s="16">
        <v>0</v>
      </c>
      <c r="E55" s="17">
        <v>29221</v>
      </c>
      <c r="F55" s="18" t="s">
        <v>183</v>
      </c>
      <c r="G55" s="16">
        <v>66809.850000000006</v>
      </c>
      <c r="H55" s="18" t="s">
        <v>184</v>
      </c>
      <c r="I55" s="16">
        <v>23005</v>
      </c>
      <c r="J55" s="18" t="s">
        <v>297</v>
      </c>
      <c r="K55" s="16">
        <v>0</v>
      </c>
      <c r="L55" s="18" t="s">
        <v>298</v>
      </c>
      <c r="M55" s="18" t="s">
        <v>158</v>
      </c>
      <c r="N55" s="18" t="s">
        <v>246</v>
      </c>
      <c r="O55" s="18" t="s">
        <v>299</v>
      </c>
      <c r="P55" s="18" t="s">
        <v>94</v>
      </c>
    </row>
    <row r="56" spans="1:16" x14ac:dyDescent="0.25">
      <c r="A56" t="s">
        <v>151</v>
      </c>
      <c r="C56" s="16">
        <v>134983.9</v>
      </c>
      <c r="D56" s="16">
        <v>134983.9</v>
      </c>
      <c r="E56" s="17">
        <v>29221</v>
      </c>
      <c r="F56" s="18" t="s">
        <v>154</v>
      </c>
      <c r="G56" s="16">
        <v>0</v>
      </c>
      <c r="H56" s="18" t="s">
        <v>161</v>
      </c>
      <c r="I56" s="16">
        <v>107870.2</v>
      </c>
      <c r="J56" s="18" t="s">
        <v>300</v>
      </c>
      <c r="K56" s="16">
        <v>0</v>
      </c>
      <c r="L56" s="18" t="s">
        <v>301</v>
      </c>
      <c r="M56" s="18" t="s">
        <v>158</v>
      </c>
      <c r="N56" s="18" t="s">
        <v>71</v>
      </c>
      <c r="O56" s="18" t="s">
        <v>302</v>
      </c>
      <c r="P56" s="18" t="s">
        <v>108</v>
      </c>
    </row>
    <row r="57" spans="1:16" x14ac:dyDescent="0.25">
      <c r="A57" t="s">
        <v>151</v>
      </c>
      <c r="C57" s="16">
        <v>144650.26</v>
      </c>
      <c r="D57" s="16">
        <v>7590.85</v>
      </c>
      <c r="E57" s="17">
        <v>29221</v>
      </c>
      <c r="F57" s="18" t="s">
        <v>183</v>
      </c>
      <c r="G57" s="16">
        <v>105507.71</v>
      </c>
      <c r="H57" s="18" t="s">
        <v>184</v>
      </c>
      <c r="I57" s="16">
        <v>20865</v>
      </c>
      <c r="J57" s="18" t="s">
        <v>303</v>
      </c>
      <c r="K57" s="16">
        <v>0</v>
      </c>
      <c r="L57" s="18" t="s">
        <v>304</v>
      </c>
      <c r="M57" s="18" t="s">
        <v>158</v>
      </c>
      <c r="N57" s="18" t="s">
        <v>246</v>
      </c>
      <c r="O57" s="18" t="s">
        <v>305</v>
      </c>
      <c r="P57" s="18" t="s">
        <v>76</v>
      </c>
    </row>
    <row r="58" spans="1:16" x14ac:dyDescent="0.25">
      <c r="A58" t="s">
        <v>151</v>
      </c>
      <c r="C58" s="16">
        <v>133260.09</v>
      </c>
      <c r="D58" s="16">
        <v>5000</v>
      </c>
      <c r="E58" s="17">
        <v>29221</v>
      </c>
      <c r="F58" s="18" t="s">
        <v>306</v>
      </c>
      <c r="G58" s="16">
        <v>127760.09</v>
      </c>
      <c r="H58" s="18" t="s">
        <v>155</v>
      </c>
      <c r="I58" s="16">
        <v>69695</v>
      </c>
      <c r="J58" s="18" t="s">
        <v>193</v>
      </c>
      <c r="K58" s="16">
        <v>0</v>
      </c>
      <c r="L58" s="18" t="s">
        <v>307</v>
      </c>
      <c r="M58" s="18" t="s">
        <v>158</v>
      </c>
      <c r="N58" s="18" t="s">
        <v>308</v>
      </c>
      <c r="O58" s="18" t="s">
        <v>309</v>
      </c>
      <c r="P58" s="18" t="s">
        <v>76</v>
      </c>
    </row>
    <row r="59" spans="1:16" x14ac:dyDescent="0.25">
      <c r="A59" t="s">
        <v>151</v>
      </c>
      <c r="C59" s="16">
        <v>20453.53</v>
      </c>
      <c r="D59" s="16">
        <v>6863.77</v>
      </c>
      <c r="E59" s="17">
        <v>29221</v>
      </c>
      <c r="F59" s="18" t="s">
        <v>154</v>
      </c>
      <c r="G59" s="16">
        <v>13589.76</v>
      </c>
      <c r="H59" s="18" t="s">
        <v>161</v>
      </c>
      <c r="I59" s="16">
        <v>13441</v>
      </c>
      <c r="J59" s="18" t="s">
        <v>310</v>
      </c>
      <c r="K59" s="16">
        <v>0</v>
      </c>
      <c r="L59" s="18" t="s">
        <v>311</v>
      </c>
      <c r="M59" s="18" t="s">
        <v>158</v>
      </c>
      <c r="N59" s="18" t="s">
        <v>220</v>
      </c>
      <c r="O59" s="18" t="s">
        <v>312</v>
      </c>
      <c r="P59" s="18" t="s">
        <v>76</v>
      </c>
    </row>
    <row r="60" spans="1:16" x14ac:dyDescent="0.25">
      <c r="A60" t="s">
        <v>151</v>
      </c>
      <c r="C60" s="16">
        <v>72769.84</v>
      </c>
      <c r="D60" s="16">
        <v>72769.84</v>
      </c>
      <c r="E60" s="17">
        <v>29221</v>
      </c>
      <c r="F60" s="18" t="s">
        <v>154</v>
      </c>
      <c r="G60" s="16">
        <v>0</v>
      </c>
      <c r="H60" s="18" t="s">
        <v>161</v>
      </c>
      <c r="I60" s="16">
        <v>13690.74</v>
      </c>
      <c r="J60" s="18" t="s">
        <v>313</v>
      </c>
      <c r="K60" s="16">
        <v>0</v>
      </c>
      <c r="L60" s="18" t="s">
        <v>314</v>
      </c>
      <c r="M60" s="18" t="s">
        <v>158</v>
      </c>
      <c r="N60" s="18" t="s">
        <v>172</v>
      </c>
      <c r="O60" s="18" t="s">
        <v>315</v>
      </c>
      <c r="P60" s="18" t="s">
        <v>97</v>
      </c>
    </row>
    <row r="61" spans="1:16" x14ac:dyDescent="0.25">
      <c r="A61" t="s">
        <v>151</v>
      </c>
      <c r="C61" s="16">
        <v>0</v>
      </c>
      <c r="D61" s="16">
        <v>0</v>
      </c>
      <c r="E61" s="17">
        <v>29221</v>
      </c>
      <c r="F61" s="18" t="s">
        <v>183</v>
      </c>
      <c r="G61" s="16">
        <v>0</v>
      </c>
      <c r="H61" s="18" t="s">
        <v>184</v>
      </c>
      <c r="I61" s="16">
        <v>0</v>
      </c>
      <c r="J61" s="18" t="s">
        <v>177</v>
      </c>
      <c r="K61" s="16">
        <v>0</v>
      </c>
      <c r="L61" s="18" t="s">
        <v>316</v>
      </c>
      <c r="M61" s="18" t="s">
        <v>158</v>
      </c>
      <c r="N61" s="18" t="s">
        <v>186</v>
      </c>
      <c r="O61" s="18" t="s">
        <v>16</v>
      </c>
      <c r="P61" s="18" t="s">
        <v>16</v>
      </c>
    </row>
    <row r="62" spans="1:16" x14ac:dyDescent="0.25">
      <c r="A62" t="s">
        <v>151</v>
      </c>
      <c r="C62" s="16">
        <v>13108.19</v>
      </c>
      <c r="D62" s="16">
        <v>3520</v>
      </c>
      <c r="E62" s="17">
        <v>29221</v>
      </c>
      <c r="F62" s="18" t="s">
        <v>154</v>
      </c>
      <c r="G62" s="16">
        <v>9588.19</v>
      </c>
      <c r="H62" s="18" t="s">
        <v>161</v>
      </c>
      <c r="I62" s="16">
        <v>3570</v>
      </c>
      <c r="J62" s="18" t="s">
        <v>317</v>
      </c>
      <c r="K62" s="16">
        <v>0</v>
      </c>
      <c r="L62" s="18" t="s">
        <v>318</v>
      </c>
      <c r="M62" s="18" t="s">
        <v>158</v>
      </c>
      <c r="N62" s="18" t="s">
        <v>71</v>
      </c>
      <c r="O62" s="18" t="s">
        <v>319</v>
      </c>
      <c r="P62" s="18" t="s">
        <v>74</v>
      </c>
    </row>
    <row r="63" spans="1:16" x14ac:dyDescent="0.25">
      <c r="A63" t="s">
        <v>151</v>
      </c>
      <c r="C63" s="16">
        <v>45322.43</v>
      </c>
      <c r="D63" s="16">
        <v>23691.39</v>
      </c>
      <c r="E63" s="17">
        <v>29221</v>
      </c>
      <c r="F63" s="18" t="s">
        <v>154</v>
      </c>
      <c r="G63" s="16">
        <v>19153.02</v>
      </c>
      <c r="H63" s="18" t="s">
        <v>161</v>
      </c>
      <c r="I63" s="16">
        <v>19937.580000000002</v>
      </c>
      <c r="J63" s="18" t="s">
        <v>218</v>
      </c>
      <c r="K63" s="16">
        <v>0</v>
      </c>
      <c r="L63" s="18" t="s">
        <v>320</v>
      </c>
      <c r="M63" s="18" t="s">
        <v>158</v>
      </c>
      <c r="N63" s="18" t="s">
        <v>172</v>
      </c>
      <c r="O63" s="18" t="s">
        <v>321</v>
      </c>
      <c r="P63" s="18" t="s">
        <v>89</v>
      </c>
    </row>
    <row r="64" spans="1:16" x14ac:dyDescent="0.25">
      <c r="A64" t="s">
        <v>151</v>
      </c>
      <c r="C64" s="16">
        <v>5385.98</v>
      </c>
      <c r="D64" s="16">
        <v>1000</v>
      </c>
      <c r="E64" s="17">
        <v>29221</v>
      </c>
      <c r="F64" s="18" t="s">
        <v>183</v>
      </c>
      <c r="G64" s="16">
        <v>4385.9799999999996</v>
      </c>
      <c r="H64" s="18" t="s">
        <v>184</v>
      </c>
      <c r="I64" s="16">
        <v>500</v>
      </c>
      <c r="J64" s="18" t="s">
        <v>322</v>
      </c>
      <c r="K64" s="16">
        <v>0</v>
      </c>
      <c r="L64" s="18" t="s">
        <v>323</v>
      </c>
      <c r="M64" s="18" t="s">
        <v>158</v>
      </c>
      <c r="N64" s="18" t="s">
        <v>186</v>
      </c>
      <c r="O64" s="18" t="s">
        <v>324</v>
      </c>
      <c r="P64" s="18" t="s">
        <v>55</v>
      </c>
    </row>
    <row r="65" spans="1:16" x14ac:dyDescent="0.25">
      <c r="A65" t="s">
        <v>151</v>
      </c>
      <c r="C65" s="16">
        <v>0</v>
      </c>
      <c r="D65" s="16">
        <v>0</v>
      </c>
      <c r="E65" s="17">
        <v>29221</v>
      </c>
      <c r="F65" s="18" t="s">
        <v>306</v>
      </c>
      <c r="G65" s="16">
        <v>0</v>
      </c>
      <c r="H65" s="18" t="s">
        <v>155</v>
      </c>
      <c r="I65" s="16">
        <v>0</v>
      </c>
      <c r="J65" s="18" t="s">
        <v>177</v>
      </c>
      <c r="K65" s="16">
        <v>0</v>
      </c>
      <c r="L65" s="18" t="s">
        <v>325</v>
      </c>
      <c r="M65" s="18" t="s">
        <v>158</v>
      </c>
      <c r="N65" s="18" t="s">
        <v>177</v>
      </c>
      <c r="O65" s="18" t="s">
        <v>326</v>
      </c>
      <c r="P65" s="18" t="s">
        <v>13</v>
      </c>
    </row>
    <row r="66" spans="1:16" x14ac:dyDescent="0.25">
      <c r="A66" t="s">
        <v>151</v>
      </c>
      <c r="C66" s="16">
        <v>136795.74</v>
      </c>
      <c r="D66" s="16">
        <v>136251.63</v>
      </c>
      <c r="E66" s="17">
        <v>29221</v>
      </c>
      <c r="F66" s="18" t="s">
        <v>154</v>
      </c>
      <c r="G66" s="16">
        <v>0</v>
      </c>
      <c r="H66" s="18" t="s">
        <v>161</v>
      </c>
      <c r="I66" s="16">
        <v>1262.5</v>
      </c>
      <c r="J66" s="18" t="s">
        <v>327</v>
      </c>
      <c r="K66" s="16">
        <v>300</v>
      </c>
      <c r="L66" s="18" t="s">
        <v>328</v>
      </c>
      <c r="M66" s="18" t="s">
        <v>158</v>
      </c>
      <c r="N66" s="18" t="s">
        <v>172</v>
      </c>
      <c r="O66" s="18" t="s">
        <v>329</v>
      </c>
      <c r="P66" s="18" t="s">
        <v>109</v>
      </c>
    </row>
    <row r="67" spans="1:16" x14ac:dyDescent="0.25">
      <c r="A67" t="s">
        <v>151</v>
      </c>
      <c r="C67" s="16">
        <v>56043.03</v>
      </c>
      <c r="D67" s="16">
        <v>0</v>
      </c>
      <c r="E67" s="17">
        <v>29221</v>
      </c>
      <c r="F67" s="18" t="s">
        <v>183</v>
      </c>
      <c r="G67" s="16">
        <v>55163.88</v>
      </c>
      <c r="H67" s="18" t="s">
        <v>184</v>
      </c>
      <c r="I67" s="16">
        <v>34240</v>
      </c>
      <c r="J67" s="18" t="s">
        <v>330</v>
      </c>
      <c r="K67" s="16">
        <v>0</v>
      </c>
      <c r="L67" s="18" t="s">
        <v>331</v>
      </c>
      <c r="M67" s="18" t="s">
        <v>158</v>
      </c>
      <c r="N67" s="18" t="s">
        <v>246</v>
      </c>
      <c r="O67" s="18" t="s">
        <v>332</v>
      </c>
      <c r="P67" s="18" t="s">
        <v>92</v>
      </c>
    </row>
    <row r="68" spans="1:16" x14ac:dyDescent="0.25">
      <c r="A68" t="s">
        <v>151</v>
      </c>
      <c r="C68" s="16">
        <v>6179.42</v>
      </c>
      <c r="D68" s="16">
        <v>1142.0999999999999</v>
      </c>
      <c r="E68" s="17">
        <v>29221</v>
      </c>
      <c r="F68" s="18" t="s">
        <v>154</v>
      </c>
      <c r="G68" s="16">
        <v>4737.33</v>
      </c>
      <c r="H68" s="18" t="s">
        <v>161</v>
      </c>
      <c r="I68" s="16">
        <v>847.44</v>
      </c>
      <c r="J68" s="18" t="s">
        <v>333</v>
      </c>
      <c r="K68" s="16">
        <v>0</v>
      </c>
      <c r="L68" s="18" t="s">
        <v>334</v>
      </c>
      <c r="M68" s="18" t="s">
        <v>158</v>
      </c>
      <c r="N68" s="18" t="s">
        <v>71</v>
      </c>
      <c r="O68" s="18" t="s">
        <v>335</v>
      </c>
      <c r="P68" s="18" t="s">
        <v>57</v>
      </c>
    </row>
    <row r="69" spans="1:16" x14ac:dyDescent="0.25">
      <c r="A69" t="s">
        <v>151</v>
      </c>
      <c r="C69" s="16">
        <v>1749.65</v>
      </c>
      <c r="D69" s="16">
        <v>0</v>
      </c>
      <c r="E69" s="17">
        <v>29221</v>
      </c>
      <c r="F69" s="18" t="s">
        <v>154</v>
      </c>
      <c r="G69" s="16">
        <v>1749.65</v>
      </c>
      <c r="H69" s="18" t="s">
        <v>161</v>
      </c>
      <c r="I69" s="16">
        <v>525</v>
      </c>
      <c r="J69" s="18" t="s">
        <v>336</v>
      </c>
      <c r="K69" s="16">
        <v>0</v>
      </c>
      <c r="L69" s="18" t="s">
        <v>337</v>
      </c>
      <c r="M69" s="18" t="s">
        <v>158</v>
      </c>
      <c r="N69" s="18" t="s">
        <v>71</v>
      </c>
      <c r="O69" s="18" t="s">
        <v>338</v>
      </c>
      <c r="P69" s="18" t="s">
        <v>43</v>
      </c>
    </row>
    <row r="70" spans="1:16" x14ac:dyDescent="0.25">
      <c r="A70" t="s">
        <v>151</v>
      </c>
      <c r="C70" s="16">
        <v>45167.91</v>
      </c>
      <c r="D70" s="16">
        <v>0</v>
      </c>
      <c r="E70" s="17">
        <v>29221</v>
      </c>
      <c r="F70" s="18" t="s">
        <v>154</v>
      </c>
      <c r="G70" s="16">
        <v>45167.91</v>
      </c>
      <c r="H70" s="18" t="s">
        <v>161</v>
      </c>
      <c r="I70" s="16">
        <v>1810.1</v>
      </c>
      <c r="J70" s="18" t="s">
        <v>339</v>
      </c>
      <c r="K70" s="16">
        <v>0</v>
      </c>
      <c r="L70" s="18" t="s">
        <v>340</v>
      </c>
      <c r="M70" s="18" t="s">
        <v>158</v>
      </c>
      <c r="N70" s="18" t="s">
        <v>71</v>
      </c>
      <c r="O70" s="18" t="s">
        <v>341</v>
      </c>
      <c r="P70" s="18" t="s">
        <v>88</v>
      </c>
    </row>
    <row r="71" spans="1:16" x14ac:dyDescent="0.25">
      <c r="A71" t="s">
        <v>151</v>
      </c>
      <c r="C71" s="16">
        <v>0</v>
      </c>
      <c r="D71" s="16">
        <v>0</v>
      </c>
      <c r="E71" s="17">
        <v>29221</v>
      </c>
      <c r="F71" s="18" t="s">
        <v>154</v>
      </c>
      <c r="G71" s="16">
        <v>0</v>
      </c>
      <c r="H71" s="18" t="s">
        <v>161</v>
      </c>
      <c r="I71" s="16">
        <v>0</v>
      </c>
      <c r="J71" s="18" t="s">
        <v>177</v>
      </c>
      <c r="K71" s="16">
        <v>0</v>
      </c>
      <c r="L71" s="18" t="s">
        <v>342</v>
      </c>
      <c r="M71" s="18" t="s">
        <v>158</v>
      </c>
      <c r="N71" s="18" t="s">
        <v>71</v>
      </c>
      <c r="O71" s="18" t="s">
        <v>343</v>
      </c>
      <c r="P71" s="18" t="s">
        <v>24</v>
      </c>
    </row>
    <row r="72" spans="1:16" x14ac:dyDescent="0.25">
      <c r="A72" t="s">
        <v>151</v>
      </c>
      <c r="C72" s="16">
        <v>4077.96</v>
      </c>
      <c r="D72" s="16">
        <v>300</v>
      </c>
      <c r="E72" s="17">
        <v>29221</v>
      </c>
      <c r="F72" s="18" t="s">
        <v>183</v>
      </c>
      <c r="G72" s="16">
        <v>3777.96</v>
      </c>
      <c r="H72" s="18" t="s">
        <v>184</v>
      </c>
      <c r="I72" s="16">
        <v>1536.43</v>
      </c>
      <c r="J72" s="18" t="s">
        <v>344</v>
      </c>
      <c r="K72" s="16">
        <v>0</v>
      </c>
      <c r="L72" s="18" t="s">
        <v>345</v>
      </c>
      <c r="M72" s="18" t="s">
        <v>158</v>
      </c>
      <c r="N72" s="18" t="s">
        <v>186</v>
      </c>
      <c r="O72" s="18" t="s">
        <v>346</v>
      </c>
      <c r="P72" s="18" t="s">
        <v>52</v>
      </c>
    </row>
    <row r="73" spans="1:16" x14ac:dyDescent="0.25">
      <c r="A73" t="s">
        <v>151</v>
      </c>
      <c r="C73" s="16">
        <v>0</v>
      </c>
      <c r="D73" s="16">
        <v>0</v>
      </c>
      <c r="E73" s="17">
        <v>29221</v>
      </c>
      <c r="F73" s="18" t="s">
        <v>154</v>
      </c>
      <c r="G73" s="16">
        <v>0</v>
      </c>
      <c r="H73" s="18" t="s">
        <v>192</v>
      </c>
      <c r="I73" s="16">
        <v>0</v>
      </c>
      <c r="J73" s="18" t="s">
        <v>177</v>
      </c>
      <c r="K73" s="16">
        <v>0</v>
      </c>
      <c r="L73" s="18" t="s">
        <v>347</v>
      </c>
      <c r="M73" s="18" t="s">
        <v>158</v>
      </c>
      <c r="N73" s="18" t="s">
        <v>177</v>
      </c>
      <c r="O73" s="18" t="s">
        <v>348</v>
      </c>
      <c r="P73" s="18" t="s">
        <v>25</v>
      </c>
    </row>
    <row r="74" spans="1:16" x14ac:dyDescent="0.25">
      <c r="A74" t="s">
        <v>151</v>
      </c>
      <c r="C74" s="16">
        <v>99.77</v>
      </c>
      <c r="D74" s="16">
        <v>99.77</v>
      </c>
      <c r="E74" s="17">
        <v>29221</v>
      </c>
      <c r="F74" s="18" t="s">
        <v>154</v>
      </c>
      <c r="G74" s="16">
        <v>0</v>
      </c>
      <c r="H74" s="18" t="s">
        <v>161</v>
      </c>
      <c r="I74" s="16">
        <v>99.77</v>
      </c>
      <c r="J74" s="18" t="s">
        <v>349</v>
      </c>
      <c r="K74" s="16">
        <v>0</v>
      </c>
      <c r="L74" s="18" t="s">
        <v>350</v>
      </c>
      <c r="M74" s="18" t="s">
        <v>158</v>
      </c>
      <c r="N74" s="18" t="s">
        <v>71</v>
      </c>
      <c r="O74" s="18" t="s">
        <v>351</v>
      </c>
      <c r="P74" s="18" t="s">
        <v>35</v>
      </c>
    </row>
    <row r="75" spans="1:16" x14ac:dyDescent="0.25">
      <c r="A75" t="s">
        <v>151</v>
      </c>
      <c r="C75" s="16">
        <v>0</v>
      </c>
      <c r="D75" s="16">
        <v>0</v>
      </c>
      <c r="E75" s="17">
        <v>29221</v>
      </c>
      <c r="F75" s="18" t="s">
        <v>154</v>
      </c>
      <c r="G75" s="16">
        <v>0</v>
      </c>
      <c r="H75" s="18" t="s">
        <v>161</v>
      </c>
      <c r="I75" s="16">
        <v>0</v>
      </c>
      <c r="J75" s="18" t="s">
        <v>177</v>
      </c>
      <c r="K75" s="16">
        <v>0</v>
      </c>
      <c r="L75" s="18" t="s">
        <v>352</v>
      </c>
      <c r="M75" s="18" t="s">
        <v>158</v>
      </c>
      <c r="N75" s="18" t="s">
        <v>71</v>
      </c>
      <c r="O75" s="18" t="s">
        <v>353</v>
      </c>
      <c r="P75" s="18" t="s">
        <v>26</v>
      </c>
    </row>
    <row r="76" spans="1:16" x14ac:dyDescent="0.25">
      <c r="A76" t="s">
        <v>151</v>
      </c>
      <c r="C76" s="16">
        <v>334.97</v>
      </c>
      <c r="D76" s="16">
        <v>334.97</v>
      </c>
      <c r="E76" s="17">
        <v>29221</v>
      </c>
      <c r="F76" s="18" t="s">
        <v>154</v>
      </c>
      <c r="G76" s="16">
        <v>0</v>
      </c>
      <c r="H76" s="18" t="s">
        <v>161</v>
      </c>
      <c r="I76" s="16">
        <v>334.97</v>
      </c>
      <c r="J76" s="18" t="s">
        <v>354</v>
      </c>
      <c r="K76" s="16">
        <v>0</v>
      </c>
      <c r="L76" s="18" t="s">
        <v>355</v>
      </c>
      <c r="M76" s="18" t="s">
        <v>158</v>
      </c>
      <c r="N76" s="18" t="s">
        <v>71</v>
      </c>
      <c r="O76" s="18" t="s">
        <v>356</v>
      </c>
      <c r="P76" s="18" t="s">
        <v>37</v>
      </c>
    </row>
    <row r="77" spans="1:16" x14ac:dyDescent="0.25">
      <c r="A77" t="s">
        <v>151</v>
      </c>
      <c r="C77" s="16">
        <v>21536</v>
      </c>
      <c r="D77" s="16">
        <v>10000</v>
      </c>
      <c r="E77" s="17">
        <v>29221</v>
      </c>
      <c r="F77" s="18" t="s">
        <v>154</v>
      </c>
      <c r="G77" s="16">
        <v>11536</v>
      </c>
      <c r="H77" s="18" t="s">
        <v>161</v>
      </c>
      <c r="I77" s="16">
        <v>19575</v>
      </c>
      <c r="J77" s="18" t="s">
        <v>357</v>
      </c>
      <c r="K77" s="16">
        <v>0</v>
      </c>
      <c r="L77" s="18" t="s">
        <v>358</v>
      </c>
      <c r="M77" s="18" t="s">
        <v>158</v>
      </c>
      <c r="N77" s="18" t="s">
        <v>220</v>
      </c>
      <c r="O77" s="18" t="s">
        <v>359</v>
      </c>
      <c r="P77" s="18" t="s">
        <v>78</v>
      </c>
    </row>
    <row r="78" spans="1:16" x14ac:dyDescent="0.25">
      <c r="A78" t="s">
        <v>151</v>
      </c>
      <c r="C78" s="16">
        <v>19237.740000000002</v>
      </c>
      <c r="D78" s="16">
        <v>0</v>
      </c>
      <c r="E78" s="17">
        <v>29221</v>
      </c>
      <c r="F78" s="18" t="s">
        <v>183</v>
      </c>
      <c r="G78" s="16">
        <v>19237.740000000002</v>
      </c>
      <c r="H78" s="18" t="s">
        <v>184</v>
      </c>
      <c r="I78" s="16">
        <v>6551.76</v>
      </c>
      <c r="J78" s="18" t="s">
        <v>256</v>
      </c>
      <c r="K78" s="16">
        <v>0</v>
      </c>
      <c r="L78" s="18" t="s">
        <v>360</v>
      </c>
      <c r="M78" s="18" t="s">
        <v>158</v>
      </c>
      <c r="N78" s="18" t="s">
        <v>186</v>
      </c>
      <c r="O78" s="18" t="s">
        <v>75</v>
      </c>
      <c r="P78" s="18" t="s">
        <v>75</v>
      </c>
    </row>
    <row r="79" spans="1:16" x14ac:dyDescent="0.25">
      <c r="A79" t="s">
        <v>151</v>
      </c>
      <c r="C79" s="16">
        <v>12641.53</v>
      </c>
      <c r="D79" s="16">
        <v>500</v>
      </c>
      <c r="E79" s="17">
        <v>29221</v>
      </c>
      <c r="F79" s="18" t="s">
        <v>183</v>
      </c>
      <c r="G79" s="16">
        <v>12141.53</v>
      </c>
      <c r="H79" s="18" t="s">
        <v>184</v>
      </c>
      <c r="I79" s="16">
        <v>481.5</v>
      </c>
      <c r="J79" s="18" t="s">
        <v>361</v>
      </c>
      <c r="K79" s="16">
        <v>0</v>
      </c>
      <c r="L79" s="18" t="s">
        <v>362</v>
      </c>
      <c r="M79" s="18" t="s">
        <v>158</v>
      </c>
      <c r="N79" s="18" t="s">
        <v>186</v>
      </c>
      <c r="O79" s="18" t="s">
        <v>363</v>
      </c>
      <c r="P79" s="18" t="s">
        <v>72</v>
      </c>
    </row>
    <row r="80" spans="1:16" x14ac:dyDescent="0.25">
      <c r="A80" t="s">
        <v>151</v>
      </c>
      <c r="C80" s="16">
        <v>10190.15</v>
      </c>
      <c r="D80" s="16">
        <v>1547.94</v>
      </c>
      <c r="E80" s="17">
        <v>29221</v>
      </c>
      <c r="F80" s="18" t="s">
        <v>154</v>
      </c>
      <c r="G80" s="16">
        <v>8642.2099999999991</v>
      </c>
      <c r="H80" s="18" t="s">
        <v>161</v>
      </c>
      <c r="I80" s="16">
        <v>5216.26</v>
      </c>
      <c r="J80" s="18" t="s">
        <v>364</v>
      </c>
      <c r="K80" s="16">
        <v>0</v>
      </c>
      <c r="L80" s="18" t="s">
        <v>365</v>
      </c>
      <c r="M80" s="18" t="s">
        <v>158</v>
      </c>
      <c r="N80" s="18" t="s">
        <v>71</v>
      </c>
      <c r="O80" s="18" t="s">
        <v>366</v>
      </c>
      <c r="P80" s="18" t="s">
        <v>63</v>
      </c>
    </row>
    <row r="81" spans="1:16" x14ac:dyDescent="0.25">
      <c r="A81" t="s">
        <v>151</v>
      </c>
      <c r="C81" s="16">
        <v>61171.93</v>
      </c>
      <c r="D81" s="16">
        <v>14022.41</v>
      </c>
      <c r="E81" s="17">
        <v>29221</v>
      </c>
      <c r="F81" s="18" t="s">
        <v>154</v>
      </c>
      <c r="G81" s="16">
        <v>46256.75</v>
      </c>
      <c r="H81" s="18" t="s">
        <v>161</v>
      </c>
      <c r="I81" s="16">
        <v>20392.46</v>
      </c>
      <c r="J81" s="18" t="s">
        <v>165</v>
      </c>
      <c r="K81" s="16">
        <v>0</v>
      </c>
      <c r="L81" s="18" t="s">
        <v>367</v>
      </c>
      <c r="M81" s="18" t="s">
        <v>158</v>
      </c>
      <c r="N81" s="18" t="s">
        <v>172</v>
      </c>
      <c r="O81" s="18" t="s">
        <v>93</v>
      </c>
      <c r="P81" s="18" t="s">
        <v>93</v>
      </c>
    </row>
    <row r="82" spans="1:16" x14ac:dyDescent="0.25">
      <c r="A82" t="s">
        <v>151</v>
      </c>
      <c r="C82" s="16">
        <v>0</v>
      </c>
      <c r="D82" s="16">
        <v>0</v>
      </c>
      <c r="E82" s="17">
        <v>29221</v>
      </c>
      <c r="F82" s="18" t="s">
        <v>154</v>
      </c>
      <c r="G82" s="16">
        <v>0</v>
      </c>
      <c r="H82" s="18" t="s">
        <v>161</v>
      </c>
      <c r="I82" s="16">
        <v>0</v>
      </c>
      <c r="J82" s="18" t="s">
        <v>177</v>
      </c>
      <c r="K82" s="16">
        <v>0</v>
      </c>
      <c r="L82" s="18" t="s">
        <v>368</v>
      </c>
      <c r="M82" s="18" t="s">
        <v>158</v>
      </c>
      <c r="N82" s="18" t="s">
        <v>220</v>
      </c>
      <c r="O82" s="18" t="s">
        <v>369</v>
      </c>
      <c r="P82" s="18" t="s">
        <v>27</v>
      </c>
    </row>
    <row r="83" spans="1:16" x14ac:dyDescent="0.25">
      <c r="A83" t="s">
        <v>151</v>
      </c>
      <c r="C83" s="16">
        <v>3924.24</v>
      </c>
      <c r="D83" s="16">
        <v>0</v>
      </c>
      <c r="E83" s="17">
        <v>29221</v>
      </c>
      <c r="F83" s="18" t="s">
        <v>154</v>
      </c>
      <c r="G83" s="16">
        <v>3924.24</v>
      </c>
      <c r="H83" s="18" t="s">
        <v>161</v>
      </c>
      <c r="I83" s="16">
        <v>2800</v>
      </c>
      <c r="J83" s="18" t="s">
        <v>370</v>
      </c>
      <c r="K83" s="16">
        <v>0</v>
      </c>
      <c r="L83" s="18" t="s">
        <v>371</v>
      </c>
      <c r="M83" s="18" t="s">
        <v>158</v>
      </c>
      <c r="N83" s="18" t="s">
        <v>71</v>
      </c>
      <c r="O83" s="18" t="s">
        <v>372</v>
      </c>
      <c r="P83" s="18" t="s">
        <v>51</v>
      </c>
    </row>
    <row r="84" spans="1:16" x14ac:dyDescent="0.25">
      <c r="A84" t="s">
        <v>151</v>
      </c>
      <c r="C84" s="16">
        <v>3866.05</v>
      </c>
      <c r="D84" s="16">
        <v>0</v>
      </c>
      <c r="E84" s="17">
        <v>29221</v>
      </c>
      <c r="F84" s="18" t="s">
        <v>306</v>
      </c>
      <c r="G84" s="16">
        <v>3866.05</v>
      </c>
      <c r="H84" s="18" t="s">
        <v>155</v>
      </c>
      <c r="I84" s="16">
        <v>1045.5</v>
      </c>
      <c r="J84" s="18" t="s">
        <v>373</v>
      </c>
      <c r="K84" s="16">
        <v>0</v>
      </c>
      <c r="L84" s="18" t="s">
        <v>374</v>
      </c>
      <c r="M84" s="18" t="s">
        <v>158</v>
      </c>
      <c r="N84" s="18" t="s">
        <v>159</v>
      </c>
      <c r="O84" s="18" t="s">
        <v>50</v>
      </c>
      <c r="P84" s="18" t="s">
        <v>50</v>
      </c>
    </row>
    <row r="85" spans="1:16" x14ac:dyDescent="0.25">
      <c r="A85" t="s">
        <v>151</v>
      </c>
      <c r="C85" s="16">
        <v>0</v>
      </c>
      <c r="D85" s="16">
        <v>0</v>
      </c>
      <c r="E85" s="17">
        <v>29221</v>
      </c>
      <c r="F85" s="18" t="s">
        <v>154</v>
      </c>
      <c r="G85" s="16">
        <v>0</v>
      </c>
      <c r="H85" s="18" t="s">
        <v>161</v>
      </c>
      <c r="I85" s="16">
        <v>0</v>
      </c>
      <c r="J85" s="18" t="s">
        <v>177</v>
      </c>
      <c r="K85" s="16">
        <v>0</v>
      </c>
      <c r="L85" s="18" t="s">
        <v>375</v>
      </c>
      <c r="M85" s="18" t="s">
        <v>158</v>
      </c>
      <c r="N85" s="18" t="s">
        <v>220</v>
      </c>
      <c r="O85" s="18" t="s">
        <v>376</v>
      </c>
      <c r="P85" s="18" t="s">
        <v>28</v>
      </c>
    </row>
    <row r="86" spans="1:16" x14ac:dyDescent="0.25">
      <c r="A86" t="s">
        <v>151</v>
      </c>
      <c r="C86" s="16">
        <v>29830.31</v>
      </c>
      <c r="D86" s="16">
        <v>20298.189999999999</v>
      </c>
      <c r="E86" s="17">
        <v>29221</v>
      </c>
      <c r="F86" s="18" t="s">
        <v>183</v>
      </c>
      <c r="G86" s="16">
        <v>9532.1200000000008</v>
      </c>
      <c r="H86" s="18" t="s">
        <v>184</v>
      </c>
      <c r="I86" s="16">
        <v>14903.09</v>
      </c>
      <c r="J86" s="18" t="s">
        <v>377</v>
      </c>
      <c r="K86" s="16">
        <v>0</v>
      </c>
      <c r="L86" s="18" t="s">
        <v>378</v>
      </c>
      <c r="M86" s="18" t="s">
        <v>158</v>
      </c>
      <c r="N86" s="18" t="s">
        <v>186</v>
      </c>
      <c r="O86" s="18" t="s">
        <v>17</v>
      </c>
      <c r="P86" s="18" t="s">
        <v>17</v>
      </c>
    </row>
    <row r="87" spans="1:16" x14ac:dyDescent="0.25">
      <c r="A87" t="s">
        <v>151</v>
      </c>
      <c r="C87" s="16">
        <v>0</v>
      </c>
      <c r="D87" s="16">
        <v>0</v>
      </c>
      <c r="E87" s="17">
        <v>29221</v>
      </c>
      <c r="F87" s="18" t="s">
        <v>183</v>
      </c>
      <c r="G87" s="16">
        <v>0</v>
      </c>
      <c r="H87" s="18" t="s">
        <v>184</v>
      </c>
      <c r="I87" s="16">
        <v>0</v>
      </c>
      <c r="J87" s="18" t="s">
        <v>177</v>
      </c>
      <c r="K87" s="16">
        <v>0</v>
      </c>
      <c r="L87" s="18" t="s">
        <v>379</v>
      </c>
      <c r="M87" s="18" t="s">
        <v>158</v>
      </c>
      <c r="N87" s="18" t="s">
        <v>186</v>
      </c>
      <c r="O87" s="18" t="s">
        <v>17</v>
      </c>
      <c r="P87" s="18" t="s">
        <v>17</v>
      </c>
    </row>
    <row r="88" spans="1:16" x14ac:dyDescent="0.25">
      <c r="A88" t="s">
        <v>151</v>
      </c>
      <c r="C88" s="16">
        <v>950</v>
      </c>
      <c r="D88" s="16">
        <v>0</v>
      </c>
      <c r="E88" s="17">
        <v>29221</v>
      </c>
      <c r="F88" s="18" t="s">
        <v>154</v>
      </c>
      <c r="G88" s="16">
        <v>950</v>
      </c>
      <c r="H88" s="18" t="s">
        <v>177</v>
      </c>
      <c r="I88" s="16">
        <v>950</v>
      </c>
      <c r="J88" s="18" t="s">
        <v>380</v>
      </c>
      <c r="K88" s="16">
        <v>0</v>
      </c>
      <c r="L88" s="18" t="s">
        <v>39</v>
      </c>
      <c r="M88" s="18" t="s">
        <v>179</v>
      </c>
      <c r="N88" s="18" t="s">
        <v>177</v>
      </c>
      <c r="O88" s="18" t="s">
        <v>39</v>
      </c>
      <c r="P88" s="18" t="s">
        <v>39</v>
      </c>
    </row>
    <row r="89" spans="1:16" x14ac:dyDescent="0.25">
      <c r="A89" t="s">
        <v>151</v>
      </c>
      <c r="C89" s="16">
        <v>86008.39</v>
      </c>
      <c r="D89" s="16">
        <v>65359.66</v>
      </c>
      <c r="E89" s="17">
        <v>29221</v>
      </c>
      <c r="F89" s="18" t="s">
        <v>154</v>
      </c>
      <c r="G89" s="16">
        <v>16011.43</v>
      </c>
      <c r="H89" s="18" t="s">
        <v>161</v>
      </c>
      <c r="I89" s="16">
        <v>1197</v>
      </c>
      <c r="J89" s="18" t="s">
        <v>381</v>
      </c>
      <c r="K89" s="16">
        <v>4395.25</v>
      </c>
      <c r="L89" s="18" t="s">
        <v>382</v>
      </c>
      <c r="M89" s="18" t="s">
        <v>158</v>
      </c>
      <c r="N89" s="18" t="s">
        <v>172</v>
      </c>
      <c r="O89" s="18" t="s">
        <v>383</v>
      </c>
      <c r="P89" s="18" t="s">
        <v>103</v>
      </c>
    </row>
    <row r="90" spans="1:16" x14ac:dyDescent="0.25">
      <c r="A90" t="s">
        <v>151</v>
      </c>
      <c r="C90" s="16">
        <v>36412.959999999999</v>
      </c>
      <c r="D90" s="16">
        <v>12051.15</v>
      </c>
      <c r="E90" s="17">
        <v>29221</v>
      </c>
      <c r="F90" s="18" t="s">
        <v>154</v>
      </c>
      <c r="G90" s="16">
        <v>24361.81</v>
      </c>
      <c r="H90" s="18" t="s">
        <v>161</v>
      </c>
      <c r="I90" s="16">
        <v>13540.22</v>
      </c>
      <c r="J90" s="18" t="s">
        <v>384</v>
      </c>
      <c r="K90" s="16">
        <v>0</v>
      </c>
      <c r="L90" s="18" t="s">
        <v>385</v>
      </c>
      <c r="M90" s="18" t="s">
        <v>158</v>
      </c>
      <c r="N90" s="18" t="s">
        <v>220</v>
      </c>
      <c r="O90" s="18" t="s">
        <v>386</v>
      </c>
      <c r="P90" s="18" t="s">
        <v>86</v>
      </c>
    </row>
    <row r="91" spans="1:16" x14ac:dyDescent="0.25">
      <c r="A91" t="s">
        <v>151</v>
      </c>
      <c r="C91" s="16">
        <v>140685.63</v>
      </c>
      <c r="D91" s="16">
        <v>101187.48</v>
      </c>
      <c r="E91" s="17">
        <v>29221</v>
      </c>
      <c r="F91" s="18" t="s">
        <v>154</v>
      </c>
      <c r="G91" s="16">
        <v>39357.050000000003</v>
      </c>
      <c r="H91" s="18" t="s">
        <v>161</v>
      </c>
      <c r="I91" s="16">
        <v>22473.35</v>
      </c>
      <c r="J91" s="18" t="s">
        <v>387</v>
      </c>
      <c r="K91" s="16">
        <v>0</v>
      </c>
      <c r="L91" s="18" t="s">
        <v>388</v>
      </c>
      <c r="M91" s="18" t="s">
        <v>158</v>
      </c>
      <c r="N91" s="18" t="s">
        <v>172</v>
      </c>
      <c r="O91" s="18" t="s">
        <v>389</v>
      </c>
      <c r="P91" s="18" t="s">
        <v>110</v>
      </c>
    </row>
    <row r="92" spans="1:16" x14ac:dyDescent="0.25">
      <c r="A92" t="s">
        <v>151</v>
      </c>
      <c r="C92" s="16">
        <v>47819.05</v>
      </c>
      <c r="D92" s="16">
        <v>13468.7</v>
      </c>
      <c r="E92" s="17">
        <v>29221</v>
      </c>
      <c r="F92" s="18" t="s">
        <v>154</v>
      </c>
      <c r="G92" s="16">
        <v>32261.7</v>
      </c>
      <c r="H92" s="18" t="s">
        <v>161</v>
      </c>
      <c r="I92" s="16">
        <v>13235.47</v>
      </c>
      <c r="J92" s="18" t="s">
        <v>390</v>
      </c>
      <c r="K92" s="16">
        <v>0</v>
      </c>
      <c r="L92" s="18" t="s">
        <v>391</v>
      </c>
      <c r="M92" s="18" t="s">
        <v>158</v>
      </c>
      <c r="N92" s="18" t="s">
        <v>172</v>
      </c>
      <c r="O92" s="18" t="s">
        <v>90</v>
      </c>
      <c r="P92" s="18" t="s">
        <v>90</v>
      </c>
    </row>
    <row r="93" spans="1:16" x14ac:dyDescent="0.25">
      <c r="A93" t="s">
        <v>151</v>
      </c>
      <c r="C93" s="16">
        <v>11249.77</v>
      </c>
      <c r="D93" s="16">
        <v>11249.77</v>
      </c>
      <c r="E93" s="17">
        <v>29221</v>
      </c>
      <c r="F93" s="18" t="s">
        <v>154</v>
      </c>
      <c r="G93" s="16">
        <v>0</v>
      </c>
      <c r="H93" s="18" t="s">
        <v>177</v>
      </c>
      <c r="I93" s="16">
        <v>11249.77</v>
      </c>
      <c r="J93" s="18" t="s">
        <v>392</v>
      </c>
      <c r="K93" s="16">
        <v>0</v>
      </c>
      <c r="L93" s="18" t="s">
        <v>69</v>
      </c>
      <c r="M93" s="18" t="s">
        <v>179</v>
      </c>
      <c r="N93" s="18" t="s">
        <v>177</v>
      </c>
      <c r="O93" s="18" t="s">
        <v>69</v>
      </c>
      <c r="P93" s="18" t="s">
        <v>69</v>
      </c>
    </row>
    <row r="94" spans="1:16" x14ac:dyDescent="0.25">
      <c r="A94" t="s">
        <v>151</v>
      </c>
      <c r="C94" s="16">
        <v>28164.81</v>
      </c>
      <c r="D94" s="16">
        <v>0</v>
      </c>
      <c r="E94" s="17">
        <v>29221</v>
      </c>
      <c r="F94" s="18" t="s">
        <v>191</v>
      </c>
      <c r="G94" s="16">
        <v>28019.55</v>
      </c>
      <c r="H94" s="18" t="s">
        <v>192</v>
      </c>
      <c r="I94" s="16">
        <v>5625</v>
      </c>
      <c r="J94" s="18" t="s">
        <v>393</v>
      </c>
      <c r="K94" s="16">
        <v>0</v>
      </c>
      <c r="L94" s="18" t="s">
        <v>394</v>
      </c>
      <c r="M94" s="18" t="s">
        <v>158</v>
      </c>
      <c r="N94" s="18" t="s">
        <v>395</v>
      </c>
      <c r="O94" s="18" t="s">
        <v>396</v>
      </c>
      <c r="P94" s="18" t="s">
        <v>83</v>
      </c>
    </row>
    <row r="95" spans="1:16" x14ac:dyDescent="0.25">
      <c r="A95" t="s">
        <v>151</v>
      </c>
      <c r="C95" s="16">
        <v>53194.93</v>
      </c>
      <c r="D95" s="16">
        <v>8000</v>
      </c>
      <c r="E95" s="17">
        <v>29221</v>
      </c>
      <c r="F95" s="18" t="s">
        <v>183</v>
      </c>
      <c r="G95" s="16">
        <v>44994.93</v>
      </c>
      <c r="H95" s="18" t="s">
        <v>184</v>
      </c>
      <c r="I95" s="16">
        <v>37450</v>
      </c>
      <c r="J95" s="18" t="s">
        <v>397</v>
      </c>
      <c r="K95" s="16">
        <v>0</v>
      </c>
      <c r="L95" s="18" t="s">
        <v>398</v>
      </c>
      <c r="M95" s="18" t="s">
        <v>158</v>
      </c>
      <c r="N95" s="18" t="s">
        <v>246</v>
      </c>
      <c r="O95" s="18" t="s">
        <v>399</v>
      </c>
      <c r="P95" s="18" t="s">
        <v>91</v>
      </c>
    </row>
    <row r="96" spans="1:16" x14ac:dyDescent="0.25">
      <c r="A96" t="s">
        <v>151</v>
      </c>
      <c r="C96" s="16">
        <v>450</v>
      </c>
      <c r="D96" s="16">
        <v>0</v>
      </c>
      <c r="E96" s="17">
        <v>29221</v>
      </c>
      <c r="F96" s="18" t="s">
        <v>154</v>
      </c>
      <c r="G96" s="16">
        <v>450</v>
      </c>
      <c r="H96" s="18" t="s">
        <v>177</v>
      </c>
      <c r="I96" s="16">
        <v>450</v>
      </c>
      <c r="J96" s="18" t="s">
        <v>300</v>
      </c>
      <c r="K96" s="16">
        <v>0</v>
      </c>
      <c r="L96" s="18" t="s">
        <v>38</v>
      </c>
      <c r="M96" s="18" t="s">
        <v>179</v>
      </c>
      <c r="N96" s="18" t="s">
        <v>177</v>
      </c>
      <c r="O96" s="18" t="s">
        <v>38</v>
      </c>
      <c r="P96" s="18" t="s">
        <v>38</v>
      </c>
    </row>
    <row r="97" spans="1:16" x14ac:dyDescent="0.25">
      <c r="A97" t="s">
        <v>151</v>
      </c>
      <c r="C97" s="16">
        <v>21500</v>
      </c>
      <c r="D97" s="16">
        <v>0</v>
      </c>
      <c r="E97" s="17">
        <v>29221</v>
      </c>
      <c r="F97" s="18" t="s">
        <v>154</v>
      </c>
      <c r="G97" s="16">
        <v>21500</v>
      </c>
      <c r="H97" s="18" t="s">
        <v>161</v>
      </c>
      <c r="I97" s="16">
        <v>21500</v>
      </c>
      <c r="J97" s="18" t="s">
        <v>400</v>
      </c>
      <c r="K97" s="16">
        <v>0</v>
      </c>
      <c r="L97" s="18" t="s">
        <v>401</v>
      </c>
      <c r="M97" s="18" t="s">
        <v>158</v>
      </c>
      <c r="N97" s="18" t="s">
        <v>220</v>
      </c>
      <c r="O97" s="18" t="s">
        <v>402</v>
      </c>
      <c r="P97" s="18" t="s">
        <v>77</v>
      </c>
    </row>
    <row r="98" spans="1:16" x14ac:dyDescent="0.25">
      <c r="A98" t="s">
        <v>151</v>
      </c>
      <c r="C98" s="16">
        <v>12659.84</v>
      </c>
      <c r="D98" s="16">
        <v>12659.84</v>
      </c>
      <c r="E98" s="17">
        <v>29221</v>
      </c>
      <c r="F98" s="18" t="s">
        <v>154</v>
      </c>
      <c r="G98" s="16">
        <v>0</v>
      </c>
      <c r="H98" s="18" t="s">
        <v>192</v>
      </c>
      <c r="I98" s="16">
        <v>10000</v>
      </c>
      <c r="J98" s="18" t="s">
        <v>403</v>
      </c>
      <c r="K98" s="16">
        <v>0</v>
      </c>
      <c r="L98" s="18" t="s">
        <v>404</v>
      </c>
      <c r="M98" s="18" t="s">
        <v>158</v>
      </c>
      <c r="N98" s="18" t="s">
        <v>177</v>
      </c>
      <c r="O98" s="18" t="s">
        <v>405</v>
      </c>
      <c r="P98" s="18" t="s">
        <v>73</v>
      </c>
    </row>
    <row r="99" spans="1:16" x14ac:dyDescent="0.25">
      <c r="A99" t="s">
        <v>151</v>
      </c>
      <c r="C99" s="16">
        <v>70358.91</v>
      </c>
      <c r="D99" s="16">
        <v>2000</v>
      </c>
      <c r="E99" s="17">
        <v>29221</v>
      </c>
      <c r="F99" s="18" t="s">
        <v>183</v>
      </c>
      <c r="G99" s="16">
        <v>68358.91</v>
      </c>
      <c r="H99" s="18" t="s">
        <v>184</v>
      </c>
      <c r="I99" s="16">
        <v>55105</v>
      </c>
      <c r="J99" s="18" t="s">
        <v>406</v>
      </c>
      <c r="K99" s="16">
        <v>0</v>
      </c>
      <c r="L99" s="18" t="s">
        <v>407</v>
      </c>
      <c r="M99" s="18" t="s">
        <v>158</v>
      </c>
      <c r="N99" s="18" t="s">
        <v>246</v>
      </c>
      <c r="O99" s="18" t="s">
        <v>408</v>
      </c>
      <c r="P99" s="18" t="s">
        <v>95</v>
      </c>
    </row>
    <row r="100" spans="1:16" x14ac:dyDescent="0.25">
      <c r="A100" t="s">
        <v>151</v>
      </c>
      <c r="C100" s="16">
        <v>0</v>
      </c>
      <c r="D100" s="16">
        <v>0</v>
      </c>
      <c r="E100" s="17">
        <v>29221</v>
      </c>
      <c r="F100" s="18" t="s">
        <v>154</v>
      </c>
      <c r="G100" s="16">
        <v>0</v>
      </c>
      <c r="H100" s="18" t="s">
        <v>192</v>
      </c>
      <c r="I100" s="16">
        <v>0</v>
      </c>
      <c r="J100" s="18" t="s">
        <v>177</v>
      </c>
      <c r="K100" s="16">
        <v>0</v>
      </c>
      <c r="L100" s="18" t="s">
        <v>409</v>
      </c>
      <c r="M100" s="18" t="s">
        <v>158</v>
      </c>
      <c r="N100" s="18" t="s">
        <v>177</v>
      </c>
      <c r="O100" s="18" t="s">
        <v>29</v>
      </c>
      <c r="P100" s="18" t="s">
        <v>29</v>
      </c>
    </row>
    <row r="101" spans="1:16" x14ac:dyDescent="0.25">
      <c r="A101" t="s">
        <v>151</v>
      </c>
      <c r="C101" s="16">
        <v>4945.53</v>
      </c>
      <c r="D101" s="16">
        <v>0</v>
      </c>
      <c r="E101" s="17">
        <v>29221</v>
      </c>
      <c r="F101" s="18" t="s">
        <v>154</v>
      </c>
      <c r="G101" s="16">
        <v>4945.53</v>
      </c>
      <c r="H101" s="18" t="s">
        <v>161</v>
      </c>
      <c r="I101" s="16">
        <v>3407.52</v>
      </c>
      <c r="J101" s="18" t="s">
        <v>410</v>
      </c>
      <c r="K101" s="16">
        <v>0</v>
      </c>
      <c r="L101" s="18" t="s">
        <v>411</v>
      </c>
      <c r="M101" s="18" t="s">
        <v>158</v>
      </c>
      <c r="N101" s="18" t="s">
        <v>71</v>
      </c>
      <c r="O101" s="18" t="s">
        <v>412</v>
      </c>
      <c r="P101" s="18" t="s">
        <v>53</v>
      </c>
    </row>
    <row r="102" spans="1:16" x14ac:dyDescent="0.25">
      <c r="A102" t="s">
        <v>151</v>
      </c>
      <c r="C102" s="16">
        <v>2218.61</v>
      </c>
      <c r="D102" s="16">
        <v>300</v>
      </c>
      <c r="E102" s="17">
        <v>29221</v>
      </c>
      <c r="F102" s="18" t="s">
        <v>183</v>
      </c>
      <c r="G102" s="16">
        <v>1918.61</v>
      </c>
      <c r="H102" s="18" t="s">
        <v>184</v>
      </c>
      <c r="I102" s="16">
        <v>509.84</v>
      </c>
      <c r="J102" s="18" t="s">
        <v>413</v>
      </c>
      <c r="K102" s="16">
        <v>0</v>
      </c>
      <c r="L102" s="18" t="s">
        <v>414</v>
      </c>
      <c r="M102" s="18" t="s">
        <v>158</v>
      </c>
      <c r="N102" s="18" t="s">
        <v>186</v>
      </c>
      <c r="O102" s="18" t="s">
        <v>415</v>
      </c>
      <c r="P102" s="18" t="s">
        <v>46</v>
      </c>
    </row>
    <row r="103" spans="1:16" x14ac:dyDescent="0.25">
      <c r="A103" t="s">
        <v>151</v>
      </c>
      <c r="C103" s="16">
        <v>8547.23</v>
      </c>
      <c r="D103" s="16">
        <v>0</v>
      </c>
      <c r="E103" s="17">
        <v>29221</v>
      </c>
      <c r="F103" s="18" t="s">
        <v>183</v>
      </c>
      <c r="G103" s="16">
        <v>8547.23</v>
      </c>
      <c r="H103" s="18" t="s">
        <v>184</v>
      </c>
      <c r="I103" s="16">
        <v>8547.23</v>
      </c>
      <c r="J103" s="18" t="s">
        <v>416</v>
      </c>
      <c r="K103" s="16">
        <v>0</v>
      </c>
      <c r="L103" s="18" t="s">
        <v>417</v>
      </c>
      <c r="M103" s="18" t="s">
        <v>158</v>
      </c>
      <c r="N103" s="18" t="s">
        <v>186</v>
      </c>
      <c r="O103" s="18" t="s">
        <v>61</v>
      </c>
      <c r="P103" s="18" t="s">
        <v>61</v>
      </c>
    </row>
    <row r="104" spans="1:16" x14ac:dyDescent="0.25">
      <c r="A104" t="s">
        <v>151</v>
      </c>
      <c r="C104" s="16">
        <v>80538.06</v>
      </c>
      <c r="D104" s="16">
        <v>75404</v>
      </c>
      <c r="E104" s="17">
        <v>29221</v>
      </c>
      <c r="F104" s="18" t="s">
        <v>154</v>
      </c>
      <c r="G104" s="16">
        <v>5134.0600000000004</v>
      </c>
      <c r="H104" s="18" t="s">
        <v>161</v>
      </c>
      <c r="I104" s="16">
        <v>24112.75</v>
      </c>
      <c r="J104" s="18" t="s">
        <v>418</v>
      </c>
      <c r="K104" s="16">
        <v>0</v>
      </c>
      <c r="L104" s="18" t="s">
        <v>419</v>
      </c>
      <c r="M104" s="18" t="s">
        <v>158</v>
      </c>
      <c r="N104" s="18" t="s">
        <v>71</v>
      </c>
      <c r="O104" s="18" t="s">
        <v>420</v>
      </c>
      <c r="P104" s="18" t="s">
        <v>99</v>
      </c>
    </row>
    <row r="105" spans="1:16" x14ac:dyDescent="0.25">
      <c r="A105" t="s">
        <v>151</v>
      </c>
      <c r="C105" s="16">
        <v>990.89</v>
      </c>
      <c r="D105" s="16">
        <v>0</v>
      </c>
      <c r="E105" s="17">
        <v>29221</v>
      </c>
      <c r="F105" s="18" t="s">
        <v>154</v>
      </c>
      <c r="G105" s="16">
        <v>0</v>
      </c>
      <c r="H105" s="18" t="s">
        <v>161</v>
      </c>
      <c r="I105" s="16">
        <v>672.56</v>
      </c>
      <c r="J105" s="18" t="s">
        <v>421</v>
      </c>
      <c r="K105" s="16">
        <v>0</v>
      </c>
      <c r="L105" s="18" t="s">
        <v>422</v>
      </c>
      <c r="M105" s="18" t="s">
        <v>158</v>
      </c>
      <c r="N105" s="18" t="s">
        <v>71</v>
      </c>
      <c r="O105" s="18" t="s">
        <v>423</v>
      </c>
      <c r="P105" s="18" t="s">
        <v>40</v>
      </c>
    </row>
    <row r="106" spans="1:16" x14ac:dyDescent="0.25">
      <c r="A106" t="s">
        <v>151</v>
      </c>
      <c r="C106" s="16">
        <v>5000</v>
      </c>
      <c r="D106" s="16">
        <v>5000</v>
      </c>
      <c r="E106" s="17">
        <v>29221</v>
      </c>
      <c r="F106" s="18" t="s">
        <v>154</v>
      </c>
      <c r="G106" s="16">
        <v>0</v>
      </c>
      <c r="H106" s="18" t="s">
        <v>177</v>
      </c>
      <c r="I106" s="16">
        <v>5000</v>
      </c>
      <c r="J106" s="18" t="s">
        <v>282</v>
      </c>
      <c r="K106" s="16">
        <v>0</v>
      </c>
      <c r="L106" s="18" t="s">
        <v>424</v>
      </c>
      <c r="M106" s="18" t="s">
        <v>179</v>
      </c>
      <c r="N106" s="18" t="s">
        <v>177</v>
      </c>
      <c r="O106" s="18" t="s">
        <v>54</v>
      </c>
      <c r="P106" s="18" t="s">
        <v>54</v>
      </c>
    </row>
    <row r="107" spans="1:16" x14ac:dyDescent="0.25">
      <c r="A107" t="s">
        <v>151</v>
      </c>
      <c r="C107" s="16">
        <v>0</v>
      </c>
      <c r="D107" s="16">
        <v>0</v>
      </c>
      <c r="E107" s="17">
        <v>29221</v>
      </c>
      <c r="F107" s="18" t="s">
        <v>183</v>
      </c>
      <c r="G107" s="16">
        <v>0</v>
      </c>
      <c r="H107" s="18" t="s">
        <v>184</v>
      </c>
      <c r="I107" s="16">
        <v>0</v>
      </c>
      <c r="J107" s="18" t="s">
        <v>177</v>
      </c>
      <c r="K107" s="16">
        <v>0</v>
      </c>
      <c r="L107" s="18" t="s">
        <v>425</v>
      </c>
      <c r="M107" s="18" t="s">
        <v>158</v>
      </c>
      <c r="N107" s="18" t="s">
        <v>186</v>
      </c>
      <c r="O107" s="18" t="s">
        <v>18</v>
      </c>
      <c r="P107" s="18" t="s">
        <v>18</v>
      </c>
    </row>
    <row r="108" spans="1:16" x14ac:dyDescent="0.25">
      <c r="A108" t="s">
        <v>151</v>
      </c>
      <c r="C108" s="16">
        <v>36085.11</v>
      </c>
      <c r="D108" s="16">
        <v>23132.43</v>
      </c>
      <c r="E108" s="17">
        <v>29221</v>
      </c>
      <c r="F108" s="18" t="s">
        <v>154</v>
      </c>
      <c r="G108" s="16">
        <v>12723.11</v>
      </c>
      <c r="H108" s="18" t="s">
        <v>161</v>
      </c>
      <c r="I108" s="16">
        <v>5021.46</v>
      </c>
      <c r="J108" s="18" t="s">
        <v>387</v>
      </c>
      <c r="K108" s="16">
        <v>0</v>
      </c>
      <c r="L108" s="18" t="s">
        <v>426</v>
      </c>
      <c r="M108" s="18" t="s">
        <v>158</v>
      </c>
      <c r="N108" s="18" t="s">
        <v>71</v>
      </c>
      <c r="O108" s="18" t="s">
        <v>427</v>
      </c>
      <c r="P108" s="18" t="s">
        <v>85</v>
      </c>
    </row>
    <row r="109" spans="1:16" x14ac:dyDescent="0.25">
      <c r="A109" t="s">
        <v>151</v>
      </c>
      <c r="C109">
        <f>SUBTOTAL(109,Vendors[Amount Billed YTD])</f>
        <v>3052604.32</v>
      </c>
      <c r="D109">
        <f>SUBTOTAL(109,Vendors[Amount Paid YTD])</f>
        <v>1603679.1899999995</v>
      </c>
      <c r="G109">
        <f>SUBTOTAL(109,Vendors[Current Balance])</f>
        <v>1306284.7300000002</v>
      </c>
      <c r="I109">
        <f>SUBTOTAL(109,Vendors[Last Invoice Amount])</f>
        <v>854960.70999999985</v>
      </c>
      <c r="K109">
        <f>SUBTOTAL(109,Vendors[On Order Amount])</f>
        <v>108988.68</v>
      </c>
      <c r="P109">
        <f>SUBTOTAL(103,Vendors[Vendor Short Name])</f>
        <v>102</v>
      </c>
    </row>
  </sheetData>
  <pageMargins left="0.7" right="0.7" top="0.75" bottom="0.75" header="0.3" footer="0.3"/>
  <pageSetup scale="35"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workbookViewId="0"/>
  </sheetViews>
  <sheetFormatPr defaultRowHeight="15" x14ac:dyDescent="0.25"/>
  <sheetData>
    <row r="1" spans="1:17" x14ac:dyDescent="0.25">
      <c r="A1" s="15" t="s">
        <v>445</v>
      </c>
    </row>
    <row r="4" spans="1:17" x14ac:dyDescent="0.25">
      <c r="A4" s="15" t="s">
        <v>1</v>
      </c>
      <c r="C4" s="15" t="s">
        <v>2</v>
      </c>
      <c r="D4" s="15" t="s">
        <v>4</v>
      </c>
      <c r="E4" s="15" t="s">
        <v>5</v>
      </c>
      <c r="F4" s="15" t="s">
        <v>6</v>
      </c>
      <c r="G4" s="15" t="s">
        <v>7</v>
      </c>
      <c r="H4" s="15" t="s">
        <v>8</v>
      </c>
      <c r="I4" s="15" t="s">
        <v>120</v>
      </c>
      <c r="J4" s="15" t="s">
        <v>9</v>
      </c>
      <c r="K4" s="15" t="s">
        <v>10</v>
      </c>
      <c r="L4" s="15" t="s">
        <v>11</v>
      </c>
      <c r="M4" s="15" t="s">
        <v>133</v>
      </c>
      <c r="N4" s="15" t="s">
        <v>122</v>
      </c>
      <c r="O4" s="15" t="s">
        <v>121</v>
      </c>
      <c r="P4" s="15" t="s">
        <v>134</v>
      </c>
      <c r="Q4" s="15" t="s">
        <v>12</v>
      </c>
    </row>
    <row r="5" spans="1:17" x14ac:dyDescent="0.25">
      <c r="A5" s="15" t="s">
        <v>1</v>
      </c>
      <c r="C5" s="15" t="s">
        <v>3</v>
      </c>
      <c r="D5" s="15" t="s">
        <v>4</v>
      </c>
      <c r="E5" s="15" t="s">
        <v>5</v>
      </c>
      <c r="F5" s="15" t="s">
        <v>6</v>
      </c>
      <c r="G5" s="15" t="s">
        <v>7</v>
      </c>
      <c r="H5" s="15" t="s">
        <v>8</v>
      </c>
      <c r="I5" s="15" t="s">
        <v>120</v>
      </c>
      <c r="J5" s="15" t="s">
        <v>9</v>
      </c>
      <c r="K5" s="15" t="s">
        <v>10</v>
      </c>
      <c r="L5" s="15" t="s">
        <v>11</v>
      </c>
      <c r="M5" s="15" t="s">
        <v>133</v>
      </c>
      <c r="N5" s="15" t="s">
        <v>122</v>
      </c>
      <c r="O5" s="15" t="s">
        <v>121</v>
      </c>
      <c r="P5" s="15" t="s">
        <v>134</v>
      </c>
      <c r="Q5" s="15" t="s">
        <v>12</v>
      </c>
    </row>
    <row r="6" spans="1:17" x14ac:dyDescent="0.25">
      <c r="C6" s="15"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workbookViewId="0"/>
  </sheetViews>
  <sheetFormatPr defaultRowHeight="15" x14ac:dyDescent="0.25"/>
  <sheetData>
    <row r="1" spans="1:17" x14ac:dyDescent="0.25">
      <c r="A1" s="15" t="s">
        <v>445</v>
      </c>
    </row>
    <row r="4" spans="1:17" x14ac:dyDescent="0.25">
      <c r="A4" s="15" t="s">
        <v>1</v>
      </c>
      <c r="C4" s="15" t="s">
        <v>2</v>
      </c>
      <c r="D4" s="15" t="s">
        <v>4</v>
      </c>
      <c r="E4" s="15" t="s">
        <v>5</v>
      </c>
      <c r="F4" s="15" t="s">
        <v>6</v>
      </c>
      <c r="G4" s="15" t="s">
        <v>7</v>
      </c>
      <c r="H4" s="15" t="s">
        <v>8</v>
      </c>
      <c r="I4" s="15" t="s">
        <v>120</v>
      </c>
      <c r="J4" s="15" t="s">
        <v>9</v>
      </c>
      <c r="K4" s="15" t="s">
        <v>10</v>
      </c>
      <c r="L4" s="15" t="s">
        <v>11</v>
      </c>
      <c r="M4" s="15" t="s">
        <v>133</v>
      </c>
      <c r="N4" s="15" t="s">
        <v>122</v>
      </c>
      <c r="O4" s="15" t="s">
        <v>121</v>
      </c>
      <c r="P4" s="15" t="s">
        <v>134</v>
      </c>
      <c r="Q4" s="15" t="s">
        <v>12</v>
      </c>
    </row>
    <row r="5" spans="1:17" x14ac:dyDescent="0.25">
      <c r="A5" s="15" t="s">
        <v>1</v>
      </c>
      <c r="C5" s="15" t="s">
        <v>3</v>
      </c>
      <c r="D5" s="15" t="s">
        <v>4</v>
      </c>
      <c r="E5" s="15" t="s">
        <v>5</v>
      </c>
      <c r="F5" s="15" t="s">
        <v>6</v>
      </c>
      <c r="G5" s="15" t="s">
        <v>7</v>
      </c>
      <c r="H5" s="15" t="s">
        <v>8</v>
      </c>
      <c r="I5" s="15" t="s">
        <v>120</v>
      </c>
      <c r="J5" s="15" t="s">
        <v>9</v>
      </c>
      <c r="K5" s="15" t="s">
        <v>10</v>
      </c>
      <c r="L5" s="15" t="s">
        <v>11</v>
      </c>
      <c r="M5" s="15" t="s">
        <v>133</v>
      </c>
      <c r="N5" s="15" t="s">
        <v>122</v>
      </c>
      <c r="O5" s="15" t="s">
        <v>121</v>
      </c>
      <c r="P5" s="15" t="s">
        <v>134</v>
      </c>
      <c r="Q5" s="15" t="s">
        <v>12</v>
      </c>
    </row>
    <row r="6" spans="1:17" x14ac:dyDescent="0.25">
      <c r="C6" s="15" t="s">
        <v>150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Vendor Analysis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Vendor Analysis</dc:title>
  <dc:subject>Jet Basics</dc:subject>
  <dc:creator>Keesha M. Wallace</dc:creator>
  <dc:description>Lists vendors by YTD amount billed with paid, balance, and on order amounts.  Slicers can be used to filter on country, vendor class, and vendor status.</dc:description>
  <cp:lastModifiedBy>Kim R. Duey</cp:lastModifiedBy>
  <cp:lastPrinted>2013-02-22T23:17:02Z</cp:lastPrinted>
  <dcterms:created xsi:type="dcterms:W3CDTF">2013-02-21T19:03:10Z</dcterms:created>
  <dcterms:modified xsi:type="dcterms:W3CDTF">2018-09-27T14:24:45Z</dcterms:modified>
  <cp:category>Accounts Payable; 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