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595"/>
  </bookViews>
  <sheets>
    <sheet name="Read Me" sheetId="88" r:id="rId1"/>
    <sheet name="Info" sheetId="78" r:id="rId2"/>
    <sheet name="Purchase Order Status by Vendor" sheetId="72" r:id="rId3"/>
    <sheet name="Report" sheetId="1" r:id="rId4"/>
    <sheet name="Sheet2" sheetId="89" state="veryHidden" r:id="rId5"/>
    <sheet name="Sheet3" sheetId="90" state="veryHidden" r:id="rId6"/>
    <sheet name="Sheet4" sheetId="91" state="veryHidden" r:id="rId7"/>
  </sheets>
  <definedNames>
    <definedName name="Slicer_Location_Code1">#N/A</definedName>
    <definedName name="Slicer_PO_Status_Description1">#N/A</definedName>
    <definedName name="Slicer_Vendor_Name1">#N/A</definedName>
  </definedNames>
  <calcPr calcId="162913"/>
  <pivotCaches>
    <pivotCache cacheId="27" r:id="rId8"/>
  </pivotCaches>
  <extLst>
    <ext xmlns:x14="http://schemas.microsoft.com/office/spreadsheetml/2009/9/main" uri="{BBE1A952-AA13-448e-AADC-164F8A28A991}">
      <x14:slicerCaches>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5" i="1" l="1"/>
  <c r="U79" i="1"/>
  <c r="S79" i="1"/>
  <c r="Q79" i="1"/>
  <c r="M79" i="1"/>
  <c r="I79" i="1"/>
  <c r="AD79" i="1"/>
  <c r="E5" i="1"/>
  <c r="F5" i="72" s="1"/>
  <c r="Q3" i="72"/>
</calcChain>
</file>

<file path=xl/sharedStrings.xml><?xml version="1.0" encoding="utf-8"?>
<sst xmlns="http://schemas.openxmlformats.org/spreadsheetml/2006/main" count="3663" uniqueCount="415">
  <si>
    <t>Auto+Hide+Values</t>
  </si>
  <si>
    <t>Hide</t>
  </si>
  <si>
    <t>Headers:</t>
  </si>
  <si>
    <t>Fields:</t>
  </si>
  <si>
    <t>Country</t>
  </si>
  <si>
    <t>Document Date</t>
  </si>
  <si>
    <t>Extended Cost</t>
  </si>
  <si>
    <t>Location Code</t>
  </si>
  <si>
    <t>Payment Terms ID</t>
  </si>
  <si>
    <t>PO Status Description</t>
  </si>
  <si>
    <t>PO Status</t>
  </si>
  <si>
    <t>PO Number</t>
  </si>
  <si>
    <t>PO Type Description</t>
  </si>
  <si>
    <t>PO Type</t>
  </si>
  <si>
    <t>Unit Cost</t>
  </si>
  <si>
    <t>Unit of Measure</t>
  </si>
  <si>
    <t>Line Quantity Ordered</t>
  </si>
  <si>
    <t>Vendor Line Item Description</t>
  </si>
  <si>
    <t>Vendor Line Item Number</t>
  </si>
  <si>
    <t>Vendor Name</t>
  </si>
  <si>
    <t>Vendor Number</t>
  </si>
  <si>
    <t>Item Requested Date</t>
  </si>
  <si>
    <t>Item Required Date</t>
  </si>
  <si>
    <t>Shipping Method</t>
  </si>
  <si>
    <t>Required Date</t>
  </si>
  <si>
    <t>Each</t>
  </si>
  <si>
    <t>Phone Cord - 12' White</t>
  </si>
  <si>
    <t>Cord-12</t>
  </si>
  <si>
    <t>ATTRACTI00001</t>
  </si>
  <si>
    <t>LOCAL DELIVERY</t>
  </si>
  <si>
    <t>Headset - Dual Ear</t>
  </si>
  <si>
    <t>HDST-Dual</t>
  </si>
  <si>
    <t>Panache KX-T1450 answer</t>
  </si>
  <si>
    <t>PAN-T1450</t>
  </si>
  <si>
    <t>ASSOCIAT0001</t>
  </si>
  <si>
    <t>Cordless-Attractive 5352-Red</t>
  </si>
  <si>
    <t>ATT-53RD</t>
  </si>
  <si>
    <t>CRD-12WH</t>
  </si>
  <si>
    <t>ADVANCED0001</t>
  </si>
  <si>
    <t>DROP SHIP</t>
  </si>
  <si>
    <t>Foot</t>
  </si>
  <si>
    <t>Single Conductor Wire</t>
  </si>
  <si>
    <t>WIRE SINGLE</t>
  </si>
  <si>
    <t>GREENLAK0001</t>
  </si>
  <si>
    <t>GROUND</t>
  </si>
  <si>
    <t>GTEM3458</t>
  </si>
  <si>
    <t>FABRIKAM0001</t>
  </si>
  <si>
    <t>Multi conductor wire</t>
  </si>
  <si>
    <t>WIRE MULTI</t>
  </si>
  <si>
    <t>Cordless-Grand S5043</t>
  </si>
  <si>
    <t>GTES5043</t>
  </si>
  <si>
    <t>Surge Protector</t>
  </si>
  <si>
    <t>SURGEPNL</t>
  </si>
  <si>
    <t>CIRCUITD0001</t>
  </si>
  <si>
    <t>Phone Cord - 25' Black</t>
  </si>
  <si>
    <t>25CORD</t>
  </si>
  <si>
    <t>COMVEXIN0001</t>
  </si>
  <si>
    <t>Headset-Single Ear</t>
  </si>
  <si>
    <t>HDST-SINGLE</t>
  </si>
  <si>
    <t>Tape Unit/Mass Storage</t>
  </si>
  <si>
    <t>TAPEMASS</t>
  </si>
  <si>
    <t>CRUGEREN0001</t>
  </si>
  <si>
    <t>TWO DAY</t>
  </si>
  <si>
    <t>Switching Module Small</t>
  </si>
  <si>
    <t>SMSWITCH</t>
  </si>
  <si>
    <t>Ring Generator</t>
  </si>
  <si>
    <t>RINGER</t>
  </si>
  <si>
    <t>CAPITALP0001</t>
  </si>
  <si>
    <t>Phone ATT Black</t>
  </si>
  <si>
    <t>PHON-53BK</t>
  </si>
  <si>
    <t>Phone ATT Blue</t>
  </si>
  <si>
    <t>PHON-53BL</t>
  </si>
  <si>
    <t>LDS Network Card</t>
  </si>
  <si>
    <t>LDS</t>
  </si>
  <si>
    <t>Processor 486/25MHz</t>
  </si>
  <si>
    <t>4862PROC</t>
  </si>
  <si>
    <t>T1 Interface Kit</t>
  </si>
  <si>
    <t>T1KIT</t>
  </si>
  <si>
    <t>486-66 Processor</t>
  </si>
  <si>
    <t>PROC66</t>
  </si>
  <si>
    <t>FaxPhone 9800</t>
  </si>
  <si>
    <t>CAN9800</t>
  </si>
  <si>
    <t>Aspect 100</t>
  </si>
  <si>
    <t>ASP100</t>
  </si>
  <si>
    <t>Cordless-Attractive 5352-Black</t>
  </si>
  <si>
    <t>ATT-53BK</t>
  </si>
  <si>
    <t>Cordless-Attractive 5352-Blue</t>
  </si>
  <si>
    <t>ATT-53BL</t>
  </si>
  <si>
    <t>CENTRALC0001</t>
  </si>
  <si>
    <t>PHON-ATT-53BK</t>
  </si>
  <si>
    <t>PHON-ATT-53BL</t>
  </si>
  <si>
    <t>New</t>
  </si>
  <si>
    <t>FAXX-CAN-9800</t>
  </si>
  <si>
    <t>ACCS-CRD-12WH</t>
  </si>
  <si>
    <t>ACCS-HDS-2EAR</t>
  </si>
  <si>
    <t>Grand Total</t>
  </si>
  <si>
    <t>Due Date</t>
  </si>
  <si>
    <t>Created Date</t>
  </si>
  <si>
    <t>PO1008</t>
  </si>
  <si>
    <t>PO1009</t>
  </si>
  <si>
    <t>PO0997</t>
  </si>
  <si>
    <t>PO0998</t>
  </si>
  <si>
    <t>PO0996</t>
  </si>
  <si>
    <t>PO1002</t>
  </si>
  <si>
    <t>PO1000</t>
  </si>
  <si>
    <t>PO1005</t>
  </si>
  <si>
    <t>PO1007</t>
  </si>
  <si>
    <t>PO1001</t>
  </si>
  <si>
    <t>PO0999</t>
  </si>
  <si>
    <t>PO1006</t>
  </si>
  <si>
    <t>PO1012</t>
  </si>
  <si>
    <t>PO1004</t>
  </si>
  <si>
    <t>PO1003</t>
  </si>
  <si>
    <t>Cruger Engineering Company</t>
  </si>
  <si>
    <t>ComVex, Inc.</t>
  </si>
  <si>
    <t>Advanced Office Systems</t>
  </si>
  <si>
    <t>Central Cellular, Inc.</t>
  </si>
  <si>
    <t>Associated Insurance Inc.</t>
  </si>
  <si>
    <t>Fabrikam, Inc.</t>
  </si>
  <si>
    <t>Attractive Telephone Co.</t>
  </si>
  <si>
    <t>Capital Printed Circuits</t>
  </si>
  <si>
    <t>Green Lake Wire Company</t>
  </si>
  <si>
    <t>Circuit Distributing West</t>
  </si>
  <si>
    <t>AutoTable</t>
  </si>
  <si>
    <t>AutoTable+Fit</t>
  </si>
  <si>
    <t>Total</t>
  </si>
  <si>
    <t>United States</t>
  </si>
  <si>
    <t>WAREHOUSE</t>
  </si>
  <si>
    <t>Net 30</t>
  </si>
  <si>
    <t>Cancelled</t>
  </si>
  <si>
    <t>INV</t>
  </si>
  <si>
    <t/>
  </si>
  <si>
    <t>Closed</t>
  </si>
  <si>
    <t>Received</t>
  </si>
  <si>
    <t>2% 10/Net 30</t>
  </si>
  <si>
    <t>Change Order</t>
  </si>
  <si>
    <t>Released</t>
  </si>
  <si>
    <t>NORTH</t>
  </si>
  <si>
    <t>USA</t>
  </si>
  <si>
    <t>FIN</t>
  </si>
  <si>
    <t>fit</t>
  </si>
  <si>
    <t>Purchase Order Status by Vendor</t>
  </si>
  <si>
    <t>UoM</t>
  </si>
  <si>
    <t>Line Item Number</t>
  </si>
  <si>
    <t>ACCS-CRD-25BK</t>
  </si>
  <si>
    <t>ACCS-HDS-1EAR</t>
  </si>
  <si>
    <t>ANSW-PAN-1450</t>
  </si>
  <si>
    <t>HDWR-ACC-0100</t>
  </si>
  <si>
    <t>HDWR-LDS-0001</t>
  </si>
  <si>
    <t>HDWR-PRO-4862</t>
  </si>
  <si>
    <t>HDWR-PRO-4866</t>
  </si>
  <si>
    <t>HDWR-SWM-0100</t>
  </si>
  <si>
    <t>HDWR-T1I-0001</t>
  </si>
  <si>
    <t>HDWR-TPS-0001</t>
  </si>
  <si>
    <t>PHON-ATT-53RD</t>
  </si>
  <si>
    <t>PHON-GTE-3458</t>
  </si>
  <si>
    <t>PHON-GTE-5043</t>
  </si>
  <si>
    <t>WIRE-MCD-0001</t>
  </si>
  <si>
    <t>HDWR-RNG-0001</t>
  </si>
  <si>
    <t>HDWR-SRG-0001</t>
  </si>
  <si>
    <t>WIRE-SCD-0001</t>
  </si>
  <si>
    <t>Tables and Fields</t>
  </si>
  <si>
    <t>Filters</t>
  </si>
  <si>
    <t>Title+Fit</t>
  </si>
  <si>
    <t>Value</t>
  </si>
  <si>
    <t>Lookup+Hide</t>
  </si>
  <si>
    <t>Jet Purchase Detail</t>
  </si>
  <si>
    <t>Option</t>
  </si>
  <si>
    <t>Vendor Contact</t>
  </si>
  <si>
    <t>=NL("Lookup","Jet Purchase Detail","Document Date")</t>
  </si>
  <si>
    <t>Value+Fit</t>
  </si>
  <si>
    <t>Stewart, Jim</t>
  </si>
  <si>
    <t>Manoj Monat</t>
  </si>
  <si>
    <t>Purchasing &amp; Sales</t>
  </si>
  <si>
    <t>41734</t>
  </si>
  <si>
    <t>1</t>
  </si>
  <si>
    <t>19.74</t>
  </si>
  <si>
    <t>29221</t>
  </si>
  <si>
    <t>6</t>
  </si>
  <si>
    <t>41764</t>
  </si>
  <si>
    <t>3.29</t>
  </si>
  <si>
    <t>41730</t>
  </si>
  <si>
    <t>2</t>
  </si>
  <si>
    <t>251.88</t>
  </si>
  <si>
    <t>41.98</t>
  </si>
  <si>
    <t>41739</t>
  </si>
  <si>
    <t>91.59</t>
  </si>
  <si>
    <t>41476</t>
  </si>
  <si>
    <t>5</t>
  </si>
  <si>
    <t>41769</t>
  </si>
  <si>
    <t>50.25</t>
  </si>
  <si>
    <t>41741</t>
  </si>
  <si>
    <t>4</t>
  </si>
  <si>
    <t>41771</t>
  </si>
  <si>
    <t>100.5</t>
  </si>
  <si>
    <t>41746</t>
  </si>
  <si>
    <t>812.5</t>
  </si>
  <si>
    <t>3</t>
  </si>
  <si>
    <t>41776</t>
  </si>
  <si>
    <t>81.25</t>
  </si>
  <si>
    <t>10</t>
  </si>
  <si>
    <t>540</t>
  </si>
  <si>
    <t>0.54</t>
  </si>
  <si>
    <t>1000</t>
  </si>
  <si>
    <t>450</t>
  </si>
  <si>
    <t>75</t>
  </si>
  <si>
    <t>80</t>
  </si>
  <si>
    <t>0.16</t>
  </si>
  <si>
    <t>500</t>
  </si>
  <si>
    <t>41753</t>
  </si>
  <si>
    <t>578.85</t>
  </si>
  <si>
    <t>41783</t>
  </si>
  <si>
    <t>38.59</t>
  </si>
  <si>
    <t>15</t>
  </si>
  <si>
    <t>7780.25</t>
  </si>
  <si>
    <t>1224.64</t>
  </si>
  <si>
    <t>119.6</t>
  </si>
  <si>
    <t>5.98</t>
  </si>
  <si>
    <t>20</t>
  </si>
  <si>
    <t>111.9</t>
  </si>
  <si>
    <t>18.65</t>
  </si>
  <si>
    <t>41761</t>
  </si>
  <si>
    <t>5300</t>
  </si>
  <si>
    <t>41791</t>
  </si>
  <si>
    <t>2650</t>
  </si>
  <si>
    <t>935.5</t>
  </si>
  <si>
    <t>93.55</t>
  </si>
  <si>
    <t>648.5</t>
  </si>
  <si>
    <t>902.5</t>
  </si>
  <si>
    <t>90.25</t>
  </si>
  <si>
    <t>5996.3</t>
  </si>
  <si>
    <t>2998.15</t>
  </si>
  <si>
    <t>35000</t>
  </si>
  <si>
    <t>41801</t>
  </si>
  <si>
    <t>2990</t>
  </si>
  <si>
    <t>1495</t>
  </si>
  <si>
    <t>1400</t>
  </si>
  <si>
    <t>25</t>
  </si>
  <si>
    <t>6758.5</t>
  </si>
  <si>
    <t>3379.25</t>
  </si>
  <si>
    <t>41833</t>
  </si>
  <si>
    <t>11.96</t>
  </si>
  <si>
    <t>41863</t>
  </si>
  <si>
    <t>=SUBTOTAL(109,[Extended Cost])</t>
  </si>
  <si>
    <t>=SUBTOTAL(109,[PO Status])</t>
  </si>
  <si>
    <t>=SUBTOTAL(109,[PO Type])</t>
  </si>
  <si>
    <t>=SUBTOTAL(109,[Unit Cost])</t>
  </si>
  <si>
    <t>=SUBTOTAL(109,[Line Quantity Ordered])</t>
  </si>
  <si>
    <t>=SUBTOTAL(103,[Required Date])</t>
  </si>
  <si>
    <t>Line Item Description</t>
  </si>
  <si>
    <t>Memory-Grand M3458</t>
  </si>
  <si>
    <t>Single conductor wire</t>
  </si>
  <si>
    <t>Surge Protector Panel</t>
  </si>
  <si>
    <t>Switching Module (&lt;100)</t>
  </si>
  <si>
    <t>Network LDS/Card</t>
  </si>
  <si>
    <t>Cantata FaxPhone 9800</t>
  </si>
  <si>
    <t>Acclaimed Call Center System 100</t>
  </si>
  <si>
    <t>Processor 486/66 MHz</t>
  </si>
  <si>
    <t>Qty Ordered</t>
  </si>
  <si>
    <t xml:space="preserve">Report Readme </t>
  </si>
  <si>
    <t>About the report</t>
  </si>
  <si>
    <t>Modifying your report</t>
  </si>
  <si>
    <t>Version of Jet</t>
  </si>
  <si>
    <t>Services</t>
  </si>
  <si>
    <t>Training</t>
  </si>
  <si>
    <t>Sales</t>
  </si>
  <si>
    <t>DISCLAIMER</t>
  </si>
  <si>
    <t>Copyrights</t>
  </si>
  <si>
    <t>Sum of Extended Cost</t>
  </si>
  <si>
    <t>Today's date</t>
  </si>
  <si>
    <t>="..2/28/2016"</t>
  </si>
  <si>
    <t>PO1013</t>
  </si>
  <si>
    <t>ACCS-RST-DXWH</t>
  </si>
  <si>
    <t>Shoulder Rest - Deluxe White</t>
  </si>
  <si>
    <t>PO1016</t>
  </si>
  <si>
    <t>Phone Shoulder Rest - Deluxe White</t>
  </si>
  <si>
    <t>PREST-W126</t>
  </si>
  <si>
    <t>FAXX-SLK-2100</t>
  </si>
  <si>
    <t>Sleek UX-2100 fax</t>
  </si>
  <si>
    <t>PO1015</t>
  </si>
  <si>
    <t>Fax Sharp-UX-2100</t>
  </si>
  <si>
    <t>FAX-UX2100</t>
  </si>
  <si>
    <t>Signature Systems</t>
  </si>
  <si>
    <t>SIGNATUR0001</t>
  </si>
  <si>
    <t>PO1014</t>
  </si>
  <si>
    <t>PO2000</t>
  </si>
  <si>
    <t>PO2001</t>
  </si>
  <si>
    <t>PO2002</t>
  </si>
  <si>
    <t>PO2003</t>
  </si>
  <si>
    <t>PO2004</t>
  </si>
  <si>
    <t>PO2005</t>
  </si>
  <si>
    <t>PO2006</t>
  </si>
  <si>
    <t>Grand Memory</t>
  </si>
  <si>
    <t>PO2007</t>
  </si>
  <si>
    <t>PO2008</t>
  </si>
  <si>
    <t>PO2009</t>
  </si>
  <si>
    <t>AmericaCharge</t>
  </si>
  <si>
    <t>AMERICAN0001</t>
  </si>
  <si>
    <t>PO2010</t>
  </si>
  <si>
    <t>Pro processor 4S</t>
  </si>
  <si>
    <t>Pro processor 4D</t>
  </si>
  <si>
    <t>PO2011</t>
  </si>
  <si>
    <t>PO2012</t>
  </si>
  <si>
    <t>PO2013</t>
  </si>
  <si>
    <t>PHON-BUS-1244</t>
  </si>
  <si>
    <t>Handset, 4-line Desk</t>
  </si>
  <si>
    <t>Handset 4 line</t>
  </si>
  <si>
    <t>PHON-1244</t>
  </si>
  <si>
    <t>PO2014</t>
  </si>
  <si>
    <t>PO2015</t>
  </si>
  <si>
    <t>PO2016</t>
  </si>
  <si>
    <t>PO2017</t>
  </si>
  <si>
    <t>GTEMemory</t>
  </si>
  <si>
    <t>PO2018</t>
  </si>
  <si>
    <t>PO2019</t>
  </si>
  <si>
    <t>PO2020</t>
  </si>
  <si>
    <t>PO2021</t>
  </si>
  <si>
    <t>100XLG</t>
  </si>
  <si>
    <t>Green Phone</t>
  </si>
  <si>
    <t>PO2024</t>
  </si>
  <si>
    <t>42132</t>
  </si>
  <si>
    <t>419.8</t>
  </si>
  <si>
    <t>42170</t>
  </si>
  <si>
    <t>42162</t>
  </si>
  <si>
    <t>22.75</t>
  </si>
  <si>
    <t>4.55</t>
  </si>
  <si>
    <t>4395.25</t>
  </si>
  <si>
    <t>879.05</t>
  </si>
  <si>
    <t>0</t>
  </si>
  <si>
    <t>42374</t>
  </si>
  <si>
    <t>42540</t>
  </si>
  <si>
    <t>42404</t>
  </si>
  <si>
    <t>42378</t>
  </si>
  <si>
    <t>42408</t>
  </si>
  <si>
    <t>42382</t>
  </si>
  <si>
    <t>42412</t>
  </si>
  <si>
    <t>42386</t>
  </si>
  <si>
    <t>42416</t>
  </si>
  <si>
    <t>42388</t>
  </si>
  <si>
    <t>42418</t>
  </si>
  <si>
    <t>42390</t>
  </si>
  <si>
    <t>42420</t>
  </si>
  <si>
    <t>42391</t>
  </si>
  <si>
    <t>42421</t>
  </si>
  <si>
    <t>42393</t>
  </si>
  <si>
    <t>42423</t>
  </si>
  <si>
    <t>42394</t>
  </si>
  <si>
    <t>42424</t>
  </si>
  <si>
    <t>42396</t>
  </si>
  <si>
    <t>922.5</t>
  </si>
  <si>
    <t>42426</t>
  </si>
  <si>
    <t>92.25</t>
  </si>
  <si>
    <t>42398</t>
  </si>
  <si>
    <t>42428</t>
  </si>
  <si>
    <t>42403</t>
  </si>
  <si>
    <t>42434</t>
  </si>
  <si>
    <t>42406</t>
  </si>
  <si>
    <t>29925</t>
  </si>
  <si>
    <t>42437</t>
  </si>
  <si>
    <t>1197</t>
  </si>
  <si>
    <t>42410</t>
  </si>
  <si>
    <t>42441</t>
  </si>
  <si>
    <t>643.75</t>
  </si>
  <si>
    <t>128.75</t>
  </si>
  <si>
    <t>42414</t>
  </si>
  <si>
    <t>59.8</t>
  </si>
  <si>
    <t>42445</t>
  </si>
  <si>
    <t>308.72</t>
  </si>
  <si>
    <t>8</t>
  </si>
  <si>
    <t>42417</t>
  </si>
  <si>
    <t>42448</t>
  </si>
  <si>
    <t>42449</t>
  </si>
  <si>
    <t>42419</t>
  </si>
  <si>
    <t>42450</t>
  </si>
  <si>
    <t>300</t>
  </si>
  <si>
    <t>42451</t>
  </si>
  <si>
    <t>42454</t>
  </si>
  <si>
    <t>42455</t>
  </si>
  <si>
    <t>180.5</t>
  </si>
  <si>
    <t>42457</t>
  </si>
  <si>
    <t>42427</t>
  </si>
  <si>
    <t>42458</t>
  </si>
  <si>
    <t>313.06</t>
  </si>
  <si>
    <t>42459</t>
  </si>
  <si>
    <t>28.46</t>
  </si>
  <si>
    <t>11</t>
  </si>
  <si>
    <t>42432</t>
  </si>
  <si>
    <t>Auto+Hide</t>
  </si>
  <si>
    <t>Tables/Views used</t>
  </si>
  <si>
    <t xml:space="preserve">Roles </t>
  </si>
  <si>
    <t>*Jet Purchase Detail</t>
  </si>
  <si>
    <t xml:space="preserve">*This View is not found in User Roles in Dynamics GP, based on a standard Microsoft Dynamics GP installation.  </t>
  </si>
  <si>
    <t>For more information on installing views for Microsoft Dynamics GP or on using the Table Builder, see Jet Reports Resources in the Jet Ribbon.   If you do not have access to the Tables used in this report, please contact your Dynamics GP Database Adminstrator.</t>
  </si>
  <si>
    <t>=NL("Table","Jet Purchase Detail",$F$8:$AE$8,"Headers=",$F$7:$AE$7,"TableName=","Jet Purchase Detail","Filters=",$D$5:$E$5,"IncludeDuplicates=",TRUE)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</si>
  <si>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</si>
  <si>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</si>
  <si>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</si>
  <si>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</si>
  <si>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</si>
  <si>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</si>
  <si>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</si>
  <si>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</si>
  <si>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</si>
  <si>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</si>
  <si>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</si>
  <si>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</si>
  <si>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</si>
  <si>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</si>
  <si>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</si>
  <si>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</si>
  <si>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</si>
  <si>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the status of Purchase orders by Vendor filtered by Document Date. It uses database views created by Jet Global, specifically the </t>
    </r>
    <r>
      <rPr>
        <b/>
        <sz val="10"/>
        <color theme="1"/>
        <rFont val="Segoe UI"/>
        <family val="2"/>
      </rPr>
      <t>Jet Purchase Detail View</t>
    </r>
    <r>
      <rPr>
        <sz val="10"/>
        <color theme="1"/>
        <rFont val="Segoe UI"/>
        <family val="2"/>
      </rPr>
      <t>. You will need to install these views prior to running this report.
For more information on installing Jet views for GP go to the Jet Help Center and search for "GP Update Utility."</t>
    </r>
  </si>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</sst>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quot;$&quot;#,##0.00"/>
  </numFmts>
  <fonts count="17" x14ac:knownFonts="1">
    <font>
      <sz val="11"/>
      <color theme="1"/>
      <name val="Calibri Light"/>
      <family val="2"/>
      <scheme val="minor"/>
    </font>
    <font>
      <sz val="11"/>
      <color rgb="FF000000"/>
      <name val="Calibri Light"/>
      <family val="2"/>
      <scheme val="minor"/>
    </font>
    <font>
      <b/>
      <sz val="11"/>
      <color rgb="FF000000"/>
      <name val="Calibri Light"/>
      <family val="2"/>
      <scheme val="minor"/>
    </font>
    <font>
      <sz val="18"/>
      <color theme="3"/>
      <name val="Calibri Light"/>
      <family val="2"/>
      <scheme val="major"/>
    </font>
    <font>
      <sz val="11"/>
      <color rgb="FFFF0000"/>
      <name val="Calibri Light"/>
      <family val="2"/>
      <scheme val="minor"/>
    </font>
    <font>
      <sz val="11"/>
      <color rgb="FF595959"/>
      <name val="Calibri Light"/>
      <family val="2"/>
      <scheme val="minor"/>
    </font>
    <font>
      <b/>
      <u/>
      <sz val="18"/>
      <color theme="3"/>
      <name val="Calibri Light"/>
      <family val="2"/>
      <scheme val="major"/>
    </font>
    <font>
      <sz val="10"/>
      <name val="Arial"/>
      <family val="2"/>
    </font>
    <font>
      <u/>
      <sz val="10"/>
      <color indexed="12"/>
      <name val="Arial"/>
      <family val="2"/>
    </font>
    <font>
      <b/>
      <sz val="14"/>
      <color theme="1"/>
      <name val="Calibri Light"/>
      <family val="2"/>
      <scheme val="minor"/>
    </font>
    <font>
      <b/>
      <sz val="26"/>
      <color theme="0"/>
      <name val="Calibri Light"/>
      <family val="2"/>
      <scheme val="major"/>
    </font>
    <font>
      <b/>
      <u/>
      <sz val="11"/>
      <color theme="1"/>
      <name val="Calibri Light"/>
      <family val="2"/>
      <scheme val="minor"/>
    </font>
    <font>
      <sz val="11"/>
      <color theme="1"/>
      <name val="Calibri Light"/>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4">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right/>
      <top style="thin">
        <color rgb="FFA9A9A9"/>
      </top>
      <bottom/>
      <diagonal/>
    </border>
  </borders>
  <cellStyleXfs count="5">
    <xf numFmtId="0" fontId="0" fillId="0" borderId="0"/>
    <xf numFmtId="0" fontId="3" fillId="0" borderId="0" applyNumberFormat="0" applyFill="0" applyBorder="0" applyAlignment="0" applyProtection="0"/>
    <xf numFmtId="0" fontId="7" fillId="0" borderId="0"/>
    <xf numFmtId="0" fontId="12" fillId="0" borderId="0"/>
    <xf numFmtId="0" fontId="8" fillId="0" borderId="0" applyNumberFormat="0" applyFill="0" applyBorder="0" applyAlignment="0" applyProtection="0">
      <alignment vertical="top"/>
      <protection locked="0"/>
    </xf>
  </cellStyleXfs>
  <cellXfs count="37">
    <xf numFmtId="0" fontId="0" fillId="0" borderId="0" xfId="0"/>
    <xf numFmtId="0" fontId="1" fillId="0" borderId="0" xfId="0" applyNumberFormat="1" applyFont="1" applyAlignment="1"/>
    <xf numFmtId="0" fontId="2" fillId="0" borderId="0" xfId="0" applyNumberFormat="1" applyFont="1" applyAlignment="1"/>
    <xf numFmtId="0" fontId="0" fillId="0" borderId="0" xfId="0" pivotButton="1"/>
    <xf numFmtId="0" fontId="0" fillId="0" borderId="0" xfId="0" applyAlignment="1">
      <alignment horizontal="left"/>
    </xf>
    <xf numFmtId="14" fontId="0" fillId="0" borderId="0" xfId="0" applyNumberFormat="1"/>
    <xf numFmtId="164" fontId="0" fillId="0" borderId="0" xfId="0" applyNumberFormat="1"/>
    <xf numFmtId="0" fontId="0" fillId="0" borderId="0" xfId="0" applyNumberFormat="1"/>
    <xf numFmtId="0" fontId="0" fillId="0" borderId="0" xfId="0" quotePrefix="1"/>
    <xf numFmtId="49" fontId="0" fillId="0" borderId="0" xfId="0" applyNumberFormat="1"/>
    <xf numFmtId="0" fontId="4" fillId="0" borderId="0" xfId="0" applyFont="1"/>
    <xf numFmtId="0" fontId="2" fillId="0" borderId="1" xfId="0" applyNumberFormat="1" applyFont="1" applyBorder="1" applyAlignment="1"/>
    <xf numFmtId="0" fontId="2" fillId="0" borderId="2" xfId="0" applyNumberFormat="1" applyFont="1" applyBorder="1" applyAlignment="1"/>
    <xf numFmtId="0" fontId="2" fillId="0" borderId="3" xfId="0" applyNumberFormat="1" applyFont="1" applyBorder="1" applyAlignment="1"/>
    <xf numFmtId="0" fontId="2" fillId="0" borderId="4" xfId="0" applyNumberFormat="1" applyFont="1" applyBorder="1" applyAlignment="1"/>
    <xf numFmtId="0" fontId="5" fillId="0" borderId="1" xfId="0" applyNumberFormat="1" applyFont="1" applyBorder="1" applyAlignment="1">
      <alignment horizontal="left" indent="2"/>
    </xf>
    <xf numFmtId="14" fontId="5" fillId="0" borderId="2" xfId="0" applyNumberFormat="1" applyFont="1" applyBorder="1" applyAlignment="1"/>
    <xf numFmtId="0" fontId="1" fillId="0" borderId="5" xfId="0" applyNumberFormat="1" applyFont="1" applyBorder="1" applyAlignment="1"/>
    <xf numFmtId="0" fontId="2" fillId="0" borderId="0" xfId="0" applyNumberFormat="1" applyFont="1" applyBorder="1" applyAlignment="1"/>
    <xf numFmtId="14" fontId="5" fillId="0" borderId="0" xfId="0" applyNumberFormat="1" applyFont="1" applyBorder="1" applyAlignment="1"/>
    <xf numFmtId="0" fontId="1" fillId="0" borderId="0" xfId="0" applyNumberFormat="1" applyFont="1" applyBorder="1" applyAlignment="1"/>
    <xf numFmtId="0" fontId="6" fillId="0" borderId="0" xfId="1" applyFont="1"/>
    <xf numFmtId="44" fontId="0" fillId="0" borderId="0" xfId="0" applyNumberFormat="1"/>
    <xf numFmtId="14" fontId="0" fillId="0" borderId="0" xfId="0" applyNumberFormat="1" applyAlignment="1">
      <alignment horizontal="left"/>
    </xf>
    <xf numFmtId="0" fontId="0" fillId="0" borderId="0" xfId="0" pivotButton="1" applyAlignment="1">
      <alignment wrapText="1"/>
    </xf>
    <xf numFmtId="0" fontId="11" fillId="0" borderId="0" xfId="0" applyFont="1"/>
    <xf numFmtId="0" fontId="0" fillId="0" borderId="0" xfId="0" applyAlignment="1">
      <alignment wrapText="1"/>
    </xf>
    <xf numFmtId="0" fontId="13" fillId="0" borderId="0" xfId="0" applyFont="1"/>
    <xf numFmtId="0" fontId="13" fillId="0" borderId="0" xfId="0" applyFont="1" applyAlignment="1">
      <alignment vertical="top"/>
    </xf>
    <xf numFmtId="0" fontId="13" fillId="0" borderId="0" xfId="0" applyFont="1" applyAlignment="1">
      <alignment vertical="top" wrapText="1"/>
    </xf>
    <xf numFmtId="0" fontId="14" fillId="0" borderId="0" xfId="0" applyFont="1" applyAlignment="1">
      <alignment vertical="top"/>
    </xf>
    <xf numFmtId="0" fontId="15" fillId="0" borderId="0" xfId="0" applyFont="1" applyAlignment="1">
      <alignment vertical="top"/>
    </xf>
    <xf numFmtId="0" fontId="16" fillId="0" borderId="0" xfId="0" applyFont="1" applyAlignment="1">
      <alignment vertical="top"/>
    </xf>
    <xf numFmtId="0" fontId="13" fillId="0" borderId="0" xfId="3" applyFont="1" applyAlignment="1">
      <alignment vertical="top" wrapText="1"/>
    </xf>
    <xf numFmtId="0" fontId="8" fillId="0" borderId="0" xfId="4" applyAlignment="1" applyProtection="1">
      <alignment vertical="top"/>
    </xf>
    <xf numFmtId="0" fontId="9" fillId="3" borderId="0" xfId="0" applyFont="1" applyFill="1" applyAlignment="1">
      <alignment horizontal="center"/>
    </xf>
    <xf numFmtId="0" fontId="10" fillId="2" borderId="0" xfId="1" applyFont="1" applyFill="1" applyAlignment="1">
      <alignment horizontal="center"/>
    </xf>
  </cellXfs>
  <cellStyles count="5">
    <cellStyle name="Hyperlink 3" xfId="4"/>
    <cellStyle name="Normal" xfId="0" builtinId="0"/>
    <cellStyle name="Normal 2" xfId="2"/>
    <cellStyle name="Normal 3 22" xfId="3"/>
    <cellStyle name="Title" xfId="1" builtinId="15"/>
  </cellStyles>
  <dxfs count="46">
    <dxf>
      <numFmt numFmtId="19" formatCode="m/d/yyyy"/>
    </dxf>
    <dxf>
      <numFmt numFmtId="30" formatCode="@"/>
    </dxf>
    <dxf>
      <numFmt numFmtId="19" formatCode="m/d/yyyy"/>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0" formatCode="General"/>
    </dxf>
    <dxf>
      <numFmt numFmtId="19" formatCode="m/d/yyyy"/>
    </dxf>
    <dxf>
      <numFmt numFmtId="0" formatCode="General"/>
    </dxf>
    <dxf>
      <numFmt numFmtId="30" formatCode="@"/>
    </dxf>
    <dxf>
      <numFmt numFmtId="30" formatCode="@"/>
    </dxf>
    <dxf>
      <numFmt numFmtId="30" formatCode="@"/>
    </dxf>
    <dxf>
      <numFmt numFmtId="0" formatCode="General"/>
    </dxf>
    <dxf>
      <numFmt numFmtId="30" formatCode="@"/>
    </dxf>
    <dxf>
      <numFmt numFmtId="19" formatCode="m/d/yyyy"/>
    </dxf>
    <dxf>
      <numFmt numFmtId="30" formatCode="@"/>
    </dxf>
    <dxf>
      <numFmt numFmtId="0" formatCode="General"/>
    </dxf>
    <dxf>
      <numFmt numFmtId="30" formatCode="@"/>
    </dxf>
    <dxf>
      <numFmt numFmtId="30" formatCode="@"/>
    </dxf>
    <dxf>
      <numFmt numFmtId="19" formatCode="m/d/yyyy"/>
    </dxf>
    <dxf>
      <numFmt numFmtId="30" formatCode="@"/>
    </dxf>
    <dxf>
      <alignment wrapText="1" readingOrder="0"/>
    </dxf>
    <dxf>
      <alignment wrapText="1" readingOrder="0"/>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bgColor theme="0" tint="-4.9989318521683403E-2"/>
        </patternFill>
      </fill>
    </dxf>
    <dxf>
      <font>
        <b/>
        <color theme="1"/>
      </font>
      <fill>
        <patternFill>
          <bgColor theme="0" tint="-4.9989318521683403E-2"/>
        </patternFill>
      </fill>
    </dxf>
    <dxf>
      <font>
        <b/>
        <color theme="1"/>
      </font>
      <fill>
        <patternFill patternType="solid">
          <fgColor theme="8" tint="0.79998168889431442"/>
          <bgColor theme="8" tint="0.79998168889431442"/>
        </patternFill>
      </fill>
    </dxf>
    <dxf>
      <fill>
        <patternFill patternType="solid">
          <bgColor theme="8" tint="0.39994506668294322"/>
        </patternFill>
      </fill>
    </dxf>
    <dxf>
      <fill>
        <patternFill patternType="none">
          <bgColor auto="1"/>
        </patternFill>
      </fill>
    </dxf>
    <dxf>
      <font>
        <b/>
        <color theme="1"/>
      </font>
    </dxf>
    <dxf>
      <font>
        <b/>
        <color theme="1"/>
      </font>
      <fill>
        <patternFill patternType="solid">
          <fgColor theme="8" tint="0.59999389629810485"/>
          <bgColor theme="8" tint="0.59999389629810485"/>
        </patternFill>
      </fill>
    </dxf>
    <dxf>
      <fill>
        <patternFill>
          <bgColor theme="0" tint="-4.9989318521683403E-2"/>
        </patternFill>
      </fill>
    </dxf>
    <dxf>
      <font>
        <b/>
        <color theme="1"/>
      </font>
      <fill>
        <patternFill>
          <bgColor theme="0" tint="-4.9989318521683403E-2"/>
        </patternFill>
      </fill>
      <border>
        <left style="medium">
          <color theme="8" tint="0.59999389629810485"/>
        </left>
        <right style="medium">
          <color theme="8" tint="0.59999389629810485"/>
        </right>
        <top style="medium">
          <color theme="8" tint="0.59999389629810485"/>
        </top>
        <bottom style="medium">
          <color theme="8" tint="0.59999389629810485"/>
        </bottom>
      </border>
    </dxf>
    <dxf>
      <fill>
        <patternFill patternType="none">
          <bgColor auto="1"/>
        </patternFill>
      </fill>
    </dxf>
    <dxf>
      <border>
        <left style="thin">
          <color theme="8" tint="0.39997558519241921"/>
        </left>
        <right style="thin">
          <color theme="8" tint="0.39997558519241921"/>
        </right>
      </border>
    </dxf>
    <dxf>
      <fill>
        <patternFill>
          <bgColor theme="0" tint="-4.9989318521683403E-2"/>
        </patternFill>
      </fill>
    </dxf>
    <dxf>
      <border>
        <top style="thin">
          <color theme="8" tint="0.39997558519241921"/>
        </top>
        <bottom style="thin">
          <color theme="8" tint="0.39997558519241921"/>
        </bottom>
        <horizontal style="thin">
          <color theme="8" tint="0.39997558519241921"/>
        </horizontal>
      </border>
    </dxf>
    <dxf>
      <font>
        <b/>
        <color theme="1"/>
      </font>
      <border>
        <top style="thin">
          <color theme="8" tint="-0.249977111117893"/>
        </top>
        <bottom style="medium">
          <color theme="8" tint="-0.249977111117893"/>
        </bottom>
      </border>
    </dxf>
    <dxf>
      <font>
        <b/>
        <color theme="0"/>
      </font>
      <fill>
        <patternFill patternType="solid">
          <fgColor theme="8"/>
          <bgColor theme="8"/>
        </patternFill>
      </fill>
      <border>
        <top style="medium">
          <color theme="8" tint="-0.249977111117893"/>
        </top>
      </border>
    </dxf>
    <dxf>
      <font>
        <color theme="1"/>
      </font>
      <border>
        <left style="thin">
          <color auto="1"/>
        </left>
        <right style="thin">
          <color auto="1"/>
        </right>
        <top style="thin">
          <color auto="1"/>
        </top>
        <bottom style="thin">
          <color auto="1"/>
        </bottom>
      </border>
    </dxf>
  </dxfs>
  <tableStyles count="1" defaultTableStyle="TableStyleMedium2" defaultPivotStyle="PivotStyleLight16">
    <tableStyle name="jet" table="0" count="18">
      <tableStyleElement type="wholeTable" dxfId="45"/>
      <tableStyleElement type="headerRow" dxfId="44"/>
      <tableStyleElement type="totalRow" dxfId="43"/>
      <tableStyleElement type="firstRowStripe" dxfId="42"/>
      <tableStyleElement type="secondRowStripe" dxfId="41"/>
      <tableStyleElement type="firstColumnStripe" dxfId="40"/>
      <tableStyleElement type="secondColumnStripe" dxfId="39"/>
      <tableStyleElement type="firstSubtotalColumn" dxfId="38"/>
      <tableStyleElement type="secondSubtotalColumn" dxfId="37"/>
      <tableStyleElement type="firstSubtotalRow" dxfId="36"/>
      <tableStyleElement type="secondSubtotalRow" dxfId="35"/>
      <tableStyleElement type="blankRow" dxfId="34"/>
      <tableStyleElement type="firstColumnSubheading" dxfId="33"/>
      <tableStyleElement type="firstRowSubheading" dxfId="32"/>
      <tableStyleElement type="secondRowSubheading" dxfId="31"/>
      <tableStyleElement type="thirdRowSubheading" dxfId="30"/>
      <tableStyleElement type="pageFieldLabels" dxfId="29"/>
      <tableStyleElement type="pageFieldValues" dxfId="28"/>
    </tableStyle>
  </tableStyles>
  <colors>
    <mruColors>
      <color rgb="FFF7F7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11075</xdr:colOff>
      <xdr:row>27</xdr:row>
      <xdr:rowOff>36919</xdr:rowOff>
    </xdr:from>
    <xdr:to>
      <xdr:col>4</xdr:col>
      <xdr:colOff>688617</xdr:colOff>
      <xdr:row>32</xdr:row>
      <xdr:rowOff>11075</xdr:rowOff>
    </xdr:to>
    <mc:AlternateContent xmlns:mc="http://schemas.openxmlformats.org/markup-compatibility/2006" xmlns:a14="http://schemas.microsoft.com/office/drawing/2010/main">
      <mc:Choice Requires="a14">
        <xdr:graphicFrame macro="">
          <xdr:nvGraphicFramePr>
            <xdr:cNvPr id="2" name="Location Code 1"/>
            <xdr:cNvGraphicFramePr/>
          </xdr:nvGraphicFramePr>
          <xdr:xfrm>
            <a:off x="0" y="0"/>
            <a:ext cx="0" cy="0"/>
          </xdr:xfrm>
          <a:graphic>
            <a:graphicData uri="http://schemas.microsoft.com/office/drawing/2010/slicer">
              <sle:slicer xmlns:sle="http://schemas.microsoft.com/office/drawing/2010/slicer" name="Location Code 1"/>
            </a:graphicData>
          </a:graphic>
        </xdr:graphicFrame>
      </mc:Choice>
      <mc:Fallback xmlns="">
        <xdr:sp macro="" textlink="">
          <xdr:nvSpPr>
            <xdr:cNvPr id="0" name=""/>
            <xdr:cNvSpPr>
              <a:spLocks noTextEdit="1"/>
            </xdr:cNvSpPr>
          </xdr:nvSpPr>
          <xdr:spPr>
            <a:xfrm>
              <a:off x="376569" y="5475029"/>
              <a:ext cx="2050914" cy="91558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11075</xdr:colOff>
      <xdr:row>16</xdr:row>
      <xdr:rowOff>11843</xdr:rowOff>
    </xdr:from>
    <xdr:to>
      <xdr:col>4</xdr:col>
      <xdr:colOff>688617</xdr:colOff>
      <xdr:row>26</xdr:row>
      <xdr:rowOff>146906</xdr:rowOff>
    </xdr:to>
    <mc:AlternateContent xmlns:mc="http://schemas.openxmlformats.org/markup-compatibility/2006" xmlns:a14="http://schemas.microsoft.com/office/drawing/2010/main">
      <mc:Choice Requires="a14">
        <xdr:graphicFrame macro="">
          <xdr:nvGraphicFramePr>
            <xdr:cNvPr id="4" name="PO Status Description 1"/>
            <xdr:cNvGraphicFramePr/>
          </xdr:nvGraphicFramePr>
          <xdr:xfrm>
            <a:off x="0" y="0"/>
            <a:ext cx="0" cy="0"/>
          </xdr:xfrm>
          <a:graphic>
            <a:graphicData uri="http://schemas.microsoft.com/office/drawing/2010/slicer">
              <sle:slicer xmlns:sle="http://schemas.microsoft.com/office/drawing/2010/slicer" name="PO Status Description 1"/>
            </a:graphicData>
          </a:graphic>
        </xdr:graphicFrame>
      </mc:Choice>
      <mc:Fallback xmlns="">
        <xdr:sp macro="" textlink="">
          <xdr:nvSpPr>
            <xdr:cNvPr id="0" name=""/>
            <xdr:cNvSpPr>
              <a:spLocks noTextEdit="1"/>
            </xdr:cNvSpPr>
          </xdr:nvSpPr>
          <xdr:spPr>
            <a:xfrm>
              <a:off x="376569" y="3378820"/>
              <a:ext cx="2050914" cy="201791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11075</xdr:colOff>
      <xdr:row>5</xdr:row>
      <xdr:rowOff>180975</xdr:rowOff>
    </xdr:from>
    <xdr:to>
      <xdr:col>4</xdr:col>
      <xdr:colOff>688617</xdr:colOff>
      <xdr:row>15</xdr:row>
      <xdr:rowOff>121831</xdr:rowOff>
    </xdr:to>
    <mc:AlternateContent xmlns:mc="http://schemas.openxmlformats.org/markup-compatibility/2006" xmlns:a14="http://schemas.microsoft.com/office/drawing/2010/main">
      <mc:Choice Requires="a14">
        <xdr:graphicFrame macro="">
          <xdr:nvGraphicFramePr>
            <xdr:cNvPr id="5" name="Vendor Name 1"/>
            <xdr:cNvGraphicFramePr/>
          </xdr:nvGraphicFramePr>
          <xdr:xfrm>
            <a:off x="0" y="0"/>
            <a:ext cx="0" cy="0"/>
          </xdr:xfrm>
          <a:graphic>
            <a:graphicData uri="http://schemas.microsoft.com/office/drawing/2010/slicer">
              <sle:slicer xmlns:sle="http://schemas.microsoft.com/office/drawing/2010/slicer" name="Vendor Name 1"/>
            </a:graphicData>
          </a:graphic>
        </xdr:graphicFrame>
      </mc:Choice>
      <mc:Fallback xmlns="">
        <xdr:sp macro="" textlink="">
          <xdr:nvSpPr>
            <xdr:cNvPr id="0" name=""/>
            <xdr:cNvSpPr>
              <a:spLocks noTextEdit="1"/>
            </xdr:cNvSpPr>
          </xdr:nvSpPr>
          <xdr:spPr>
            <a:xfrm>
              <a:off x="376569" y="1288533"/>
              <a:ext cx="2050914" cy="201199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59400925928" createdVersion="5" refreshedVersion="6" minRefreshableVersion="3" recordCount="69">
  <cacheSource type="worksheet">
    <worksheetSource name="Jet_Purchase_Detail"/>
  </cacheSource>
  <cacheFields count="26">
    <cacheField name="Country" numFmtId="49">
      <sharedItems/>
    </cacheField>
    <cacheField name="Document Date" numFmtId="14">
      <sharedItems containsSemiMixedTypes="0" containsNonDate="0" containsDate="1" containsString="0" minDate="2014-04-05T00:00:00" maxDate="2017-04-13T00:00:00" count="79">
        <d v="2014-04-10T00:00:00"/>
        <d v="2014-04-05T00:00:00"/>
        <d v="2014-04-17T00:00:00"/>
        <d v="2014-04-24T00:00:00"/>
        <d v="2016-01-05T00:00:00"/>
        <d v="2016-01-09T00:00:00"/>
        <d v="2016-01-13T00:00:00"/>
        <d v="2016-01-17T00:00:00"/>
        <d v="2016-01-19T00:00:00"/>
        <d v="2016-01-21T00:00:00"/>
        <d v="2016-01-22T00:00:00"/>
        <d v="2016-01-24T00:00:00"/>
        <d v="2016-01-25T00:00:00"/>
        <d v="2016-01-27T00:00:00"/>
        <d v="2016-01-29T00:00:00"/>
        <d v="2016-02-03T00:00:00"/>
        <d v="2016-02-06T00:00:00"/>
        <d v="2016-02-10T00:00:00"/>
        <d v="2016-02-14T00:00:00"/>
        <d v="2016-02-17T00:00:00"/>
        <d v="2016-02-19T00:00:00"/>
        <d v="2016-02-20T00:00:00"/>
        <d v="2016-02-23T00:00:00"/>
        <d v="2016-02-24T00:00:00"/>
        <d v="2016-02-27T00:00:00"/>
        <d v="2016-02-28T00:00:00"/>
        <d v="2014-04-12T00:00:00"/>
        <d v="2014-05-02T00:00:00"/>
        <d v="2014-05-12T00:00:00"/>
        <d v="2014-07-13T00:00:00"/>
        <d v="2015-05-08T00:00:00"/>
        <d v="2016-02-26T00:00:00"/>
        <d v="2017-04-12T00:00:00" u="1"/>
        <d v="2016-03-27T00:00:00" u="1"/>
        <d v="2017-03-27T00:00:00" u="1"/>
        <d v="2016-03-23T00:00:00" u="1"/>
        <d v="2017-03-23T00:00:00" u="1"/>
        <d v="2016-03-15T00:00:00" u="1"/>
        <d v="2017-02-26T00:00:00" u="1"/>
        <d v="2017-02-14T00:00:00" u="1"/>
        <d v="2017-01-29T00:00:00" u="1"/>
        <d v="2017-02-10T00:00:00" u="1"/>
        <d v="2017-01-25T00:00:00" u="1"/>
        <d v="2017-02-06T00:00:00" u="1"/>
        <d v="2017-01-21T00:00:00" u="1"/>
        <d v="2017-01-17T00:00:00" u="1"/>
        <d v="2017-01-13T00:00:00" u="1"/>
        <d v="2017-01-09T00:00:00" u="1"/>
        <d v="2016-03-26T00:00:00" u="1"/>
        <d v="2017-01-05T00:00:00" u="1"/>
        <d v="2016-03-22T00:00:00" u="1"/>
        <d v="2016-03-14T00:00:00" u="1"/>
        <d v="2016-03-10T00:00:00" u="1"/>
        <d v="2017-03-10T00:00:00" u="1"/>
        <d v="2016-03-06T00:00:00" u="1"/>
        <d v="2017-01-24T00:00:00" u="1"/>
        <d v="2016-03-29T00:00:00" u="1"/>
        <d v="2017-03-29T00:00:00" u="1"/>
        <d v="2016-03-17T00:00:00" u="1"/>
        <d v="2017-03-17T00:00:00" u="1"/>
        <d v="2016-03-13T00:00:00" u="1"/>
        <d v="2017-02-24T00:00:00" u="1"/>
        <d v="2017-02-20T00:00:00" u="1"/>
        <d v="2017-01-27T00:00:00" u="1"/>
        <d v="2017-01-19T00:00:00" u="1"/>
        <d v="2016-03-20T00:00:00" u="1"/>
        <d v="2017-03-20T00:00:00" u="1"/>
        <d v="2017-04-01T00:00:00" u="1"/>
        <d v="2016-03-16T00:00:00" u="1"/>
        <d v="2016-03-12T00:00:00" u="1"/>
        <d v="2017-03-12T00:00:00" u="1"/>
        <d v="2017-02-27T00:00:00" u="1"/>
        <d v="2016-03-08T00:00:00" u="1"/>
        <d v="2017-02-23T00:00:00" u="1"/>
        <d v="2016-03-04T00:00:00" u="1"/>
        <d v="2017-03-04T00:00:00" u="1"/>
        <d v="2017-02-19T00:00:00" u="1"/>
        <d v="2017-01-22T00:00:00" u="1"/>
        <d v="2017-02-03T00:00:00" u="1"/>
      </sharedItems>
    </cacheField>
    <cacheField name="Line Item Number" numFmtId="49">
      <sharedItems containsBlank="1" count="29">
        <s v="ANSW-PAN-1450"/>
        <s v="PHON-ATT-53RD"/>
        <s v="ACCS-CRD-12WH"/>
        <s v="ACCS-HDS-2EAR"/>
        <s v="WIRE-MCD-0001"/>
        <s v="WIRE-SCD-0001"/>
        <s v="HDWR-TPS-0001"/>
        <s v="PHON-ATT-53BK"/>
        <s v="PHON-ATT-53BL"/>
        <s v="PHON-GTE-3458"/>
        <s v="PHON-GTE-5043"/>
        <s v="ACCS-CRD-25BK"/>
        <s v="ACCS-HDS-1EAR"/>
        <s v="HDWR-LDS-0001"/>
        <s v="HDWR-PRO-4862"/>
        <s v="HDWR-RNG-0001"/>
        <s v="HDWR-PRO-4866"/>
        <s v="HDWR-T1I-0001"/>
        <s v="FAXX-CAN-9800"/>
        <s v="HDWR-ACC-0100"/>
        <s v="PHON-BUS-1244"/>
        <s v="FAXX-SLK-2100"/>
        <s v="ACCS-RST-DXWH"/>
        <s v="100XLG"/>
        <s v="HDWR-SRG-0001"/>
        <s v="HDWR-SWM-0100"/>
        <m u="1"/>
        <s v="NEW" u="1"/>
        <s v="NONIV" u="1"/>
      </sharedItems>
    </cacheField>
    <cacheField name="Line Item Description" numFmtId="49">
      <sharedItems containsBlank="1" count="30">
        <s v="Panache KX-T1450 answer"/>
        <s v="Cordless-Attractive 5352-Red"/>
        <s v="Phone Cord - 12' White"/>
        <s v="Headset - Dual Ear"/>
        <s v="Multi conductor wire"/>
        <s v="Single conductor wire"/>
        <s v="Tape Unit/Mass Storage"/>
        <s v="Cordless-Attractive 5352-Black"/>
        <s v="Cordless-Attractive 5352-Blue"/>
        <s v="Memory-Grand M3458"/>
        <s v="Cordless-Grand S5043"/>
        <s v="Phone Cord - 25' Black"/>
        <s v="Headset-Single Ear"/>
        <s v="Network LDS/Card"/>
        <s v="Pro processor 4S"/>
        <s v="Ring Generator"/>
        <s v="Pro processor 4D"/>
        <s v="T1 Interface Kit"/>
        <s v="Cantata FaxPhone 9800"/>
        <s v="Acclaimed Call Center System 100"/>
        <s v="Handset, 4-line Desk"/>
        <s v="Sleek UX-2100 fax"/>
        <s v="Shoulder Rest - Deluxe White"/>
        <s v="Green Phone"/>
        <s v="Surge Protector Panel"/>
        <s v="Switching Module (&lt;100)"/>
        <s v="Processor 486/25MHz"/>
        <s v="Processor 486/66 MHz"/>
        <m u="1"/>
        <s v="New" u="1"/>
      </sharedItems>
    </cacheField>
    <cacheField name="Extended Cost" numFmtId="0">
      <sharedItems containsSemiMixedTypes="0" containsString="0" containsNumber="1" minValue="0" maxValue="35000"/>
    </cacheField>
    <cacheField name="Location Code" numFmtId="49">
      <sharedItems containsBlank="1" count="3">
        <s v="WAREHOUSE"/>
        <s v="NORTH"/>
        <m u="1"/>
      </sharedItems>
    </cacheField>
    <cacheField name="Created Date" numFmtId="14">
      <sharedItems containsSemiMixedTypes="0" containsNonDate="0" containsDate="1" containsString="0" minDate="1980-01-01T00:00:00" maxDate="2016-06-20T00:00:00"/>
    </cacheField>
    <cacheField name="Payment Terms ID" numFmtId="49">
      <sharedItems/>
    </cacheField>
    <cacheField name="PO Status" numFmtId="0">
      <sharedItems containsSemiMixedTypes="0" containsString="0" containsNumber="1" containsInteger="1" minValue="1" maxValue="6"/>
    </cacheField>
    <cacheField name="PO Status Description" numFmtId="49">
      <sharedItems containsMixedTypes="1" containsNumber="1" containsInteger="1" minValue="1" maxValue="6" count="12">
        <s v="Closed"/>
        <s v="Cancelled"/>
        <s v="Received"/>
        <s v="Change Order"/>
        <s v="Released"/>
        <s v="New"/>
        <n v="6" u="1"/>
        <n v="3" u="1"/>
        <n v="4" u="1"/>
        <n v="2" u="1"/>
        <n v="1" u="1"/>
        <n v="5" u="1"/>
      </sharedItems>
    </cacheField>
    <cacheField name="PO Number" numFmtId="49">
      <sharedItems containsBlank="1" count="95">
        <s v="PO0996"/>
        <s v="PO1000"/>
        <s v="PO1001"/>
        <s v="PO1003"/>
        <s v="PO2000"/>
        <s v="PO2001"/>
        <s v="PO2002"/>
        <s v="PO2003"/>
        <s v="PO2004"/>
        <s v="PO2005"/>
        <s v="PO2006"/>
        <s v="PO2007"/>
        <s v="PO2008"/>
        <s v="PO2009"/>
        <s v="PO2010"/>
        <s v="PO2011"/>
        <s v="PO2012"/>
        <s v="PO2013"/>
        <s v="PO2014"/>
        <s v="PO2015"/>
        <s v="PO2016"/>
        <s v="PO2017"/>
        <s v="PO2018"/>
        <s v="PO2019"/>
        <s v="PO2021"/>
        <s v="PO2024"/>
        <s v="PO0998"/>
        <s v="PO0999"/>
        <s v="PO1002"/>
        <s v="PO1004"/>
        <s v="PO1005"/>
        <s v="PO1006"/>
        <s v="PO1007"/>
        <s v="PO1008"/>
        <s v="PO1009"/>
        <s v="PO1012"/>
        <s v="PO1013"/>
        <s v="PO1014"/>
        <s v="PO1015"/>
        <s v="PO1016"/>
        <s v="PO2020"/>
        <s v="PO0997"/>
        <s v="PO2028" u="1"/>
        <m u="1"/>
        <s v="PO2061" u="1"/>
        <s v="PO2056" u="1"/>
        <s v="PO2036" u="1"/>
        <s v="PO2064" u="1"/>
        <s v="INV" u="1"/>
        <s v="PO2059" u="1"/>
        <s v="PO2044" u="1"/>
        <s v="PO2039" u="1"/>
        <s v="RET" u="1"/>
        <s v="PO2072" u="1"/>
        <s v="PO2067" u="1"/>
        <s v="PO2052" u="1"/>
        <s v="PO2047" u="1"/>
        <s v="PO2032" u="1"/>
        <s v="PO2027" u="1"/>
        <s v="PO2060" u="1"/>
        <s v="PO2055" u="1"/>
        <s v="PO2040" u="1"/>
        <s v="PO2035" u="1"/>
        <s v="PO2063" u="1"/>
        <s v="PO2058" u="1"/>
        <s v="PO2043" u="1"/>
        <s v="PO2038" u="1"/>
        <s v="PO2071" u="1"/>
        <s v="PO2066" u="1"/>
        <s v="PO2051" u="1"/>
        <s v="PO2046" u="1"/>
        <s v="PO2031" u="1"/>
        <s v="PO2026" u="1"/>
        <s v="FIN" u="1"/>
        <s v="PO2074" u="1"/>
        <s v="PO2069" u="1"/>
        <s v="PO2054" u="1"/>
        <s v="PO2049" u="1"/>
        <s v="PO2034" u="1"/>
        <s v="PO2029" u="1"/>
        <s v="PO2062" u="1"/>
        <s v="PO2057" u="1"/>
        <s v="PO2042" u="1"/>
        <s v="PO2037" u="1"/>
        <s v="PO2070" u="1"/>
        <s v="PO2065" u="1"/>
        <s v="PO2050" u="1"/>
        <s v="MIS" u="1"/>
        <s v="PO2045" u="1"/>
        <s v="PO2030" u="1"/>
        <s v="PO2025" u="1"/>
        <s v="PO2068" u="1"/>
        <s v="PO2053" u="1"/>
        <s v="PO2048" u="1"/>
        <s v="PO2033" u="1"/>
      </sharedItems>
    </cacheField>
    <cacheField name="PO Type Description" numFmtId="49">
      <sharedItems/>
    </cacheField>
    <cacheField name="PO Type" numFmtId="0">
      <sharedItems containsSemiMixedTypes="0" containsString="0" containsNumber="1" containsInteger="1" minValue="1" maxValue="2"/>
    </cacheField>
    <cacheField name="Due Date" numFmtId="14">
      <sharedItems containsSemiMixedTypes="0" containsNonDate="0" containsDate="1" containsString="0" minDate="2014-05-05T00:00:00" maxDate="2016-03-31T00:00:00"/>
    </cacheField>
    <cacheField name="Unit Cost" numFmtId="0">
      <sharedItems containsSemiMixedTypes="0" containsString="0" containsNumber="1" minValue="0" maxValue="35000"/>
    </cacheField>
    <cacheField name="Unit of Measure" numFmtId="49">
      <sharedItems containsMixedTypes="1" containsNumber="1" containsInteger="1" minValue="1" maxValue="12000" count="20">
        <s v="Each"/>
        <s v="Foot"/>
        <n v="100" u="1"/>
        <n v="1000" u="1"/>
        <n v="5" u="1"/>
        <n v="15" u="1"/>
        <n v="2" u="1"/>
        <n v="6" u="1"/>
        <n v="16" u="1"/>
        <n v="500" u="1"/>
        <n v="20" u="1"/>
        <n v="12000" u="1"/>
        <n v="1" u="1"/>
        <n v="3" u="1"/>
        <n v="8" u="1"/>
        <n v="25" u="1"/>
        <n v="1200" u="1"/>
        <n v="10" u="1"/>
        <n v="11" u="1"/>
        <n v="4" u="1"/>
      </sharedItems>
    </cacheField>
    <cacheField name="Line Quantity Ordered" numFmtId="0">
      <sharedItems containsSemiMixedTypes="0" containsString="0" containsNumber="1" containsInteger="1" minValue="1" maxValue="12000" count="18">
        <n v="1"/>
        <n v="6"/>
        <n v="1000"/>
        <n v="500"/>
        <n v="2"/>
        <n v="10"/>
        <n v="20"/>
        <n v="15"/>
        <n v="25"/>
        <n v="5"/>
        <n v="8"/>
        <n v="4"/>
        <n v="11"/>
        <n v="100" u="1"/>
        <n v="16" u="1"/>
        <n v="12000" u="1"/>
        <n v="3" u="1"/>
        <n v="1200" u="1"/>
      </sharedItems>
    </cacheField>
    <cacheField name="Vendor Contact" numFmtId="49">
      <sharedItems/>
    </cacheField>
    <cacheField name="Vendor Line Item Description" numFmtId="49">
      <sharedItems/>
    </cacheField>
    <cacheField name="Vendor Line Item Number" numFmtId="49">
      <sharedItems/>
    </cacheField>
    <cacheField name="Vendor Name" numFmtId="49">
      <sharedItems containsBlank="1" count="16">
        <s v="Associated Insurance Inc."/>
        <s v="Attractive Telephone Co."/>
        <s v="Green Lake Wire Company"/>
        <s v="Cruger Engineering Company"/>
        <s v="Advanced Office Systems"/>
        <s v="Central Cellular, Inc."/>
        <s v="Fabrikam, Inc."/>
        <s v="ComVex, Inc."/>
        <s v="AmericaCharge"/>
        <s v="Capital Printed Circuits"/>
        <s v="Signature Systems"/>
        <s v="Circuit Distributing West"/>
        <m u="1"/>
        <s v="Fabricam, Inc." u="1"/>
        <s v="Tele-Satellite Industries" u="1"/>
        <s v="A Travel Company" u="1"/>
      </sharedItems>
    </cacheField>
    <cacheField name="Vendor Number" numFmtId="49">
      <sharedItems/>
    </cacheField>
    <cacheField name="Item Requested Date" numFmtId="49">
      <sharedItems/>
    </cacheField>
    <cacheField name="Item Required Date" numFmtId="14">
      <sharedItems containsSemiMixedTypes="0" containsNonDate="0" containsDate="1" containsString="0" minDate="2014-04-01T00:00:00" maxDate="2016-06-20T00:00:00"/>
    </cacheField>
    <cacheField name="Shipping Method" numFmtId="49">
      <sharedItems/>
    </cacheField>
    <cacheField name="Required Date" numFmtId="14">
      <sharedItems containsSemiMixedTypes="0" containsNonDate="0" containsDate="1" containsString="0" minDate="2014-04-01T00:00:00" maxDate="2016-06-20T00:00: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69">
  <r>
    <s v="United States"/>
    <x v="0"/>
    <x v="0"/>
    <x v="0"/>
    <n v="50.25"/>
    <x v="0"/>
    <d v="2013-07-21T00:00:00"/>
    <s v="Net 30"/>
    <n v="5"/>
    <x v="0"/>
    <x v="0"/>
    <s v="INV"/>
    <n v="1"/>
    <d v="2014-05-10T00:00:00"/>
    <n v="50.25"/>
    <x v="0"/>
    <x v="0"/>
    <s v="Stewart, Jim"/>
    <s v="Panache KX-T1450 answer"/>
    <s v="PAN-T1450"/>
    <x v="0"/>
    <s v="ASSOCIAT0001"/>
    <s v=""/>
    <d v="2014-04-10T00:00:00"/>
    <s v=""/>
    <d v="2014-04-10T00:00:00"/>
  </r>
  <r>
    <s v="United States"/>
    <x v="0"/>
    <x v="1"/>
    <x v="1"/>
    <n v="91.59"/>
    <x v="0"/>
    <d v="2013-07-21T00:00:00"/>
    <s v="Net 30"/>
    <n v="5"/>
    <x v="0"/>
    <x v="0"/>
    <s v="INV"/>
    <n v="1"/>
    <d v="2014-05-10T00:00:00"/>
    <n v="91.59"/>
    <x v="0"/>
    <x v="0"/>
    <s v="Stewart, Jim"/>
    <s v="Cordless-Attractive 5352-Red"/>
    <s v="ATT-53RD"/>
    <x v="0"/>
    <s v="ASSOCIAT0001"/>
    <s v=""/>
    <d v="2014-04-10T00:00:00"/>
    <s v=""/>
    <d v="2014-04-10T00:00:00"/>
  </r>
  <r>
    <s v="United States"/>
    <x v="1"/>
    <x v="2"/>
    <x v="2"/>
    <n v="19.739999999999998"/>
    <x v="0"/>
    <d v="1980-01-01T00:00:00"/>
    <s v="Net 30"/>
    <n v="6"/>
    <x v="1"/>
    <x v="1"/>
    <s v="INV"/>
    <n v="1"/>
    <d v="2014-05-05T00:00:00"/>
    <n v="3.29"/>
    <x v="0"/>
    <x v="1"/>
    <s v="Stewart, Jim"/>
    <s v="Phone Cord - 12' White"/>
    <s v="Cord-12"/>
    <x v="1"/>
    <s v="ATTRACTI00001"/>
    <s v=""/>
    <d v="2014-04-01T00:00:00"/>
    <s v="LOCAL DELIVERY"/>
    <d v="2014-04-01T00:00:00"/>
  </r>
  <r>
    <s v="United States"/>
    <x v="1"/>
    <x v="3"/>
    <x v="3"/>
    <n v="251.88"/>
    <x v="0"/>
    <d v="1980-01-01T00:00:00"/>
    <s v="Net 30"/>
    <n v="6"/>
    <x v="1"/>
    <x v="1"/>
    <s v="INV"/>
    <n v="1"/>
    <d v="2014-05-05T00:00:00"/>
    <n v="41.98"/>
    <x v="0"/>
    <x v="1"/>
    <s v="Stewart, Jim"/>
    <s v="Headset - Dual Ear"/>
    <s v="HDST-Dual"/>
    <x v="1"/>
    <s v="ATTRACTI00001"/>
    <s v=""/>
    <d v="2014-04-01T00:00:00"/>
    <s v="LOCAL DELIVERY"/>
    <d v="2014-04-01T00:00:00"/>
  </r>
  <r>
    <s v="United States"/>
    <x v="2"/>
    <x v="4"/>
    <x v="4"/>
    <n v="540"/>
    <x v="0"/>
    <d v="1980-01-01T00:00:00"/>
    <s v="2% 10/Net 30"/>
    <n v="5"/>
    <x v="0"/>
    <x v="2"/>
    <s v="INV"/>
    <n v="1"/>
    <d v="2014-05-17T00:00:00"/>
    <n v="0.54"/>
    <x v="1"/>
    <x v="2"/>
    <s v="Stewart, Jim"/>
    <s v="Multi conductor wire"/>
    <s v="WIRE MULTI"/>
    <x v="2"/>
    <s v="GREENLAK0001"/>
    <s v=""/>
    <d v="2014-04-01T00:00:00"/>
    <s v="GROUND"/>
    <d v="2014-04-01T00:00:00"/>
  </r>
  <r>
    <s v="United States"/>
    <x v="2"/>
    <x v="5"/>
    <x v="5"/>
    <n v="80"/>
    <x v="0"/>
    <d v="1980-01-01T00:00:00"/>
    <s v="2% 10/Net 30"/>
    <n v="5"/>
    <x v="0"/>
    <x v="2"/>
    <s v="INV"/>
    <n v="1"/>
    <d v="2014-05-17T00:00:00"/>
    <n v="0.16"/>
    <x v="1"/>
    <x v="3"/>
    <s v="Stewart, Jim"/>
    <s v="Single Conductor Wire"/>
    <s v="WIRE SINGLE"/>
    <x v="2"/>
    <s v="GREENLAK0001"/>
    <s v=""/>
    <d v="2014-04-01T00:00:00"/>
    <s v="GROUND"/>
    <d v="2014-04-01T00:00:00"/>
  </r>
  <r>
    <s v="United States"/>
    <x v="3"/>
    <x v="6"/>
    <x v="6"/>
    <n v="1224.6400000000001"/>
    <x v="1"/>
    <d v="1980-01-01T00:00:00"/>
    <s v="Net 30"/>
    <n v="5"/>
    <x v="0"/>
    <x v="3"/>
    <s v="INV"/>
    <n v="1"/>
    <d v="2014-05-24T00:00:00"/>
    <n v="1224.6400000000001"/>
    <x v="0"/>
    <x v="0"/>
    <s v="Stewart, Jim"/>
    <s v="Tape Unit/Mass Storage"/>
    <s v="TAPEMASS"/>
    <x v="3"/>
    <s v="CRUGEREN0001"/>
    <s v=""/>
    <d v="2014-04-01T00:00:00"/>
    <s v="TWO DAY"/>
    <d v="2014-04-01T00:00:00"/>
  </r>
  <r>
    <s v="United States"/>
    <x v="4"/>
    <x v="0"/>
    <x v="0"/>
    <n v="50.25"/>
    <x v="0"/>
    <d v="2016-06-19T00:00:00"/>
    <s v="Net 30"/>
    <n v="5"/>
    <x v="0"/>
    <x v="4"/>
    <s v="INV"/>
    <n v="1"/>
    <d v="2016-02-04T00:00:00"/>
    <n v="50.25"/>
    <x v="0"/>
    <x v="0"/>
    <s v="Stewart, Jim"/>
    <s v="Panache KX-T1450 answer"/>
    <s v="PAN-T1450"/>
    <x v="0"/>
    <s v="ASSOCIAT0001"/>
    <s v=""/>
    <d v="2016-01-05T00:00:00"/>
    <s v=""/>
    <d v="2016-01-05T00:00:00"/>
  </r>
  <r>
    <s v="United States"/>
    <x v="4"/>
    <x v="1"/>
    <x v="1"/>
    <n v="91.59"/>
    <x v="0"/>
    <d v="2016-06-19T00:00:00"/>
    <s v="Net 30"/>
    <n v="5"/>
    <x v="0"/>
    <x v="4"/>
    <s v="INV"/>
    <n v="1"/>
    <d v="2016-02-04T00:00:00"/>
    <n v="91.59"/>
    <x v="0"/>
    <x v="0"/>
    <s v="Stewart, Jim"/>
    <s v="Cordless-Attractive 5352-Red"/>
    <s v="ATT-53RD"/>
    <x v="0"/>
    <s v="ASSOCIAT0001"/>
    <s v=""/>
    <d v="2016-01-05T00:00:00"/>
    <s v=""/>
    <d v="2016-01-05T00:00:00"/>
  </r>
  <r>
    <s v="United States"/>
    <x v="5"/>
    <x v="7"/>
    <x v="7"/>
    <n v="90.25"/>
    <x v="0"/>
    <d v="2016-06-19T00:00:00"/>
    <s v="Net 30"/>
    <n v="5"/>
    <x v="0"/>
    <x v="5"/>
    <s v="INV"/>
    <n v="1"/>
    <d v="2016-02-08T00:00:00"/>
    <n v="90.25"/>
    <x v="0"/>
    <x v="0"/>
    <s v="Stewart, Jim"/>
    <s v="Cordless-Attractive 5352-Black"/>
    <s v="ATT-53BK"/>
    <x v="4"/>
    <s v="ADVANCED0001"/>
    <s v=""/>
    <d v="2016-01-05T00:00:00"/>
    <s v="DROP SHIP"/>
    <d v="2016-01-05T00:00:00"/>
  </r>
  <r>
    <s v="United States"/>
    <x v="6"/>
    <x v="8"/>
    <x v="8"/>
    <n v="93.55"/>
    <x v="0"/>
    <d v="2016-06-19T00:00:00"/>
    <s v="Net 30"/>
    <n v="5"/>
    <x v="0"/>
    <x v="6"/>
    <s v="INV"/>
    <n v="1"/>
    <d v="2016-02-12T00:00:00"/>
    <n v="93.55"/>
    <x v="0"/>
    <x v="0"/>
    <s v="Stewart, Jim"/>
    <s v="Cordless-Attractive 5352-Blue"/>
    <s v="ATT-53BL"/>
    <x v="5"/>
    <s v="CENTRALC0001"/>
    <s v=""/>
    <d v="2016-01-05T00:00:00"/>
    <s v="GROUND"/>
    <d v="2016-01-05T00:00:00"/>
  </r>
  <r>
    <s v="United States"/>
    <x v="7"/>
    <x v="2"/>
    <x v="2"/>
    <n v="3.29"/>
    <x v="0"/>
    <d v="2016-06-19T00:00:00"/>
    <s v="Net 30"/>
    <n v="5"/>
    <x v="0"/>
    <x v="7"/>
    <s v="INV"/>
    <n v="1"/>
    <d v="2016-02-16T00:00:00"/>
    <n v="3.29"/>
    <x v="0"/>
    <x v="0"/>
    <s v="Stewart, Jim"/>
    <s v="Phone Cord - 12' White"/>
    <s v="CRD-12WH"/>
    <x v="4"/>
    <s v="ADVANCED0001"/>
    <s v=""/>
    <d v="2016-01-05T00:00:00"/>
    <s v="DROP SHIP"/>
    <d v="2016-01-05T00:00:00"/>
  </r>
  <r>
    <s v="United States"/>
    <x v="7"/>
    <x v="0"/>
    <x v="0"/>
    <n v="100.5"/>
    <x v="0"/>
    <d v="2016-06-19T00:00:00"/>
    <s v="Net 30"/>
    <n v="5"/>
    <x v="0"/>
    <x v="7"/>
    <s v="INV"/>
    <n v="1"/>
    <d v="2016-02-16T00:00:00"/>
    <n v="50.25"/>
    <x v="0"/>
    <x v="4"/>
    <s v="Stewart, Jim"/>
    <s v="Panache KX-T1450 answer"/>
    <s v="PAN-T1450"/>
    <x v="4"/>
    <s v="ADVANCED0001"/>
    <s v=""/>
    <d v="2016-01-05T00:00:00"/>
    <s v="DROP SHIP"/>
    <d v="2016-01-05T00:00:00"/>
  </r>
  <r>
    <s v="United States"/>
    <x v="8"/>
    <x v="2"/>
    <x v="2"/>
    <n v="19.739999999999998"/>
    <x v="0"/>
    <d v="2016-06-19T00:00:00"/>
    <s v="Net 30"/>
    <n v="5"/>
    <x v="0"/>
    <x v="8"/>
    <s v="INV"/>
    <n v="1"/>
    <d v="2016-02-18T00:00:00"/>
    <n v="3.29"/>
    <x v="0"/>
    <x v="1"/>
    <s v="Stewart, Jim"/>
    <s v="Phone Cord - 12' White"/>
    <s v="Cord-12"/>
    <x v="1"/>
    <s v="ATTRACTI00001"/>
    <s v=""/>
    <d v="2016-01-05T00:00:00"/>
    <s v="LOCAL DELIVERY"/>
    <d v="2016-01-05T00:00:00"/>
  </r>
  <r>
    <s v="United States"/>
    <x v="8"/>
    <x v="3"/>
    <x v="3"/>
    <n v="251.88"/>
    <x v="0"/>
    <d v="2016-06-19T00:00:00"/>
    <s v="Net 30"/>
    <n v="5"/>
    <x v="0"/>
    <x v="8"/>
    <s v="INV"/>
    <n v="1"/>
    <d v="2016-02-18T00:00:00"/>
    <n v="41.98"/>
    <x v="0"/>
    <x v="1"/>
    <s v="Stewart, Jim"/>
    <s v="Headset - Dual Ear"/>
    <s v="HDST-Dual"/>
    <x v="1"/>
    <s v="ATTRACTI00001"/>
    <s v=""/>
    <d v="2016-01-05T00:00:00"/>
    <s v="LOCAL DELIVERY"/>
    <d v="2016-01-05T00:00:00"/>
  </r>
  <r>
    <s v="United States"/>
    <x v="9"/>
    <x v="4"/>
    <x v="4"/>
    <n v="540"/>
    <x v="0"/>
    <d v="2016-06-19T00:00:00"/>
    <s v="2% 10/Net 30"/>
    <n v="5"/>
    <x v="0"/>
    <x v="9"/>
    <s v="INV"/>
    <n v="1"/>
    <d v="2016-02-20T00:00:00"/>
    <n v="0.54"/>
    <x v="1"/>
    <x v="2"/>
    <s v="Stewart, Jim"/>
    <s v="Multi conductor wire"/>
    <s v="WIRE MULTI"/>
    <x v="2"/>
    <s v="GREENLAK0001"/>
    <s v=""/>
    <d v="2016-01-05T00:00:00"/>
    <s v="GROUND"/>
    <d v="2016-01-05T00:00:00"/>
  </r>
  <r>
    <s v="United States"/>
    <x v="9"/>
    <x v="5"/>
    <x v="5"/>
    <n v="80"/>
    <x v="0"/>
    <d v="2016-06-19T00:00:00"/>
    <s v="2% 10/Net 30"/>
    <n v="5"/>
    <x v="0"/>
    <x v="9"/>
    <s v="INV"/>
    <n v="1"/>
    <d v="2016-02-20T00:00:00"/>
    <n v="0.16"/>
    <x v="1"/>
    <x v="3"/>
    <s v="Stewart, Jim"/>
    <s v="Single Conductor Wire"/>
    <s v="WIRE SINGLE"/>
    <x v="2"/>
    <s v="GREENLAK0001"/>
    <s v=""/>
    <d v="2016-01-05T00:00:00"/>
    <s v="GROUND"/>
    <d v="2016-01-05T00:00:00"/>
  </r>
  <r>
    <s v="United States"/>
    <x v="10"/>
    <x v="9"/>
    <x v="9"/>
    <n v="450"/>
    <x v="0"/>
    <d v="2016-06-19T00:00:00"/>
    <s v="Net 30"/>
    <n v="5"/>
    <x v="0"/>
    <x v="10"/>
    <s v="INV"/>
    <n v="1"/>
    <d v="2016-02-21T00:00:00"/>
    <n v="75"/>
    <x v="0"/>
    <x v="1"/>
    <s v="Stewart, Jim"/>
    <s v="Grand Memory"/>
    <s v="GTEM3458"/>
    <x v="6"/>
    <s v="FABRIKAM0001"/>
    <s v=""/>
    <d v="2016-01-05T00:00:00"/>
    <s v="GROUND"/>
    <d v="2016-01-05T00:00:00"/>
  </r>
  <r>
    <s v="United States"/>
    <x v="10"/>
    <x v="10"/>
    <x v="10"/>
    <n v="812.5"/>
    <x v="0"/>
    <d v="2016-06-19T00:00:00"/>
    <s v="Net 30"/>
    <n v="5"/>
    <x v="0"/>
    <x v="10"/>
    <s v="INV"/>
    <n v="1"/>
    <d v="2016-02-21T00:00:00"/>
    <n v="81.25"/>
    <x v="0"/>
    <x v="5"/>
    <s v="Stewart, Jim"/>
    <s v="Cordless-Grand S5043"/>
    <s v="GTES5043"/>
    <x v="6"/>
    <s v="FABRIKAM0001"/>
    <s v=""/>
    <d v="2016-01-05T00:00:00"/>
    <s v="GROUND"/>
    <d v="2016-01-05T00:00:00"/>
  </r>
  <r>
    <s v="United States"/>
    <x v="11"/>
    <x v="6"/>
    <x v="6"/>
    <n v="1224.6400000000001"/>
    <x v="0"/>
    <d v="2016-06-19T00:00:00"/>
    <s v="Net 30"/>
    <n v="5"/>
    <x v="0"/>
    <x v="11"/>
    <s v="INV"/>
    <n v="1"/>
    <d v="2016-02-23T00:00:00"/>
    <n v="1224.6400000000001"/>
    <x v="0"/>
    <x v="0"/>
    <s v="Stewart, Jim"/>
    <s v="Tape Unit/Mass Storage"/>
    <s v="TAPEMASS"/>
    <x v="3"/>
    <s v="CRUGEREN0001"/>
    <s v=""/>
    <d v="2016-01-05T00:00:00"/>
    <s v="TWO DAY"/>
    <d v="2016-01-05T00:00:00"/>
  </r>
  <r>
    <s v="United States"/>
    <x v="12"/>
    <x v="11"/>
    <x v="11"/>
    <n v="119.6"/>
    <x v="0"/>
    <d v="2016-06-19T00:00:00"/>
    <s v="Net 30"/>
    <n v="5"/>
    <x v="0"/>
    <x v="12"/>
    <s v="INV"/>
    <n v="1"/>
    <d v="2016-02-24T00:00:00"/>
    <n v="5.98"/>
    <x v="0"/>
    <x v="6"/>
    <s v="Stewart, Jim"/>
    <s v="Phone Cord - 25' Black"/>
    <s v="25CORD"/>
    <x v="7"/>
    <s v="COMVEXIN0001"/>
    <s v=""/>
    <d v="2016-01-05T00:00:00"/>
    <s v="DROP SHIP"/>
    <d v="2016-01-05T00:00:00"/>
  </r>
  <r>
    <s v="United States"/>
    <x v="12"/>
    <x v="12"/>
    <x v="12"/>
    <n v="578.85"/>
    <x v="0"/>
    <d v="2016-06-19T00:00:00"/>
    <s v="Net 30"/>
    <n v="5"/>
    <x v="0"/>
    <x v="12"/>
    <s v="INV"/>
    <n v="1"/>
    <d v="2016-02-24T00:00:00"/>
    <n v="38.590000000000003"/>
    <x v="0"/>
    <x v="7"/>
    <s v="Stewart, Jim"/>
    <s v="Headset-Single Ear"/>
    <s v="HDST-SINGLE"/>
    <x v="7"/>
    <s v="COMVEXIN0001"/>
    <s v=""/>
    <d v="2016-01-05T00:00:00"/>
    <s v="DROP SHIP"/>
    <d v="2016-01-05T00:00:00"/>
  </r>
  <r>
    <s v="United States"/>
    <x v="13"/>
    <x v="7"/>
    <x v="7"/>
    <n v="922.5"/>
    <x v="0"/>
    <d v="2016-06-19T00:00:00"/>
    <s v="Net 30"/>
    <n v="5"/>
    <x v="0"/>
    <x v="13"/>
    <s v="INV"/>
    <n v="1"/>
    <d v="2016-02-26T00:00:00"/>
    <n v="92.25"/>
    <x v="0"/>
    <x v="5"/>
    <s v="Stewart, Jim"/>
    <s v="Cordless-Attractive 5352-Black"/>
    <s v="PHON-ATT-53BK"/>
    <x v="8"/>
    <s v="AMERICAN0001"/>
    <s v=""/>
    <d v="2016-01-05T00:00:00"/>
    <s v=""/>
    <d v="2016-01-05T00:00:00"/>
  </r>
  <r>
    <s v="United States"/>
    <x v="13"/>
    <x v="8"/>
    <x v="8"/>
    <n v="935.5"/>
    <x v="0"/>
    <d v="2016-06-19T00:00:00"/>
    <s v="Net 30"/>
    <n v="5"/>
    <x v="0"/>
    <x v="13"/>
    <s v="INV"/>
    <n v="1"/>
    <d v="2016-02-26T00:00:00"/>
    <n v="93.55"/>
    <x v="0"/>
    <x v="5"/>
    <s v="Stewart, Jim"/>
    <s v="Cordless-Attractive 5352-Blue"/>
    <s v="PHON-ATT-53BL"/>
    <x v="8"/>
    <s v="AMERICAN0001"/>
    <s v=""/>
    <d v="2016-01-05T00:00:00"/>
    <s v=""/>
    <d v="2016-01-05T00:00:00"/>
  </r>
  <r>
    <s v="United States"/>
    <x v="14"/>
    <x v="13"/>
    <x v="13"/>
    <n v="5300"/>
    <x v="0"/>
    <d v="2016-06-19T00:00:00"/>
    <s v="Net 30"/>
    <n v="5"/>
    <x v="0"/>
    <x v="14"/>
    <s v="INV"/>
    <n v="1"/>
    <d v="2016-02-28T00:00:00"/>
    <n v="2650"/>
    <x v="0"/>
    <x v="4"/>
    <s v="Stewart, Jim"/>
    <s v="LDS Network Card"/>
    <s v="LDS"/>
    <x v="9"/>
    <s v="CAPITALP0001"/>
    <s v=""/>
    <d v="2016-01-05T00:00:00"/>
    <s v="GROUND"/>
    <d v="2016-01-05T00:00:00"/>
  </r>
  <r>
    <s v="United States"/>
    <x v="14"/>
    <x v="14"/>
    <x v="14"/>
    <n v="5996.3"/>
    <x v="0"/>
    <d v="2016-06-19T00:00:00"/>
    <s v="Net 30"/>
    <n v="5"/>
    <x v="0"/>
    <x v="14"/>
    <s v="INV"/>
    <n v="1"/>
    <d v="2016-02-28T00:00:00"/>
    <n v="2998.15"/>
    <x v="0"/>
    <x v="4"/>
    <s v="Stewart, Jim"/>
    <s v="Processor 486/25MHz"/>
    <s v="4862PROC"/>
    <x v="9"/>
    <s v="CAPITALP0001"/>
    <s v=""/>
    <d v="2016-01-05T00:00:00"/>
    <s v="GROUND"/>
    <d v="2016-01-05T00:00:00"/>
  </r>
  <r>
    <s v="United States"/>
    <x v="14"/>
    <x v="15"/>
    <x v="15"/>
    <n v="648.5"/>
    <x v="0"/>
    <d v="2016-06-19T00:00:00"/>
    <s v="Net 30"/>
    <n v="5"/>
    <x v="0"/>
    <x v="14"/>
    <s v="INV"/>
    <n v="1"/>
    <d v="2016-02-28T00:00:00"/>
    <n v="648.5"/>
    <x v="0"/>
    <x v="0"/>
    <s v="Stewart, Jim"/>
    <s v="Ring Generator"/>
    <s v="RINGER"/>
    <x v="9"/>
    <s v="CAPITALP0001"/>
    <s v=""/>
    <d v="2016-01-05T00:00:00"/>
    <s v="GROUND"/>
    <d v="2016-01-05T00:00:00"/>
  </r>
  <r>
    <s v="United States"/>
    <x v="15"/>
    <x v="16"/>
    <x v="16"/>
    <n v="6758.5"/>
    <x v="0"/>
    <d v="2016-06-19T00:00:00"/>
    <s v="Net 30"/>
    <n v="5"/>
    <x v="0"/>
    <x v="15"/>
    <s v="INV"/>
    <n v="1"/>
    <d v="2016-03-05T00:00:00"/>
    <n v="3379.25"/>
    <x v="0"/>
    <x v="4"/>
    <s v="Stewart, Jim"/>
    <s v="486-66 Processor"/>
    <s v="PROC66"/>
    <x v="3"/>
    <s v="CRUGEREN0001"/>
    <s v=""/>
    <d v="2016-01-05T00:00:00"/>
    <s v="TWO DAY"/>
    <d v="2016-01-05T00:00:00"/>
  </r>
  <r>
    <s v="United States"/>
    <x v="15"/>
    <x v="17"/>
    <x v="17"/>
    <n v="2990"/>
    <x v="0"/>
    <d v="2016-06-19T00:00:00"/>
    <s v="Net 30"/>
    <n v="5"/>
    <x v="0"/>
    <x v="15"/>
    <s v="INV"/>
    <n v="1"/>
    <d v="2016-03-05T00:00:00"/>
    <n v="1495"/>
    <x v="0"/>
    <x v="4"/>
    <s v="Stewart, Jim"/>
    <s v="T1 Interface Kit"/>
    <s v="T1KIT"/>
    <x v="3"/>
    <s v="CRUGEREN0001"/>
    <s v=""/>
    <d v="2016-01-05T00:00:00"/>
    <s v="TWO DAY"/>
    <d v="2016-01-05T00:00:00"/>
  </r>
  <r>
    <s v="United States"/>
    <x v="15"/>
    <x v="6"/>
    <x v="6"/>
    <n v="1224.6400000000001"/>
    <x v="0"/>
    <d v="2016-06-19T00:00:00"/>
    <s v="Net 30"/>
    <n v="5"/>
    <x v="0"/>
    <x v="15"/>
    <s v="INV"/>
    <n v="1"/>
    <d v="2016-03-05T00:00:00"/>
    <n v="1224.6400000000001"/>
    <x v="0"/>
    <x v="0"/>
    <s v="Stewart, Jim"/>
    <s v="Tape Unit/Mass Storage"/>
    <s v="TAPEMASS"/>
    <x v="3"/>
    <s v="CRUGEREN0001"/>
    <s v=""/>
    <d v="2016-01-05T00:00:00"/>
    <s v="TWO DAY"/>
    <d v="2016-01-05T00:00:00"/>
  </r>
  <r>
    <s v="United States"/>
    <x v="16"/>
    <x v="18"/>
    <x v="18"/>
    <n v="29925"/>
    <x v="0"/>
    <d v="2016-06-19T00:00:00"/>
    <s v="Net 30"/>
    <n v="5"/>
    <x v="0"/>
    <x v="16"/>
    <s v="INV"/>
    <n v="1"/>
    <d v="2016-03-08T00:00:00"/>
    <n v="1197"/>
    <x v="0"/>
    <x v="8"/>
    <s v="Stewart, Jim"/>
    <s v="FaxPhone 9800"/>
    <s v="CAN9800"/>
    <x v="7"/>
    <s v="COMVEXIN0001"/>
    <s v=""/>
    <d v="2016-01-05T00:00:00"/>
    <s v="DROP SHIP"/>
    <d v="2016-01-05T00:00:00"/>
  </r>
  <r>
    <s v="United States"/>
    <x v="16"/>
    <x v="19"/>
    <x v="19"/>
    <n v="35000"/>
    <x v="0"/>
    <d v="2016-06-19T00:00:00"/>
    <s v="Net 30"/>
    <n v="5"/>
    <x v="0"/>
    <x v="16"/>
    <s v="INV"/>
    <n v="1"/>
    <d v="2016-03-08T00:00:00"/>
    <n v="35000"/>
    <x v="0"/>
    <x v="0"/>
    <s v="Stewart, Jim"/>
    <s v="Aspect 100"/>
    <s v="ASP100"/>
    <x v="7"/>
    <s v="COMVEXIN0001"/>
    <s v=""/>
    <d v="2016-01-05T00:00:00"/>
    <s v="DROP SHIP"/>
    <d v="2016-01-05T00:00:00"/>
  </r>
  <r>
    <s v="United States"/>
    <x v="17"/>
    <x v="3"/>
    <x v="3"/>
    <n v="419.8"/>
    <x v="0"/>
    <d v="2016-06-19T00:00:00"/>
    <s v="Net 30"/>
    <n v="5"/>
    <x v="0"/>
    <x v="17"/>
    <s v="INV"/>
    <n v="1"/>
    <d v="2016-03-12T00:00:00"/>
    <n v="41.98"/>
    <x v="0"/>
    <x v="5"/>
    <s v="Stewart, Jim"/>
    <s v="Headset - Dual Ear"/>
    <s v="HDST-Dual"/>
    <x v="1"/>
    <s v="ATTRACTI00001"/>
    <s v=""/>
    <d v="2016-01-05T00:00:00"/>
    <s v="LOCAL DELIVERY"/>
    <d v="2016-01-05T00:00:00"/>
  </r>
  <r>
    <s v="United States"/>
    <x v="17"/>
    <x v="20"/>
    <x v="20"/>
    <n v="643.75"/>
    <x v="0"/>
    <d v="2016-06-19T00:00:00"/>
    <s v="Net 30"/>
    <n v="5"/>
    <x v="0"/>
    <x v="17"/>
    <s v="INV"/>
    <n v="1"/>
    <d v="2016-03-12T00:00:00"/>
    <n v="128.75"/>
    <x v="0"/>
    <x v="9"/>
    <s v="Stewart, Jim"/>
    <s v="Handset 4 line"/>
    <s v="PHON-1244"/>
    <x v="1"/>
    <s v="ATTRACTI00001"/>
    <s v=""/>
    <d v="2016-01-05T00:00:00"/>
    <s v="LOCAL DELIVERY"/>
    <d v="2016-01-05T00:00:00"/>
  </r>
  <r>
    <s v="United States"/>
    <x v="18"/>
    <x v="11"/>
    <x v="11"/>
    <n v="59.8"/>
    <x v="0"/>
    <d v="2016-06-19T00:00:00"/>
    <s v="Net 30"/>
    <n v="5"/>
    <x v="0"/>
    <x v="18"/>
    <s v="INV"/>
    <n v="1"/>
    <d v="2016-03-16T00:00:00"/>
    <n v="5.98"/>
    <x v="0"/>
    <x v="5"/>
    <s v="Stewart, Jim"/>
    <s v="Phone Cord - 25' Black"/>
    <s v="25CORD"/>
    <x v="7"/>
    <s v="COMVEXIN0001"/>
    <s v=""/>
    <d v="2016-06-19T00:00:00"/>
    <s v="DROP SHIP"/>
    <d v="2016-06-19T00:00:00"/>
  </r>
  <r>
    <s v="United States"/>
    <x v="18"/>
    <x v="12"/>
    <x v="12"/>
    <n v="308.72000000000003"/>
    <x v="0"/>
    <d v="2016-06-19T00:00:00"/>
    <s v="Net 30"/>
    <n v="5"/>
    <x v="0"/>
    <x v="18"/>
    <s v="INV"/>
    <n v="1"/>
    <d v="2016-03-16T00:00:00"/>
    <n v="38.590000000000003"/>
    <x v="0"/>
    <x v="10"/>
    <s v="Stewart, Jim"/>
    <s v="Headset-Single Ear"/>
    <s v="HDST-SINGLE"/>
    <x v="7"/>
    <s v="COMVEXIN0001"/>
    <s v=""/>
    <d v="2016-06-19T00:00:00"/>
    <s v="DROP SHIP"/>
    <d v="2016-06-19T00:00:00"/>
  </r>
  <r>
    <s v="United States"/>
    <x v="19"/>
    <x v="11"/>
    <x v="11"/>
    <n v="11.96"/>
    <x v="0"/>
    <d v="2016-06-19T00:00:00"/>
    <s v="Net 30"/>
    <n v="5"/>
    <x v="0"/>
    <x v="19"/>
    <s v="INV"/>
    <n v="1"/>
    <d v="2016-03-19T00:00:00"/>
    <n v="5.98"/>
    <x v="0"/>
    <x v="4"/>
    <s v="Stewart, Jim"/>
    <s v="Phone Cord - 25' Black"/>
    <s v="25CORD"/>
    <x v="7"/>
    <s v="COMVEXIN0001"/>
    <s v=""/>
    <d v="2016-03-20T00:00:00"/>
    <s v="DROP SHIP"/>
    <d v="2016-03-20T00:00:00"/>
  </r>
  <r>
    <s v="United States"/>
    <x v="20"/>
    <x v="3"/>
    <x v="3"/>
    <n v="419.8"/>
    <x v="0"/>
    <d v="2016-06-19T00:00:00"/>
    <s v="Net 30"/>
    <n v="5"/>
    <x v="0"/>
    <x v="20"/>
    <s v="INV"/>
    <n v="1"/>
    <d v="2016-03-21T00:00:00"/>
    <n v="41.98"/>
    <x v="0"/>
    <x v="5"/>
    <s v="Stewart, Jim"/>
    <s v="Headset - Dual Ear"/>
    <s v="HDST-Dual"/>
    <x v="1"/>
    <s v="ATTRACTI00001"/>
    <s v=""/>
    <d v="2016-02-19T00:00:00"/>
    <s v="LOCAL DELIVERY"/>
    <d v="2016-02-19T00:00:00"/>
  </r>
  <r>
    <s v="United States"/>
    <x v="21"/>
    <x v="9"/>
    <x v="9"/>
    <n v="300"/>
    <x v="0"/>
    <d v="2016-06-19T00:00:00"/>
    <s v="Net 30"/>
    <n v="5"/>
    <x v="0"/>
    <x v="21"/>
    <s v="INV"/>
    <n v="1"/>
    <d v="2016-03-22T00:00:00"/>
    <n v="75"/>
    <x v="0"/>
    <x v="11"/>
    <s v="Stewart, Jim"/>
    <s v="GTEMemory"/>
    <s v="GTEM3458"/>
    <x v="6"/>
    <s v="FABRIKAM0001"/>
    <s v=""/>
    <d v="2016-02-20T00:00:00"/>
    <s v="GROUND"/>
    <d v="2016-02-20T00:00:00"/>
  </r>
  <r>
    <s v="United States"/>
    <x v="22"/>
    <x v="21"/>
    <x v="21"/>
    <n v="4395.25"/>
    <x v="0"/>
    <d v="2016-06-19T00:00:00"/>
    <s v="2% 10/Net 30"/>
    <n v="5"/>
    <x v="0"/>
    <x v="22"/>
    <s v="INV"/>
    <n v="1"/>
    <d v="2016-03-25T00:00:00"/>
    <n v="879.05"/>
    <x v="0"/>
    <x v="9"/>
    <s v="Stewart, Jim"/>
    <s v="Fax Sharp-UX-2100"/>
    <s v="FAX-UX2100"/>
    <x v="10"/>
    <s v="SIGNATUR0001"/>
    <s v=""/>
    <d v="2016-02-23T00:00:00"/>
    <s v="GROUND"/>
    <d v="2016-02-23T00:00:00"/>
  </r>
  <r>
    <s v="United States"/>
    <x v="23"/>
    <x v="22"/>
    <x v="22"/>
    <n v="22.75"/>
    <x v="0"/>
    <d v="2016-06-19T00:00:00"/>
    <s v="Net 30"/>
    <n v="5"/>
    <x v="0"/>
    <x v="23"/>
    <s v="INV"/>
    <n v="1"/>
    <d v="2016-03-26T00:00:00"/>
    <n v="4.55"/>
    <x v="0"/>
    <x v="9"/>
    <s v="Stewart, Jim"/>
    <s v="Phone Shoulder Rest - Deluxe White"/>
    <s v="PREST-W126"/>
    <x v="1"/>
    <s v="ATTRACTI00001"/>
    <s v=""/>
    <d v="2016-02-24T00:00:00"/>
    <s v="LOCAL DELIVERY"/>
    <d v="2016-02-24T00:00:00"/>
  </r>
  <r>
    <s v="United States"/>
    <x v="24"/>
    <x v="0"/>
    <x v="0"/>
    <n v="50.25"/>
    <x v="0"/>
    <d v="2016-06-19T00:00:00"/>
    <s v="Net 30"/>
    <n v="5"/>
    <x v="0"/>
    <x v="24"/>
    <s v="INV"/>
    <n v="1"/>
    <d v="2016-03-29T00:00:00"/>
    <n v="50.25"/>
    <x v="0"/>
    <x v="0"/>
    <s v="Stewart, Jim"/>
    <s v="Panache KX-T1450 answer"/>
    <s v="PAN-T1450"/>
    <x v="4"/>
    <s v="ADVANCED0001"/>
    <s v=""/>
    <d v="2016-02-27T00:00:00"/>
    <s v="DROP SHIP"/>
    <d v="2016-02-27T00:00:00"/>
  </r>
  <r>
    <s v="United States"/>
    <x v="25"/>
    <x v="23"/>
    <x v="23"/>
    <n v="313.06"/>
    <x v="0"/>
    <d v="2016-06-19T00:00:00"/>
    <s v="Net 30"/>
    <n v="5"/>
    <x v="0"/>
    <x v="25"/>
    <s v="INV"/>
    <n v="1"/>
    <d v="2016-03-30T00:00:00"/>
    <n v="28.46"/>
    <x v="0"/>
    <x v="12"/>
    <s v="Stewart, Jim"/>
    <s v="Green Phone"/>
    <s v="100XLG"/>
    <x v="4"/>
    <s v="ADVANCED0001"/>
    <s v=""/>
    <d v="2016-03-03T00:00:00"/>
    <s v="DROP SHIP"/>
    <d v="2016-03-03T00:00:00"/>
  </r>
  <r>
    <s v="USA"/>
    <x v="0"/>
    <x v="8"/>
    <x v="8"/>
    <n v="93.55"/>
    <x v="0"/>
    <d v="2013-07-21T00:00:00"/>
    <s v="Net 30"/>
    <n v="5"/>
    <x v="0"/>
    <x v="26"/>
    <s v="FIN"/>
    <n v="2"/>
    <d v="2014-05-10T00:00:00"/>
    <n v="93.55"/>
    <x v="0"/>
    <x v="0"/>
    <s v="Purchasing &amp; Sales"/>
    <s v="Cordless-Attractive 5352-Blue"/>
    <s v="ATT-53BL"/>
    <x v="5"/>
    <s v="CENTRALC0001"/>
    <s v=""/>
    <d v="2014-04-10T00:00:00"/>
    <s v="GROUND"/>
    <d v="2014-04-10T00:00:00"/>
  </r>
  <r>
    <s v="United States"/>
    <x v="26"/>
    <x v="2"/>
    <x v="2"/>
    <n v="3.29"/>
    <x v="0"/>
    <d v="2013-07-21T00:00:00"/>
    <s v="Net 30"/>
    <n v="4"/>
    <x v="2"/>
    <x v="27"/>
    <s v="INV"/>
    <n v="1"/>
    <d v="2014-05-12T00:00:00"/>
    <n v="3.29"/>
    <x v="0"/>
    <x v="0"/>
    <s v="Stewart, Jim"/>
    <s v="Phone Cord - 12' White"/>
    <s v="CRD-12WH"/>
    <x v="4"/>
    <s v="ADVANCED0001"/>
    <s v=""/>
    <d v="2014-04-10T00:00:00"/>
    <s v="DROP SHIP"/>
    <d v="2014-04-10T00:00:00"/>
  </r>
  <r>
    <s v="United States"/>
    <x v="26"/>
    <x v="0"/>
    <x v="0"/>
    <n v="100.5"/>
    <x v="0"/>
    <d v="2013-07-21T00:00:00"/>
    <s v="Net 30"/>
    <n v="4"/>
    <x v="2"/>
    <x v="27"/>
    <s v="INV"/>
    <n v="1"/>
    <d v="2014-05-12T00:00:00"/>
    <n v="50.25"/>
    <x v="0"/>
    <x v="4"/>
    <s v="Stewart, Jim"/>
    <s v="Panache KX-T1450 answer"/>
    <s v="PAN-T1450"/>
    <x v="4"/>
    <s v="ADVANCED0001"/>
    <s v=""/>
    <d v="2014-04-10T00:00:00"/>
    <s v="DROP SHIP"/>
    <d v="2014-04-10T00:00:00"/>
  </r>
  <r>
    <s v="United States"/>
    <x v="2"/>
    <x v="10"/>
    <x v="10"/>
    <n v="812.5"/>
    <x v="0"/>
    <d v="1980-01-01T00:00:00"/>
    <s v="Net 30"/>
    <n v="3"/>
    <x v="3"/>
    <x v="28"/>
    <s v="INV"/>
    <n v="1"/>
    <d v="2014-05-17T00:00:00"/>
    <n v="81.25"/>
    <x v="0"/>
    <x v="5"/>
    <s v="Stewart, Jim"/>
    <s v="Cordless-Grand S5043"/>
    <s v="GTES5043"/>
    <x v="6"/>
    <s v="FABRIKAM0001"/>
    <s v=""/>
    <d v="2014-04-01T00:00:00"/>
    <s v="GROUND"/>
    <d v="2014-04-01T00:00:00"/>
  </r>
  <r>
    <s v="United States"/>
    <x v="2"/>
    <x v="9"/>
    <x v="9"/>
    <n v="450"/>
    <x v="0"/>
    <d v="1980-01-01T00:00:00"/>
    <s v="Net 30"/>
    <n v="3"/>
    <x v="3"/>
    <x v="28"/>
    <s v="INV"/>
    <n v="1"/>
    <d v="2014-05-17T00:00:00"/>
    <n v="75"/>
    <x v="0"/>
    <x v="1"/>
    <s v="Stewart, Jim"/>
    <s v=""/>
    <s v="GTEM3458"/>
    <x v="6"/>
    <s v="FABRIKAM0001"/>
    <s v=""/>
    <d v="2014-04-01T00:00:00"/>
    <s v="GROUND"/>
    <d v="2014-04-01T00:00:00"/>
  </r>
  <r>
    <s v="United States"/>
    <x v="3"/>
    <x v="24"/>
    <x v="24"/>
    <n v="111.9"/>
    <x v="0"/>
    <d v="1980-01-01T00:00:00"/>
    <s v="Net 30"/>
    <n v="2"/>
    <x v="4"/>
    <x v="29"/>
    <s v="INV"/>
    <n v="1"/>
    <d v="2014-05-24T00:00:00"/>
    <n v="18.649999999999999"/>
    <x v="0"/>
    <x v="1"/>
    <s v="Stewart, Jim"/>
    <s v="Surge Protector"/>
    <s v="SURGEPNL"/>
    <x v="11"/>
    <s v="CIRCUITD0001"/>
    <s v=""/>
    <d v="2014-04-01T00:00:00"/>
    <s v="GROUND"/>
    <d v="2014-04-01T00:00:00"/>
  </r>
  <r>
    <s v="United States"/>
    <x v="3"/>
    <x v="25"/>
    <x v="25"/>
    <n v="7780.25"/>
    <x v="0"/>
    <d v="1980-01-01T00:00:00"/>
    <s v="Net 30"/>
    <n v="2"/>
    <x v="4"/>
    <x v="29"/>
    <s v="INV"/>
    <n v="1"/>
    <d v="2014-05-24T00:00:00"/>
    <n v="7780.25"/>
    <x v="0"/>
    <x v="0"/>
    <s v="Stewart, Jim"/>
    <s v="Switching Module Small"/>
    <s v="SMSWITCH"/>
    <x v="11"/>
    <s v="CIRCUITD0001"/>
    <s v=""/>
    <d v="2014-04-01T00:00:00"/>
    <s v="GROUND"/>
    <d v="2014-04-01T00:00:00"/>
  </r>
  <r>
    <s v="United States"/>
    <x v="3"/>
    <x v="12"/>
    <x v="12"/>
    <n v="578.85"/>
    <x v="0"/>
    <d v="1980-01-01T00:00:00"/>
    <s v="Net 30"/>
    <n v="4"/>
    <x v="2"/>
    <x v="30"/>
    <s v="INV"/>
    <n v="1"/>
    <d v="2014-05-24T00:00:00"/>
    <n v="38.590000000000003"/>
    <x v="0"/>
    <x v="7"/>
    <s v="Stewart, Jim"/>
    <s v="Headset-Single Ear"/>
    <s v="HDST-SINGLE"/>
    <x v="7"/>
    <s v="COMVEXIN0001"/>
    <s v=""/>
    <d v="2014-04-01T00:00:00"/>
    <s v="DROP SHIP"/>
    <d v="2014-04-01T00:00:00"/>
  </r>
  <r>
    <s v="United States"/>
    <x v="3"/>
    <x v="11"/>
    <x v="11"/>
    <n v="119.6"/>
    <x v="0"/>
    <d v="1980-01-01T00:00:00"/>
    <s v="Net 30"/>
    <n v="4"/>
    <x v="2"/>
    <x v="30"/>
    <s v="INV"/>
    <n v="1"/>
    <d v="2014-05-24T00:00:00"/>
    <n v="5.98"/>
    <x v="0"/>
    <x v="6"/>
    <s v="Stewart, Jim"/>
    <s v="Phone Cord - 25' Black"/>
    <s v="25CORD"/>
    <x v="7"/>
    <s v="COMVEXIN0001"/>
    <s v=""/>
    <d v="2014-04-01T00:00:00"/>
    <s v="DROP SHIP"/>
    <d v="2014-04-01T00:00:00"/>
  </r>
  <r>
    <s v="United States"/>
    <x v="27"/>
    <x v="7"/>
    <x v="7"/>
    <n v="902.5"/>
    <x v="0"/>
    <d v="1980-01-01T00:00:00"/>
    <s v="Net 30"/>
    <n v="2"/>
    <x v="4"/>
    <x v="31"/>
    <s v="INV"/>
    <n v="1"/>
    <d v="2014-06-01T00:00:00"/>
    <n v="90.25"/>
    <x v="0"/>
    <x v="5"/>
    <s v="Stewart, Jim"/>
    <s v="Phone ATT Black"/>
    <s v="PHON-53BK"/>
    <x v="1"/>
    <s v="ATTRACTI00001"/>
    <s v=""/>
    <d v="2014-04-01T00:00:00"/>
    <s v="LOCAL DELIVERY"/>
    <d v="2014-04-01T00:00:00"/>
  </r>
  <r>
    <s v="United States"/>
    <x v="27"/>
    <x v="8"/>
    <x v="8"/>
    <n v="935.5"/>
    <x v="0"/>
    <d v="1980-01-01T00:00:00"/>
    <s v="Net 30"/>
    <n v="2"/>
    <x v="4"/>
    <x v="31"/>
    <s v="INV"/>
    <n v="1"/>
    <d v="2014-06-01T00:00:00"/>
    <n v="93.55"/>
    <x v="0"/>
    <x v="5"/>
    <s v="Stewart, Jim"/>
    <s v="Phone ATT Blue"/>
    <s v="PHON-53BL"/>
    <x v="1"/>
    <s v="ATTRACTI00001"/>
    <s v=""/>
    <d v="2014-04-01T00:00:00"/>
    <s v="LOCAL DELIVERY"/>
    <d v="2014-04-01T00:00:00"/>
  </r>
  <r>
    <s v="United States"/>
    <x v="27"/>
    <x v="13"/>
    <x v="13"/>
    <n v="5300"/>
    <x v="0"/>
    <d v="1980-01-01T00:00:00"/>
    <s v="Net 30"/>
    <n v="2"/>
    <x v="4"/>
    <x v="32"/>
    <s v="INV"/>
    <n v="1"/>
    <d v="2014-06-01T00:00:00"/>
    <n v="2650"/>
    <x v="0"/>
    <x v="4"/>
    <s v="Stewart, Jim"/>
    <s v="LDS Network Card"/>
    <s v="LDS"/>
    <x v="9"/>
    <s v="CAPITALP0001"/>
    <s v=""/>
    <d v="2014-04-01T00:00:00"/>
    <s v="GROUND"/>
    <d v="2014-04-01T00:00:00"/>
  </r>
  <r>
    <s v="United States"/>
    <x v="27"/>
    <x v="14"/>
    <x v="26"/>
    <n v="5996.3"/>
    <x v="0"/>
    <d v="1980-01-01T00:00:00"/>
    <s v="Net 30"/>
    <n v="2"/>
    <x v="4"/>
    <x v="32"/>
    <s v="INV"/>
    <n v="1"/>
    <d v="2014-06-01T00:00:00"/>
    <n v="2998.15"/>
    <x v="0"/>
    <x v="4"/>
    <s v="Stewart, Jim"/>
    <s v="Processor 486/25MHz"/>
    <s v="4862PROC"/>
    <x v="9"/>
    <s v="CAPITALP0001"/>
    <s v=""/>
    <d v="2014-04-01T00:00:00"/>
    <s v="GROUND"/>
    <d v="2014-04-01T00:00:00"/>
  </r>
  <r>
    <s v="United States"/>
    <x v="27"/>
    <x v="15"/>
    <x v="15"/>
    <n v="648.5"/>
    <x v="0"/>
    <d v="1980-01-01T00:00:00"/>
    <s v="Net 30"/>
    <n v="2"/>
    <x v="4"/>
    <x v="32"/>
    <s v="INV"/>
    <n v="1"/>
    <d v="2014-06-01T00:00:00"/>
    <n v="648.5"/>
    <x v="0"/>
    <x v="0"/>
    <s v="Stewart, Jim"/>
    <s v="Ring Generator"/>
    <s v="RINGER"/>
    <x v="9"/>
    <s v="CAPITALP0001"/>
    <s v=""/>
    <d v="2014-04-01T00:00:00"/>
    <s v="GROUND"/>
    <d v="2014-04-01T00:00:00"/>
  </r>
  <r>
    <s v="United States"/>
    <x v="28"/>
    <x v="16"/>
    <x v="27"/>
    <n v="6758.5"/>
    <x v="0"/>
    <d v="1980-01-01T00:00:00"/>
    <s v="Net 30"/>
    <n v="4"/>
    <x v="2"/>
    <x v="33"/>
    <s v="INV"/>
    <n v="1"/>
    <d v="2014-06-11T00:00:00"/>
    <n v="3379.25"/>
    <x v="0"/>
    <x v="4"/>
    <s v="Stewart, Jim"/>
    <s v="486-66 Processor"/>
    <s v="PROC66"/>
    <x v="3"/>
    <s v="CRUGEREN0001"/>
    <s v=""/>
    <d v="2014-04-01T00:00:00"/>
    <s v="TWO DAY"/>
    <d v="2014-04-01T00:00:00"/>
  </r>
  <r>
    <s v="United States"/>
    <x v="28"/>
    <x v="17"/>
    <x v="17"/>
    <n v="2990"/>
    <x v="0"/>
    <d v="1980-01-01T00:00:00"/>
    <s v="Net 30"/>
    <n v="4"/>
    <x v="2"/>
    <x v="33"/>
    <s v="INV"/>
    <n v="1"/>
    <d v="2014-06-11T00:00:00"/>
    <n v="1495"/>
    <x v="0"/>
    <x v="4"/>
    <s v="Stewart, Jim"/>
    <s v="T1 Interface Kit"/>
    <s v="T1KIT"/>
    <x v="3"/>
    <s v="CRUGEREN0001"/>
    <s v=""/>
    <d v="2014-04-01T00:00:00"/>
    <s v="TWO DAY"/>
    <d v="2014-04-01T00:00:00"/>
  </r>
  <r>
    <s v="United States"/>
    <x v="28"/>
    <x v="6"/>
    <x v="6"/>
    <n v="1224.6400000000001"/>
    <x v="0"/>
    <d v="1980-01-01T00:00:00"/>
    <s v="Net 30"/>
    <n v="4"/>
    <x v="2"/>
    <x v="33"/>
    <s v="INV"/>
    <n v="1"/>
    <d v="2014-06-11T00:00:00"/>
    <n v="1224.6400000000001"/>
    <x v="0"/>
    <x v="0"/>
    <s v="Stewart, Jim"/>
    <s v="Tape Unit/Mass Storage"/>
    <s v="TAPEMASS"/>
    <x v="3"/>
    <s v="CRUGEREN0001"/>
    <s v=""/>
    <d v="2014-04-01T00:00:00"/>
    <s v="TWO DAY"/>
    <d v="2014-04-01T00:00:00"/>
  </r>
  <r>
    <s v="United States"/>
    <x v="28"/>
    <x v="18"/>
    <x v="18"/>
    <n v="35000"/>
    <x v="0"/>
    <d v="1980-01-01T00:00:00"/>
    <s v="Net 30"/>
    <n v="4"/>
    <x v="2"/>
    <x v="34"/>
    <s v="INV"/>
    <n v="1"/>
    <d v="2014-06-11T00:00:00"/>
    <n v="1400"/>
    <x v="0"/>
    <x v="8"/>
    <s v="Stewart, Jim"/>
    <s v="FaxPhone 9800"/>
    <s v="CAN9800"/>
    <x v="7"/>
    <s v="COMVEXIN0001"/>
    <s v=""/>
    <d v="2014-04-01T00:00:00"/>
    <s v="DROP SHIP"/>
    <d v="2014-04-01T00:00:00"/>
  </r>
  <r>
    <s v="United States"/>
    <x v="28"/>
    <x v="19"/>
    <x v="19"/>
    <n v="35000"/>
    <x v="0"/>
    <d v="1980-01-01T00:00:00"/>
    <s v="Net 30"/>
    <n v="4"/>
    <x v="2"/>
    <x v="34"/>
    <s v="INV"/>
    <n v="1"/>
    <d v="2014-06-11T00:00:00"/>
    <n v="35000"/>
    <x v="0"/>
    <x v="0"/>
    <s v="Stewart, Jim"/>
    <s v="Aspect 100"/>
    <s v="ASP100"/>
    <x v="7"/>
    <s v="COMVEXIN0001"/>
    <s v=""/>
    <d v="2014-04-01T00:00:00"/>
    <s v="DROP SHIP"/>
    <d v="2014-04-01T00:00:00"/>
  </r>
  <r>
    <s v="United States"/>
    <x v="29"/>
    <x v="11"/>
    <x v="11"/>
    <n v="11.96"/>
    <x v="0"/>
    <d v="2014-07-13T00:00:00"/>
    <s v="Net 30"/>
    <n v="4"/>
    <x v="2"/>
    <x v="35"/>
    <s v="INV"/>
    <n v="1"/>
    <d v="2014-08-12T00:00:00"/>
    <n v="5.98"/>
    <x v="0"/>
    <x v="4"/>
    <s v="Stewart, Jim"/>
    <s v="Phone Cord - 25' Black"/>
    <s v="25CORD"/>
    <x v="7"/>
    <s v="COMVEXIN0001"/>
    <s v=""/>
    <d v="2014-07-13T00:00:00"/>
    <s v="DROP SHIP"/>
    <d v="2014-07-13T00:00:00"/>
  </r>
  <r>
    <s v="United States"/>
    <x v="30"/>
    <x v="3"/>
    <x v="3"/>
    <n v="419.8"/>
    <x v="0"/>
    <d v="2015-06-15T00:00:00"/>
    <s v="Net 30"/>
    <n v="2"/>
    <x v="4"/>
    <x v="36"/>
    <s v="INV"/>
    <n v="1"/>
    <d v="2015-06-07T00:00:00"/>
    <n v="41.98"/>
    <x v="0"/>
    <x v="5"/>
    <s v="Stewart, Jim"/>
    <s v="Headset - Dual Ear"/>
    <s v="HDST-Dual"/>
    <x v="1"/>
    <s v="ATTRACTI00001"/>
    <s v=""/>
    <d v="2015-05-08T00:00:00"/>
    <s v="LOCAL DELIVERY"/>
    <d v="2015-05-08T00:00:00"/>
  </r>
  <r>
    <s v="United States"/>
    <x v="30"/>
    <x v="9"/>
    <x v="9"/>
    <n v="0"/>
    <x v="0"/>
    <d v="2015-06-15T00:00:00"/>
    <s v="Net 30"/>
    <n v="2"/>
    <x v="4"/>
    <x v="37"/>
    <s v="INV"/>
    <n v="1"/>
    <d v="2015-06-07T00:00:00"/>
    <n v="0"/>
    <x v="0"/>
    <x v="11"/>
    <s v="Stewart, Jim"/>
    <s v=""/>
    <s v="GTEM3458"/>
    <x v="6"/>
    <s v="FABRIKAM0001"/>
    <s v=""/>
    <d v="2015-05-08T00:00:00"/>
    <s v="GROUND"/>
    <d v="2015-05-08T00:00:00"/>
  </r>
  <r>
    <s v="United States"/>
    <x v="30"/>
    <x v="21"/>
    <x v="21"/>
    <n v="4395.25"/>
    <x v="0"/>
    <d v="2015-06-15T00:00:00"/>
    <s v="2% 10/Net 30"/>
    <n v="2"/>
    <x v="4"/>
    <x v="38"/>
    <s v="INV"/>
    <n v="1"/>
    <d v="2015-06-07T00:00:00"/>
    <n v="879.05"/>
    <x v="0"/>
    <x v="9"/>
    <s v="Stewart, Jim"/>
    <s v="Fax Sharp-UX-2100"/>
    <s v="FAX-UX2100"/>
    <x v="10"/>
    <s v="SIGNATUR0001"/>
    <s v=""/>
    <d v="2015-05-08T00:00:00"/>
    <s v="GROUND"/>
    <d v="2015-05-08T00:00:00"/>
  </r>
  <r>
    <s v="United States"/>
    <x v="30"/>
    <x v="22"/>
    <x v="22"/>
    <n v="22.75"/>
    <x v="0"/>
    <d v="2015-06-15T00:00:00"/>
    <s v="Net 30"/>
    <n v="2"/>
    <x v="4"/>
    <x v="39"/>
    <s v="INV"/>
    <n v="1"/>
    <d v="2015-06-07T00:00:00"/>
    <n v="4.55"/>
    <x v="0"/>
    <x v="9"/>
    <s v="Stewart, Jim"/>
    <s v="Phone Shoulder Rest - Deluxe White"/>
    <s v="PREST-W126"/>
    <x v="1"/>
    <s v="ATTRACTI00001"/>
    <s v=""/>
    <d v="2015-05-08T00:00:00"/>
    <s v="LOCAL DELIVERY"/>
    <d v="2015-05-08T00:00:00"/>
  </r>
  <r>
    <s v="United States"/>
    <x v="31"/>
    <x v="7"/>
    <x v="7"/>
    <n v="180.5"/>
    <x v="0"/>
    <d v="2016-06-19T00:00:00"/>
    <s v="Net 30"/>
    <n v="2"/>
    <x v="4"/>
    <x v="40"/>
    <s v="INV"/>
    <n v="1"/>
    <d v="2016-03-28T00:00:00"/>
    <n v="90.25"/>
    <x v="0"/>
    <x v="4"/>
    <s v="Stewart, Jim"/>
    <s v="Cordless-Attractive 5352-Black"/>
    <s v="PHON-ATT-53BK"/>
    <x v="3"/>
    <s v="CRUGEREN0001"/>
    <s v=""/>
    <d v="2016-02-26T00:00:00"/>
    <s v="TWO DAY"/>
    <d v="2016-02-26T00:00:00"/>
  </r>
  <r>
    <s v="USA"/>
    <x v="0"/>
    <x v="7"/>
    <x v="7"/>
    <n v="90.25"/>
    <x v="0"/>
    <d v="2013-07-21T00:00:00"/>
    <s v="Net 30"/>
    <n v="1"/>
    <x v="5"/>
    <x v="41"/>
    <s v="FIN"/>
    <n v="2"/>
    <d v="2014-05-10T00:00:00"/>
    <n v="90.25"/>
    <x v="0"/>
    <x v="0"/>
    <s v="Manoj Monat"/>
    <s v="Cordless-Attractive 5352-Black"/>
    <s v="ATT-53BK"/>
    <x v="4"/>
    <s v="ADVANCED0001"/>
    <s v=""/>
    <d v="2014-04-10T00:00:00"/>
    <s v="DROP SHIP"/>
    <d v="2014-04-1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27" applyNumberFormats="0" applyBorderFormats="0" applyFontFormats="0" applyPatternFormats="0" applyAlignmentFormats="0" applyWidthHeightFormats="1" dataCaption="Values" updatedVersion="6" minRefreshableVersion="3" showDrill="0" useAutoFormatting="1" colGrandTotals="0" itemPrintTitles="1" createdVersion="5" indent="0" compact="0" compactData="0" multipleFieldFilters="0">
  <location ref="F7:R120" firstHeaderRow="1" firstDataRow="2" firstDataCol="7"/>
  <pivotFields count="26">
    <pivotField compact="0" outline="0" showAll="0" defaultSubtotal="0"/>
    <pivotField axis="axisRow" compact="0" numFmtId="14" outline="0" showAll="0" defaultSubtotal="0">
      <items count="79">
        <item x="1"/>
        <item x="0"/>
        <item x="26"/>
        <item x="2"/>
        <item x="3"/>
        <item x="27"/>
        <item x="28"/>
        <item x="29"/>
        <item x="30"/>
        <item x="4"/>
        <item x="5"/>
        <item x="6"/>
        <item x="7"/>
        <item x="8"/>
        <item x="9"/>
        <item x="10"/>
        <item x="11"/>
        <item x="12"/>
        <item x="13"/>
        <item x="14"/>
        <item x="15"/>
        <item x="16"/>
        <item x="17"/>
        <item x="18"/>
        <item x="19"/>
        <item x="20"/>
        <item x="21"/>
        <item x="22"/>
        <item x="23"/>
        <item x="31"/>
        <item x="24"/>
        <item x="25"/>
        <item m="1" x="74"/>
        <item m="1" x="54"/>
        <item m="1" x="72"/>
        <item m="1" x="52"/>
        <item m="1" x="69"/>
        <item m="1" x="60"/>
        <item m="1" x="51"/>
        <item m="1" x="37"/>
        <item m="1" x="68"/>
        <item m="1" x="58"/>
        <item m="1" x="65"/>
        <item m="1" x="50"/>
        <item m="1" x="35"/>
        <item m="1" x="48"/>
        <item m="1" x="33"/>
        <item m="1" x="56"/>
        <item m="1" x="49"/>
        <item m="1" x="47"/>
        <item m="1" x="46"/>
        <item m="1" x="45"/>
        <item m="1" x="64"/>
        <item m="1" x="44"/>
        <item m="1" x="77"/>
        <item m="1" x="55"/>
        <item m="1" x="42"/>
        <item m="1" x="63"/>
        <item m="1" x="40"/>
        <item m="1" x="78"/>
        <item m="1" x="43"/>
        <item m="1" x="41"/>
        <item m="1" x="39"/>
        <item m="1" x="76"/>
        <item m="1" x="62"/>
        <item m="1" x="73"/>
        <item m="1" x="61"/>
        <item m="1" x="38"/>
        <item m="1" x="71"/>
        <item m="1" x="75"/>
        <item m="1" x="53"/>
        <item m="1" x="70"/>
        <item m="1" x="59"/>
        <item m="1" x="66"/>
        <item m="1" x="36"/>
        <item m="1" x="34"/>
        <item m="1" x="57"/>
        <item m="1" x="67"/>
        <item m="1" x="32"/>
      </items>
    </pivotField>
    <pivotField axis="axisRow" compact="0" outline="0" showAll="0" defaultSubtotal="0">
      <items count="29">
        <item x="23"/>
        <item x="2"/>
        <item x="11"/>
        <item x="12"/>
        <item x="3"/>
        <item x="22"/>
        <item x="0"/>
        <item x="18"/>
        <item x="21"/>
        <item x="19"/>
        <item x="13"/>
        <item x="14"/>
        <item x="16"/>
        <item x="15"/>
        <item x="24"/>
        <item x="25"/>
        <item x="17"/>
        <item x="6"/>
        <item m="1" x="27"/>
        <item m="1" x="28"/>
        <item x="7"/>
        <item x="8"/>
        <item x="1"/>
        <item x="20"/>
        <item x="9"/>
        <item x="10"/>
        <item x="4"/>
        <item x="5"/>
        <item m="1" x="26"/>
      </items>
    </pivotField>
    <pivotField axis="axisRow" compact="0" outline="0" showAll="0" defaultSubtotal="0">
      <items count="30">
        <item x="19"/>
        <item x="18"/>
        <item x="7"/>
        <item x="8"/>
        <item x="1"/>
        <item x="10"/>
        <item x="23"/>
        <item x="20"/>
        <item x="3"/>
        <item x="12"/>
        <item x="9"/>
        <item x="4"/>
        <item x="13"/>
        <item m="1" x="29"/>
        <item x="0"/>
        <item x="2"/>
        <item x="11"/>
        <item x="16"/>
        <item x="14"/>
        <item x="26"/>
        <item x="27"/>
        <item x="15"/>
        <item x="22"/>
        <item x="5"/>
        <item x="21"/>
        <item x="24"/>
        <item x="25"/>
        <item x="17"/>
        <item x="6"/>
        <item m="1" x="28"/>
      </items>
    </pivotField>
    <pivotField dataField="1" compact="0" outline="0" showAll="0" defaultSubtotal="0"/>
    <pivotField compact="0" outline="0" showAll="0" defaultSubtotal="0">
      <items count="3">
        <item x="1"/>
        <item x="0"/>
        <item m="1" x="2"/>
      </items>
    </pivotField>
    <pivotField compact="0" numFmtId="14" outline="0" showAll="0" defaultSubtotal="0"/>
    <pivotField compact="0" outline="0" showAll="0" defaultSubtotal="0">
      <extLst>
        <ext xmlns:x14="http://schemas.microsoft.com/office/spreadsheetml/2009/9/main" uri="{2946ED86-A175-432a-8AC1-64E0C546D7DE}">
          <x14:pivotField fillDownLabels="1"/>
        </ext>
      </extLst>
    </pivotField>
    <pivotField compact="0" outline="0" showAll="0" defaultSubtotal="0"/>
    <pivotField axis="axisCol" compact="0" outline="0" multipleItemSelectionAllowed="1" showAll="0" defaultSubtotal="0">
      <items count="12">
        <item m="1" x="6"/>
        <item m="1" x="11"/>
        <item m="1" x="8"/>
        <item m="1" x="7"/>
        <item m="1" x="9"/>
        <item m="1" x="10"/>
        <item x="1"/>
        <item x="0"/>
        <item x="2"/>
        <item x="3"/>
        <item x="4"/>
        <item x="5"/>
      </items>
    </pivotField>
    <pivotField axis="axisRow" compact="0" outline="0" showAll="0" insertBlankRow="1" defaultSubtotal="0">
      <items count="95">
        <item x="0"/>
        <item x="41"/>
        <item x="26"/>
        <item x="27"/>
        <item x="1"/>
        <item x="2"/>
        <item x="28"/>
        <item x="3"/>
        <item x="29"/>
        <item x="30"/>
        <item x="31"/>
        <item x="32"/>
        <item x="33"/>
        <item x="34"/>
        <item x="35"/>
        <item x="36"/>
        <item x="37"/>
        <item x="38"/>
        <item x="39"/>
        <item x="4"/>
        <item x="5"/>
        <item x="6"/>
        <item x="7"/>
        <item x="8"/>
        <item x="9"/>
        <item x="10"/>
        <item x="11"/>
        <item x="12"/>
        <item x="13"/>
        <item x="14"/>
        <item x="15"/>
        <item x="16"/>
        <item x="17"/>
        <item x="18"/>
        <item x="19"/>
        <item x="20"/>
        <item x="21"/>
        <item x="22"/>
        <item x="23"/>
        <item x="40"/>
        <item x="24"/>
        <item x="25"/>
        <item m="1" x="90"/>
        <item m="1" x="72"/>
        <item m="1" x="58"/>
        <item m="1" x="42"/>
        <item m="1" x="79"/>
        <item m="1" x="89"/>
        <item m="1" x="71"/>
        <item m="1" x="57"/>
        <item m="1" x="94"/>
        <item m="1" x="78"/>
        <item m="1" x="62"/>
        <item m="1" x="46"/>
        <item m="1" x="83"/>
        <item m="1" x="66"/>
        <item m="1" x="51"/>
        <item m="1" x="61"/>
        <item m="1" x="82"/>
        <item m="1" x="65"/>
        <item m="1" x="50"/>
        <item m="1" x="88"/>
        <item m="1" x="70"/>
        <item m="1" x="56"/>
        <item m="1" x="93"/>
        <item m="1" x="77"/>
        <item m="1" x="86"/>
        <item m="1" x="69"/>
        <item m="1" x="55"/>
        <item m="1" x="92"/>
        <item m="1" x="76"/>
        <item m="1" x="60"/>
        <item m="1" x="45"/>
        <item m="1" x="81"/>
        <item m="1" x="64"/>
        <item m="1" x="49"/>
        <item m="1" x="59"/>
        <item m="1" x="44"/>
        <item m="1" x="80"/>
        <item m="1" x="63"/>
        <item m="1" x="47"/>
        <item m="1" x="85"/>
        <item m="1" x="68"/>
        <item m="1" x="54"/>
        <item m="1" x="91"/>
        <item m="1" x="75"/>
        <item m="1" x="84"/>
        <item m="1" x="67"/>
        <item m="1" x="53"/>
        <item m="1" x="74"/>
        <item m="1" x="48"/>
        <item m="1" x="87"/>
        <item m="1" x="73"/>
        <item m="1" x="52"/>
        <item m="1" x="43"/>
      </items>
    </pivotField>
    <pivotField compact="0" outline="0" showAll="0" defaultSubtotal="0"/>
    <pivotField compact="0" outline="0" showAll="0" defaultSubtotal="0"/>
    <pivotField compact="0" numFmtId="14" outline="0" showAll="0" defaultSubtotal="0">
      <extLst>
        <ext xmlns:x14="http://schemas.microsoft.com/office/spreadsheetml/2009/9/main" uri="{2946ED86-A175-432a-8AC1-64E0C546D7DE}">
          <x14:pivotField fillDownLabels="1"/>
        </ext>
      </extLst>
    </pivotField>
    <pivotField compact="0" outline="0" showAll="0" defaultSubtotal="0"/>
    <pivotField name="UoM" axis="axisRow" compact="0" outline="0" showAll="0" defaultSubtotal="0">
      <items count="20">
        <item m="1" x="7"/>
        <item m="1" x="12"/>
        <item m="1" x="6"/>
        <item m="1" x="9"/>
        <item m="1" x="3"/>
        <item m="1" x="17"/>
        <item m="1" x="10"/>
        <item m="1" x="5"/>
        <item m="1" x="15"/>
        <item m="1" x="19"/>
        <item m="1" x="4"/>
        <item m="1" x="14"/>
        <item m="1" x="18"/>
        <item m="1" x="13"/>
        <item m="1" x="8"/>
        <item m="1" x="2"/>
        <item m="1" x="16"/>
        <item m="1" x="11"/>
        <item x="0"/>
        <item x="1"/>
      </items>
    </pivotField>
    <pivotField name="Qty Ordered" axis="axisRow" compact="0" outline="0" showAll="0" defaultSubtotal="0">
      <items count="18">
        <item x="0"/>
        <item x="4"/>
        <item m="1" x="16"/>
        <item x="11"/>
        <item x="9"/>
        <item x="1"/>
        <item x="10"/>
        <item x="5"/>
        <item x="12"/>
        <item x="7"/>
        <item m="1" x="14"/>
        <item x="6"/>
        <item x="8"/>
        <item m="1" x="13"/>
        <item x="3"/>
        <item x="2"/>
        <item m="1" x="17"/>
        <item m="1" x="15"/>
      </items>
    </pivotField>
    <pivotField compact="0" outline="0" showAll="0" defaultSubtotal="0"/>
    <pivotField compact="0" outline="0" showAll="0" defaultSubtotal="0"/>
    <pivotField compact="0" outline="0" showAll="0" defaultSubtotal="0"/>
    <pivotField axis="axisRow" compact="0" outline="0" showAll="0" defaultSubtotal="0">
      <items count="16">
        <item m="1" x="15"/>
        <item x="4"/>
        <item x="8"/>
        <item x="0"/>
        <item x="1"/>
        <item x="9"/>
        <item x="5"/>
        <item x="11"/>
        <item x="7"/>
        <item x="3"/>
        <item m="1" x="13"/>
        <item x="6"/>
        <item x="2"/>
        <item x="10"/>
        <item m="1" x="14"/>
        <item m="1" x="12"/>
      </items>
    </pivotField>
    <pivotField compact="0" outline="0" showAll="0" defaultSubtotal="0"/>
    <pivotField compact="0" outline="0" showAll="0" defaultSubtotal="0"/>
    <pivotField compact="0" numFmtId="14" outline="0" showAll="0" defaultSubtotal="0"/>
    <pivotField compact="0" outline="0" showAll="0" defaultSubtotal="0"/>
    <pivotField compact="0" numFmtId="14" outline="0" showAll="0" defaultSubtotal="0"/>
  </pivotFields>
  <rowFields count="7">
    <field x="20"/>
    <field x="10"/>
    <field x="1"/>
    <field x="2"/>
    <field x="3"/>
    <field x="16"/>
    <field x="15"/>
  </rowFields>
  <rowItems count="112">
    <i>
      <x v="1"/>
      <x v="1"/>
      <x v="1"/>
      <x v="20"/>
      <x v="2"/>
      <x/>
      <x v="18"/>
    </i>
    <i t="blank" r="1">
      <x v="1"/>
    </i>
    <i r="1">
      <x v="3"/>
      <x v="2"/>
      <x v="1"/>
      <x v="15"/>
      <x/>
      <x v="18"/>
    </i>
    <i r="3">
      <x v="6"/>
      <x v="14"/>
      <x v="1"/>
      <x v="18"/>
    </i>
    <i t="blank" r="1">
      <x v="3"/>
    </i>
    <i r="1">
      <x v="20"/>
      <x v="10"/>
      <x v="20"/>
      <x v="2"/>
      <x/>
      <x v="18"/>
    </i>
    <i t="blank" r="1">
      <x v="20"/>
    </i>
    <i r="1">
      <x v="22"/>
      <x v="12"/>
      <x v="1"/>
      <x v="15"/>
      <x/>
      <x v="18"/>
    </i>
    <i r="3">
      <x v="6"/>
      <x v="14"/>
      <x v="1"/>
      <x v="18"/>
    </i>
    <i t="blank" r="1">
      <x v="22"/>
    </i>
    <i r="1">
      <x v="40"/>
      <x v="30"/>
      <x v="6"/>
      <x v="14"/>
      <x/>
      <x v="18"/>
    </i>
    <i t="blank" r="1">
      <x v="40"/>
    </i>
    <i r="1">
      <x v="41"/>
      <x v="31"/>
      <x/>
      <x v="6"/>
      <x v="8"/>
      <x v="18"/>
    </i>
    <i t="blank" r="1">
      <x v="41"/>
    </i>
    <i>
      <x v="2"/>
      <x v="28"/>
      <x v="18"/>
      <x v="20"/>
      <x v="2"/>
      <x v="7"/>
      <x v="18"/>
    </i>
    <i r="3">
      <x v="21"/>
      <x v="3"/>
      <x v="7"/>
      <x v="18"/>
    </i>
    <i t="blank" r="1">
      <x v="28"/>
    </i>
    <i>
      <x v="3"/>
      <x/>
      <x v="1"/>
      <x v="6"/>
      <x v="14"/>
      <x/>
      <x v="18"/>
    </i>
    <i r="3">
      <x v="22"/>
      <x v="4"/>
      <x/>
      <x v="18"/>
    </i>
    <i t="blank" r="1">
      <x/>
    </i>
    <i r="1">
      <x v="19"/>
      <x v="9"/>
      <x v="6"/>
      <x v="14"/>
      <x/>
      <x v="18"/>
    </i>
    <i r="3">
      <x v="22"/>
      <x v="4"/>
      <x/>
      <x v="18"/>
    </i>
    <i t="blank" r="1">
      <x v="19"/>
    </i>
    <i>
      <x v="4"/>
      <x v="4"/>
      <x/>
      <x v="1"/>
      <x v="15"/>
      <x v="5"/>
      <x v="18"/>
    </i>
    <i r="3">
      <x v="4"/>
      <x v="8"/>
      <x v="5"/>
      <x v="18"/>
    </i>
    <i t="blank" r="1">
      <x v="4"/>
    </i>
    <i r="1">
      <x v="10"/>
      <x v="5"/>
      <x v="20"/>
      <x v="2"/>
      <x v="7"/>
      <x v="18"/>
    </i>
    <i r="3">
      <x v="21"/>
      <x v="3"/>
      <x v="7"/>
      <x v="18"/>
    </i>
    <i t="blank" r="1">
      <x v="10"/>
    </i>
    <i r="1">
      <x v="15"/>
      <x v="8"/>
      <x v="4"/>
      <x v="8"/>
      <x v="7"/>
      <x v="18"/>
    </i>
    <i t="blank" r="1">
      <x v="15"/>
    </i>
    <i r="1">
      <x v="18"/>
      <x v="8"/>
      <x v="5"/>
      <x v="22"/>
      <x v="4"/>
      <x v="18"/>
    </i>
    <i t="blank" r="1">
      <x v="18"/>
    </i>
    <i r="1">
      <x v="23"/>
      <x v="13"/>
      <x v="1"/>
      <x v="15"/>
      <x v="5"/>
      <x v="18"/>
    </i>
    <i r="3">
      <x v="4"/>
      <x v="8"/>
      <x v="5"/>
      <x v="18"/>
    </i>
    <i t="blank" r="1">
      <x v="23"/>
    </i>
    <i r="1">
      <x v="32"/>
      <x v="22"/>
      <x v="4"/>
      <x v="8"/>
      <x v="7"/>
      <x v="18"/>
    </i>
    <i r="3">
      <x v="23"/>
      <x v="7"/>
      <x v="4"/>
      <x v="18"/>
    </i>
    <i t="blank" r="1">
      <x v="32"/>
    </i>
    <i r="1">
      <x v="35"/>
      <x v="25"/>
      <x v="4"/>
      <x v="8"/>
      <x v="7"/>
      <x v="18"/>
    </i>
    <i t="blank" r="1">
      <x v="35"/>
    </i>
    <i r="1">
      <x v="38"/>
      <x v="28"/>
      <x v="5"/>
      <x v="22"/>
      <x v="4"/>
      <x v="18"/>
    </i>
    <i t="blank" r="1">
      <x v="38"/>
    </i>
    <i>
      <x v="5"/>
      <x v="11"/>
      <x v="5"/>
      <x v="10"/>
      <x v="12"/>
      <x v="1"/>
      <x v="18"/>
    </i>
    <i r="3">
      <x v="11"/>
      <x v="19"/>
      <x v="1"/>
      <x v="18"/>
    </i>
    <i r="3">
      <x v="13"/>
      <x v="21"/>
      <x/>
      <x v="18"/>
    </i>
    <i t="blank" r="1">
      <x v="11"/>
    </i>
    <i r="1">
      <x v="29"/>
      <x v="19"/>
      <x v="10"/>
      <x v="12"/>
      <x v="1"/>
      <x v="18"/>
    </i>
    <i r="3">
      <x v="11"/>
      <x v="18"/>
      <x v="1"/>
      <x v="18"/>
    </i>
    <i r="3">
      <x v="13"/>
      <x v="21"/>
      <x/>
      <x v="18"/>
    </i>
    <i t="blank" r="1">
      <x v="29"/>
    </i>
    <i>
      <x v="6"/>
      <x v="2"/>
      <x v="1"/>
      <x v="21"/>
      <x v="3"/>
      <x/>
      <x v="18"/>
    </i>
    <i t="blank" r="1">
      <x v="2"/>
    </i>
    <i r="1">
      <x v="21"/>
      <x v="11"/>
      <x v="21"/>
      <x v="3"/>
      <x/>
      <x v="18"/>
    </i>
    <i t="blank" r="1">
      <x v="21"/>
    </i>
    <i>
      <x v="7"/>
      <x v="8"/>
      <x v="4"/>
      <x v="14"/>
      <x v="25"/>
      <x v="5"/>
      <x v="18"/>
    </i>
    <i r="3">
      <x v="15"/>
      <x v="26"/>
      <x/>
      <x v="18"/>
    </i>
    <i t="blank" r="1">
      <x v="8"/>
    </i>
    <i>
      <x v="8"/>
      <x v="9"/>
      <x v="4"/>
      <x v="2"/>
      <x v="16"/>
      <x v="11"/>
      <x v="18"/>
    </i>
    <i r="3">
      <x v="3"/>
      <x v="9"/>
      <x v="9"/>
      <x v="18"/>
    </i>
    <i t="blank" r="1">
      <x v="9"/>
    </i>
    <i r="1">
      <x v="13"/>
      <x v="6"/>
      <x v="7"/>
      <x v="1"/>
      <x v="12"/>
      <x v="18"/>
    </i>
    <i r="3">
      <x v="9"/>
      <x/>
      <x/>
      <x v="18"/>
    </i>
    <i t="blank" r="1">
      <x v="13"/>
    </i>
    <i r="1">
      <x v="14"/>
      <x v="7"/>
      <x v="2"/>
      <x v="16"/>
      <x v="1"/>
      <x v="18"/>
    </i>
    <i t="blank" r="1">
      <x v="14"/>
    </i>
    <i r="1">
      <x v="27"/>
      <x v="17"/>
      <x v="2"/>
      <x v="16"/>
      <x v="11"/>
      <x v="18"/>
    </i>
    <i r="3">
      <x v="3"/>
      <x v="9"/>
      <x v="9"/>
      <x v="18"/>
    </i>
    <i t="blank" r="1">
      <x v="27"/>
    </i>
    <i r="1">
      <x v="31"/>
      <x v="21"/>
      <x v="7"/>
      <x v="1"/>
      <x v="12"/>
      <x v="18"/>
    </i>
    <i r="3">
      <x v="9"/>
      <x/>
      <x/>
      <x v="18"/>
    </i>
    <i t="blank" r="1">
      <x v="31"/>
    </i>
    <i r="1">
      <x v="33"/>
      <x v="23"/>
      <x v="2"/>
      <x v="16"/>
      <x v="7"/>
      <x v="18"/>
    </i>
    <i r="3">
      <x v="3"/>
      <x v="9"/>
      <x v="6"/>
      <x v="18"/>
    </i>
    <i t="blank" r="1">
      <x v="33"/>
    </i>
    <i r="1">
      <x v="34"/>
      <x v="24"/>
      <x v="2"/>
      <x v="16"/>
      <x v="1"/>
      <x v="18"/>
    </i>
    <i t="blank" r="1">
      <x v="34"/>
    </i>
    <i>
      <x v="9"/>
      <x v="7"/>
      <x v="4"/>
      <x v="17"/>
      <x v="28"/>
      <x/>
      <x v="18"/>
    </i>
    <i t="blank" r="1">
      <x v="7"/>
    </i>
    <i r="1">
      <x v="12"/>
      <x v="6"/>
      <x v="12"/>
      <x v="20"/>
      <x v="1"/>
      <x v="18"/>
    </i>
    <i r="3">
      <x v="16"/>
      <x v="27"/>
      <x v="1"/>
      <x v="18"/>
    </i>
    <i r="3">
      <x v="17"/>
      <x v="28"/>
      <x/>
      <x v="18"/>
    </i>
    <i t="blank" r="1">
      <x v="12"/>
    </i>
    <i r="1">
      <x v="26"/>
      <x v="16"/>
      <x v="17"/>
      <x v="28"/>
      <x/>
      <x v="18"/>
    </i>
    <i t="blank" r="1">
      <x v="26"/>
    </i>
    <i r="1">
      <x v="30"/>
      <x v="20"/>
      <x v="12"/>
      <x v="17"/>
      <x v="1"/>
      <x v="18"/>
    </i>
    <i r="3">
      <x v="16"/>
      <x v="27"/>
      <x v="1"/>
      <x v="18"/>
    </i>
    <i r="3">
      <x v="17"/>
      <x v="28"/>
      <x/>
      <x v="18"/>
    </i>
    <i t="blank" r="1">
      <x v="30"/>
    </i>
    <i r="1">
      <x v="39"/>
      <x v="29"/>
      <x v="20"/>
      <x v="2"/>
      <x v="1"/>
      <x v="18"/>
    </i>
    <i t="blank" r="1">
      <x v="39"/>
    </i>
    <i>
      <x v="11"/>
      <x v="6"/>
      <x v="3"/>
      <x v="24"/>
      <x v="10"/>
      <x v="5"/>
      <x v="18"/>
    </i>
    <i r="3">
      <x v="25"/>
      <x v="5"/>
      <x v="7"/>
      <x v="18"/>
    </i>
    <i t="blank" r="1">
      <x v="6"/>
    </i>
    <i r="1">
      <x v="16"/>
      <x v="8"/>
      <x v="24"/>
      <x v="10"/>
      <x v="3"/>
      <x v="18"/>
    </i>
    <i t="blank" r="1">
      <x v="16"/>
    </i>
    <i r="1">
      <x v="25"/>
      <x v="15"/>
      <x v="24"/>
      <x v="10"/>
      <x v="5"/>
      <x v="18"/>
    </i>
    <i r="3">
      <x v="25"/>
      <x v="5"/>
      <x v="7"/>
      <x v="18"/>
    </i>
    <i t="blank" r="1">
      <x v="25"/>
    </i>
    <i r="1">
      <x v="36"/>
      <x v="26"/>
      <x v="24"/>
      <x v="10"/>
      <x v="3"/>
      <x v="18"/>
    </i>
    <i t="blank" r="1">
      <x v="36"/>
    </i>
    <i>
      <x v="12"/>
      <x v="5"/>
      <x v="3"/>
      <x v="26"/>
      <x v="11"/>
      <x v="15"/>
      <x v="19"/>
    </i>
    <i r="3">
      <x v="27"/>
      <x v="23"/>
      <x v="14"/>
      <x v="19"/>
    </i>
    <i t="blank" r="1">
      <x v="5"/>
    </i>
    <i r="1">
      <x v="24"/>
      <x v="14"/>
      <x v="26"/>
      <x v="11"/>
      <x v="15"/>
      <x v="19"/>
    </i>
    <i r="3">
      <x v="27"/>
      <x v="23"/>
      <x v="14"/>
      <x v="19"/>
    </i>
    <i t="blank" r="1">
      <x v="24"/>
    </i>
    <i>
      <x v="13"/>
      <x v="17"/>
      <x v="8"/>
      <x v="8"/>
      <x v="24"/>
      <x v="4"/>
      <x v="18"/>
    </i>
    <i t="blank" r="1">
      <x v="17"/>
    </i>
    <i r="1">
      <x v="37"/>
      <x v="27"/>
      <x v="8"/>
      <x v="24"/>
      <x v="4"/>
      <x v="18"/>
    </i>
    <i t="blank" r="1">
      <x v="37"/>
    </i>
    <i t="grand">
      <x/>
    </i>
  </rowItems>
  <colFields count="1">
    <field x="9"/>
  </colFields>
  <colItems count="6">
    <i>
      <x v="6"/>
    </i>
    <i>
      <x v="7"/>
    </i>
    <i>
      <x v="8"/>
    </i>
    <i>
      <x v="9"/>
    </i>
    <i>
      <x v="10"/>
    </i>
    <i>
      <x v="11"/>
    </i>
  </colItems>
  <dataFields count="1">
    <dataField name="Sum of Extended Cost" fld="4" baseField="15" baseItem="18" numFmtId="44"/>
  </dataFields>
  <formats count="2">
    <format dxfId="27">
      <pivotArea field="16" type="button" dataOnly="0" labelOnly="1" outline="0" axis="axisRow" fieldPosition="5"/>
    </format>
    <format dxfId="26">
      <pivotArea field="1" type="button" dataOnly="0" labelOnly="1" outline="0" axis="axisRow" fieldPosition="2"/>
    </format>
  </formats>
  <pivotTableStyleInfo name="jet" showRowHeaders="1" showColHeaders="1" showRowStripes="0" showColStripes="1"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ocation_Code1" sourceName="Location Code">
  <pivotTables>
    <pivotTable tabId="72" name="PivotTable5"/>
  </pivotTables>
  <data>
    <tabular pivotCacheId="1">
      <items count="3">
        <i x="1" s="1"/>
        <i x="0" s="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O_Status_Description1" sourceName="PO Status Description">
  <pivotTables>
    <pivotTable tabId="72" name="PivotTable5"/>
  </pivotTables>
  <data>
    <tabular pivotCacheId="1">
      <items count="12">
        <i x="1" s="1"/>
        <i x="3" s="1"/>
        <i x="0" s="1"/>
        <i x="5" s="1"/>
        <i x="2" s="1"/>
        <i x="4" s="1"/>
        <i x="10" s="1" nd="1"/>
        <i x="9" s="1" nd="1"/>
        <i x="7" s="1" nd="1"/>
        <i x="8" s="1" nd="1"/>
        <i x="11" s="1" nd="1"/>
        <i x="6"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Vendor_Name1" sourceName="Vendor Name">
  <pivotTables>
    <pivotTable tabId="72" name="PivotTable5"/>
  </pivotTables>
  <data>
    <tabular pivotCacheId="1">
      <items count="16">
        <i x="4" s="1"/>
        <i x="8" s="1"/>
        <i x="0" s="1"/>
        <i x="1" s="1"/>
        <i x="9" s="1"/>
        <i x="5" s="1"/>
        <i x="11" s="1"/>
        <i x="7" s="1"/>
        <i x="3" s="1"/>
        <i x="6" s="1"/>
        <i x="2" s="1"/>
        <i x="10" s="1"/>
        <i x="15" s="1" nd="1"/>
        <i x="13" s="1" nd="1"/>
        <i x="14" s="1" nd="1"/>
        <i x="1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ocation Code 1" cache="Slicer_Location_Code1" caption="Location Code" style="SlicerStyleOther1" rowHeight="241300"/>
  <slicer name="PO Status Description 1" cache="Slicer_PO_Status_Description1" caption="PO Status Description" style="SlicerStyleOther1" rowHeight="241300"/>
  <slicer name="Vendor Name 1" cache="Slicer_Vendor_Name1" caption="Vendor Name" style="SlicerStyleOther1" rowHeight="241300"/>
</slicers>
</file>

<file path=xl/tables/table1.xml><?xml version="1.0" encoding="utf-8"?>
<table xmlns="http://schemas.openxmlformats.org/spreadsheetml/2006/main" id="1" name="Jet_Purchase_Detail" displayName="Jet_Purchase_Detail" ref="E9:AD79" totalsRowCount="1">
  <autoFilter ref="E9:AD78"/>
  <tableColumns count="26">
    <tableColumn id="1" name="Country" totalsRowLabel="Total" dataDxfId="25"/>
    <tableColumn id="2" name="Document Date" dataDxfId="24"/>
    <tableColumn id="3" name="Line Item Number" dataDxfId="23"/>
    <tableColumn id="4" name="Line Item Description" dataDxfId="22"/>
    <tableColumn id="5" name="Extended Cost" totalsRowFunction="sum" dataDxfId="21"/>
    <tableColumn id="6" name="Location Code" dataDxfId="20"/>
    <tableColumn id="7" name="Created Date" dataDxfId="19"/>
    <tableColumn id="8" name="Payment Terms ID" dataDxfId="18"/>
    <tableColumn id="9" name="PO Status" totalsRowFunction="sum" dataDxfId="17"/>
    <tableColumn id="10" name="PO Status Description" dataDxfId="16"/>
    <tableColumn id="11" name="PO Number" dataDxfId="15"/>
    <tableColumn id="12" name="PO Type Description" dataDxfId="14"/>
    <tableColumn id="13" name="PO Type" totalsRowFunction="sum" dataDxfId="13"/>
    <tableColumn id="14" name="Due Date" dataDxfId="12"/>
    <tableColumn id="15" name="Unit Cost" totalsRowFunction="sum" dataDxfId="11"/>
    <tableColumn id="16" name="Unit of Measure" dataDxfId="10"/>
    <tableColumn id="17" name="Line Quantity Ordered" totalsRowFunction="sum" dataDxfId="9"/>
    <tableColumn id="18" name="Vendor Contact" dataDxfId="8"/>
    <tableColumn id="19" name="Vendor Line Item Description" dataDxfId="7"/>
    <tableColumn id="20" name="Vendor Line Item Number" dataDxfId="6"/>
    <tableColumn id="21" name="Vendor Name" dataDxfId="5"/>
    <tableColumn id="22" name="Vendor Number" dataDxfId="4"/>
    <tableColumn id="23" name="Item Requested Date" dataDxfId="3"/>
    <tableColumn id="24" name="Item Required Date" dataDxfId="2"/>
    <tableColumn id="25" name="Shipping Method" dataDxfId="1"/>
    <tableColumn id="26" name="Required Dat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Metropolitan">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Metropolitan">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Metropolitan">
      <a:fillStyleLst>
        <a:solidFill>
          <a:schemeClr val="phClr"/>
        </a:solidFill>
        <a:gradFill rotWithShape="1">
          <a:gsLst>
            <a:gs pos="0">
              <a:schemeClr val="phClr">
                <a:tint val="70000"/>
                <a:satMod val="100000"/>
                <a:lumMod val="110000"/>
              </a:schemeClr>
            </a:gs>
            <a:gs pos="50000">
              <a:schemeClr val="phClr">
                <a:tint val="75000"/>
                <a:satMod val="101000"/>
                <a:lumMod val="105000"/>
              </a:schemeClr>
            </a:gs>
            <a:gs pos="100000">
              <a:schemeClr val="phClr">
                <a:tint val="82000"/>
                <a:satMod val="104000"/>
                <a:lumMod val="105000"/>
              </a:schemeClr>
            </a:gs>
          </a:gsLst>
          <a:lin ang="2700000" scaled="0"/>
        </a:gradFill>
        <a:gradFill rotWithShape="1">
          <a:gsLst>
            <a:gs pos="0">
              <a:schemeClr val="phClr">
                <a:tint val="97000"/>
                <a:satMod val="100000"/>
                <a:lumMod val="102000"/>
              </a:schemeClr>
            </a:gs>
            <a:gs pos="50000">
              <a:schemeClr val="phClr">
                <a:shade val="100000"/>
                <a:satMod val="100000"/>
                <a:lumMod val="100000"/>
              </a:schemeClr>
            </a:gs>
            <a:gs pos="100000">
              <a:schemeClr val="phClr">
                <a:shade val="80000"/>
                <a:satMod val="100000"/>
                <a:lumMod val="99000"/>
              </a:schemeClr>
            </a:gs>
          </a:gsLst>
          <a:lin ang="2700000" scaled="0"/>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solidFill>
          <a:schemeClr val="phClr">
            <a:shade val="95000"/>
            <a:satMod val="170000"/>
          </a:schemeClr>
        </a:solidFill>
      </a:bgFillStyleLst>
    </a:fmtScheme>
  </a:themeElements>
  <a:objectDefaults/>
  <a:extraClrSchemeLst/>
  <a:extLst>
    <a:ext uri="{05A4C25C-085E-4340-85A3-A5531E510DB2}">
      <thm15:themeFamily xmlns:thm15="http://schemas.microsoft.com/office/thememl/2012/main" name="Metropolitan" id="{4C5440D6-04D2-4954-96CF-F251137069B2}" vid="{79CFCA13-9412-4290-BB4B-85112F88857B}"/>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7" hidden="1" customWidth="1"/>
    <col min="2" max="2" width="9" style="27" customWidth="1"/>
    <col min="3" max="3" width="23.75" style="28" customWidth="1"/>
    <col min="4" max="4" width="67.625" style="29" customWidth="1"/>
    <col min="5" max="5" width="31.875" style="27" customWidth="1"/>
    <col min="6" max="16384" width="8" style="27"/>
  </cols>
  <sheetData>
    <row r="1" spans="1:5" hidden="1" x14ac:dyDescent="0.25">
      <c r="A1" s="27" t="s">
        <v>387</v>
      </c>
    </row>
    <row r="7" spans="1:5" ht="30.75" x14ac:dyDescent="0.25">
      <c r="C7" s="30" t="s">
        <v>259</v>
      </c>
    </row>
    <row r="9" spans="1:5" x14ac:dyDescent="0.25">
      <c r="C9" s="31"/>
    </row>
    <row r="10" spans="1:5" ht="85.5" x14ac:dyDescent="0.25">
      <c r="C10" s="32" t="s">
        <v>260</v>
      </c>
      <c r="D10" s="33" t="s">
        <v>411</v>
      </c>
    </row>
    <row r="11" spans="1:5" x14ac:dyDescent="0.25">
      <c r="C11" s="32"/>
    </row>
    <row r="12" spans="1:5" x14ac:dyDescent="0.25">
      <c r="C12" s="32" t="s">
        <v>261</v>
      </c>
      <c r="D12" s="29" t="s">
        <v>394</v>
      </c>
    </row>
    <row r="13" spans="1:5" x14ac:dyDescent="0.25">
      <c r="C13" s="32"/>
    </row>
    <row r="14" spans="1:5" ht="57" x14ac:dyDescent="0.25">
      <c r="C14" s="32" t="s">
        <v>262</v>
      </c>
      <c r="D14" s="29" t="s">
        <v>395</v>
      </c>
      <c r="E14" s="34" t="s">
        <v>396</v>
      </c>
    </row>
    <row r="15" spans="1:5" x14ac:dyDescent="0.25">
      <c r="C15" s="32"/>
      <c r="E15" s="28"/>
    </row>
    <row r="16" spans="1:5" ht="28.5" x14ac:dyDescent="0.25">
      <c r="C16" s="32" t="s">
        <v>397</v>
      </c>
      <c r="D16" s="29" t="s">
        <v>398</v>
      </c>
      <c r="E16" s="34" t="s">
        <v>399</v>
      </c>
    </row>
    <row r="17" spans="3:5" x14ac:dyDescent="0.25">
      <c r="C17" s="32"/>
      <c r="E17" s="28"/>
    </row>
    <row r="18" spans="3:5" ht="57" x14ac:dyDescent="0.25">
      <c r="C18" s="32" t="s">
        <v>400</v>
      </c>
      <c r="D18" s="29" t="s">
        <v>401</v>
      </c>
      <c r="E18" s="34" t="s">
        <v>402</v>
      </c>
    </row>
    <row r="19" spans="3:5" x14ac:dyDescent="0.25">
      <c r="C19" s="32"/>
      <c r="E19" s="28"/>
    </row>
    <row r="20" spans="3:5" ht="30.75" customHeight="1" x14ac:dyDescent="0.25">
      <c r="C20" s="32" t="s">
        <v>263</v>
      </c>
      <c r="D20" s="29" t="s">
        <v>403</v>
      </c>
      <c r="E20" s="34" t="s">
        <v>404</v>
      </c>
    </row>
    <row r="21" spans="3:5" x14ac:dyDescent="0.25">
      <c r="C21" s="32"/>
      <c r="E21" s="28"/>
    </row>
    <row r="22" spans="3:5" ht="14.25" customHeight="1" x14ac:dyDescent="0.25">
      <c r="C22" s="32" t="s">
        <v>264</v>
      </c>
      <c r="D22" s="29" t="s">
        <v>405</v>
      </c>
      <c r="E22" s="34" t="s">
        <v>406</v>
      </c>
    </row>
    <row r="23" spans="3:5" x14ac:dyDescent="0.25">
      <c r="C23" s="32"/>
      <c r="E23" s="28"/>
    </row>
    <row r="24" spans="3:5" ht="15" customHeight="1" x14ac:dyDescent="0.25">
      <c r="C24" s="32" t="s">
        <v>265</v>
      </c>
      <c r="D24" s="29" t="s">
        <v>407</v>
      </c>
      <c r="E24" s="34" t="s">
        <v>408</v>
      </c>
    </row>
    <row r="25" spans="3:5" x14ac:dyDescent="0.25">
      <c r="C25" s="32"/>
    </row>
    <row r="26" spans="3:5" ht="71.25" x14ac:dyDescent="0.25">
      <c r="C26" s="32" t="s">
        <v>266</v>
      </c>
      <c r="D26" s="29" t="s">
        <v>409</v>
      </c>
    </row>
    <row r="27" spans="3:5" x14ac:dyDescent="0.25">
      <c r="C27" s="32"/>
    </row>
    <row r="28" spans="3:5" ht="17.25" customHeight="1" x14ac:dyDescent="0.25">
      <c r="C28" s="32" t="s">
        <v>267</v>
      </c>
      <c r="D28" s="29" t="s">
        <v>410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topLeftCell="B2" workbookViewId="0"/>
  </sheetViews>
  <sheetFormatPr defaultRowHeight="15" x14ac:dyDescent="0.25"/>
  <cols>
    <col min="1" max="1" width="9" hidden="1" customWidth="1"/>
    <col min="3" max="3" width="31.875" customWidth="1"/>
    <col min="4" max="4" width="52.375" customWidth="1"/>
  </cols>
  <sheetData>
    <row r="1" spans="1:3" hidden="1" x14ac:dyDescent="0.25">
      <c r="A1" t="s">
        <v>387</v>
      </c>
    </row>
    <row r="5" spans="1:3" x14ac:dyDescent="0.25">
      <c r="C5" s="25" t="s">
        <v>388</v>
      </c>
    </row>
    <row r="6" spans="1:3" x14ac:dyDescent="0.25">
      <c r="C6" t="s">
        <v>390</v>
      </c>
    </row>
    <row r="9" spans="1:3" x14ac:dyDescent="0.25">
      <c r="C9" s="25" t="s">
        <v>389</v>
      </c>
    </row>
    <row r="10" spans="1:3" ht="45" x14ac:dyDescent="0.25">
      <c r="C10" s="26" t="s">
        <v>391</v>
      </c>
    </row>
    <row r="11" spans="1:3" x14ac:dyDescent="0.25">
      <c r="C11" s="26"/>
    </row>
    <row r="12" spans="1:3" ht="105" x14ac:dyDescent="0.25">
      <c r="C12" s="26" t="s">
        <v>392</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5"/>
  <sheetViews>
    <sheetView showGridLines="0" topLeftCell="B2" zoomScale="86" zoomScaleNormal="86" workbookViewId="0"/>
  </sheetViews>
  <sheetFormatPr defaultRowHeight="15" x14ac:dyDescent="0.25"/>
  <cols>
    <col min="1" max="1" width="9" hidden="1" customWidth="1"/>
    <col min="2" max="2" width="4.75" customWidth="1"/>
    <col min="3" max="4" width="9" customWidth="1"/>
    <col min="5" max="5" width="9.625" customWidth="1"/>
    <col min="6" max="6" width="27.25" bestFit="1" customWidth="1"/>
    <col min="7" max="7" width="13.5" bestFit="1" customWidth="1"/>
    <col min="8" max="8" width="12.5" bestFit="1" customWidth="1"/>
    <col min="9" max="9" width="19.125" bestFit="1" customWidth="1"/>
    <col min="10" max="10" width="27.25" style="4" bestFit="1" customWidth="1"/>
    <col min="11" max="11" width="14.375" bestFit="1" customWidth="1"/>
    <col min="12" max="12" width="7.5" customWidth="1"/>
    <col min="13" max="13" width="23.25" customWidth="1"/>
    <col min="14" max="14" width="14.25" customWidth="1"/>
    <col min="15" max="15" width="12.875" style="6" customWidth="1"/>
    <col min="16" max="16" width="13.375" style="6" customWidth="1"/>
    <col min="17" max="17" width="12.875" customWidth="1"/>
    <col min="18" max="18" width="8.875" customWidth="1"/>
    <col min="19" max="19" width="12.625" customWidth="1"/>
    <col min="20" max="30" width="23.75" customWidth="1"/>
    <col min="31" max="41" width="23.75" bestFit="1" customWidth="1"/>
    <col min="42" max="42" width="12.75" bestFit="1" customWidth="1"/>
    <col min="43" max="43" width="16.875" bestFit="1" customWidth="1"/>
    <col min="44" max="165" width="12.5" bestFit="1" customWidth="1"/>
    <col min="166" max="166" width="12.75" bestFit="1" customWidth="1"/>
    <col min="167" max="167" width="16.875" bestFit="1" customWidth="1"/>
  </cols>
  <sheetData>
    <row r="1" spans="1:18" hidden="1" x14ac:dyDescent="0.25">
      <c r="A1" t="s">
        <v>0</v>
      </c>
      <c r="F1" t="s">
        <v>140</v>
      </c>
      <c r="G1" t="s">
        <v>140</v>
      </c>
      <c r="H1" t="s">
        <v>140</v>
      </c>
      <c r="I1" t="s">
        <v>140</v>
      </c>
      <c r="J1" t="s">
        <v>140</v>
      </c>
      <c r="K1" t="s">
        <v>140</v>
      </c>
      <c r="L1" t="s">
        <v>140</v>
      </c>
      <c r="M1" t="s">
        <v>140</v>
      </c>
    </row>
    <row r="3" spans="1:18" ht="33.75" x14ac:dyDescent="0.5">
      <c r="C3" s="36" t="s">
        <v>141</v>
      </c>
      <c r="D3" s="36"/>
      <c r="E3" s="36"/>
      <c r="F3" s="36"/>
      <c r="G3" s="36"/>
      <c r="H3" s="36"/>
      <c r="I3" s="36"/>
      <c r="P3" s="6" t="s">
        <v>269</v>
      </c>
      <c r="Q3" s="5">
        <f ca="1">TODAY()</f>
        <v>43370</v>
      </c>
    </row>
    <row r="4" spans="1:18" x14ac:dyDescent="0.25">
      <c r="G4" s="10"/>
    </row>
    <row r="5" spans="1:18" ht="23.25" x14ac:dyDescent="0.35">
      <c r="C5" t="s">
        <v>5</v>
      </c>
      <c r="D5" s="21"/>
      <c r="E5" s="21"/>
      <c r="F5" t="str">
        <f>Report!E5</f>
        <v>..2/28/2016</v>
      </c>
      <c r="J5" s="23"/>
      <c r="M5" s="35" t="s">
        <v>6</v>
      </c>
      <c r="N5" s="35"/>
      <c r="O5" s="35"/>
      <c r="P5" s="35"/>
      <c r="Q5" s="35"/>
      <c r="R5" s="35"/>
    </row>
    <row r="7" spans="1:18" x14ac:dyDescent="0.25">
      <c r="F7" s="3" t="s">
        <v>268</v>
      </c>
      <c r="J7"/>
      <c r="M7" s="3" t="s">
        <v>9</v>
      </c>
      <c r="O7"/>
      <c r="P7"/>
    </row>
    <row r="8" spans="1:18" ht="30" x14ac:dyDescent="0.25">
      <c r="F8" s="3" t="s">
        <v>19</v>
      </c>
      <c r="G8" s="3" t="s">
        <v>11</v>
      </c>
      <c r="H8" s="24" t="s">
        <v>5</v>
      </c>
      <c r="I8" s="3" t="s">
        <v>143</v>
      </c>
      <c r="J8" s="3" t="s">
        <v>249</v>
      </c>
      <c r="K8" s="24" t="s">
        <v>258</v>
      </c>
      <c r="L8" s="3" t="s">
        <v>142</v>
      </c>
      <c r="M8" t="s">
        <v>129</v>
      </c>
      <c r="N8" t="s">
        <v>132</v>
      </c>
      <c r="O8" t="s">
        <v>133</v>
      </c>
      <c r="P8" t="s">
        <v>135</v>
      </c>
      <c r="Q8" t="s">
        <v>136</v>
      </c>
      <c r="R8" t="s">
        <v>91</v>
      </c>
    </row>
    <row r="9" spans="1:18" x14ac:dyDescent="0.25">
      <c r="F9" t="s">
        <v>115</v>
      </c>
      <c r="G9" t="s">
        <v>100</v>
      </c>
      <c r="H9" s="5">
        <v>41739</v>
      </c>
      <c r="I9" t="s">
        <v>89</v>
      </c>
      <c r="J9" t="s">
        <v>84</v>
      </c>
      <c r="K9">
        <v>1</v>
      </c>
      <c r="L9" t="s">
        <v>25</v>
      </c>
      <c r="M9" s="22"/>
      <c r="N9" s="22"/>
      <c r="O9" s="22"/>
      <c r="P9" s="22"/>
      <c r="Q9" s="22"/>
      <c r="R9" s="22">
        <v>90.25</v>
      </c>
    </row>
    <row r="10" spans="1:18" x14ac:dyDescent="0.25">
      <c r="J10"/>
      <c r="M10" s="22"/>
      <c r="N10" s="22"/>
      <c r="O10" s="22"/>
      <c r="P10" s="22"/>
      <c r="Q10" s="22"/>
      <c r="R10" s="22"/>
    </row>
    <row r="11" spans="1:18" x14ac:dyDescent="0.25">
      <c r="G11" t="s">
        <v>108</v>
      </c>
      <c r="H11" s="5">
        <v>41741</v>
      </c>
      <c r="I11" t="s">
        <v>93</v>
      </c>
      <c r="J11" t="s">
        <v>26</v>
      </c>
      <c r="K11">
        <v>1</v>
      </c>
      <c r="L11" t="s">
        <v>25</v>
      </c>
      <c r="M11" s="22"/>
      <c r="N11" s="22"/>
      <c r="O11" s="22">
        <v>3.29</v>
      </c>
      <c r="P11" s="22"/>
      <c r="Q11" s="22"/>
      <c r="R11" s="22"/>
    </row>
    <row r="12" spans="1:18" x14ac:dyDescent="0.25">
      <c r="I12" t="s">
        <v>146</v>
      </c>
      <c r="J12" t="s">
        <v>32</v>
      </c>
      <c r="K12">
        <v>2</v>
      </c>
      <c r="L12" t="s">
        <v>25</v>
      </c>
      <c r="M12" s="22"/>
      <c r="N12" s="22"/>
      <c r="O12" s="22">
        <v>100.5</v>
      </c>
      <c r="P12" s="22"/>
      <c r="Q12" s="22"/>
      <c r="R12" s="22"/>
    </row>
    <row r="13" spans="1:18" x14ac:dyDescent="0.25">
      <c r="J13"/>
      <c r="M13" s="22"/>
      <c r="N13" s="22"/>
      <c r="O13" s="22"/>
      <c r="P13" s="22"/>
      <c r="Q13" s="22"/>
      <c r="R13" s="22"/>
    </row>
    <row r="14" spans="1:18" x14ac:dyDescent="0.25">
      <c r="G14" t="s">
        <v>286</v>
      </c>
      <c r="H14" s="5">
        <v>42378</v>
      </c>
      <c r="I14" t="s">
        <v>89</v>
      </c>
      <c r="J14" t="s">
        <v>84</v>
      </c>
      <c r="K14">
        <v>1</v>
      </c>
      <c r="L14" t="s">
        <v>25</v>
      </c>
      <c r="M14" s="22"/>
      <c r="N14" s="22">
        <v>90.25</v>
      </c>
      <c r="O14" s="22"/>
      <c r="P14" s="22"/>
      <c r="Q14" s="22"/>
      <c r="R14" s="22"/>
    </row>
    <row r="15" spans="1:18" x14ac:dyDescent="0.25">
      <c r="J15"/>
      <c r="M15" s="22"/>
      <c r="N15" s="22"/>
      <c r="O15" s="22"/>
      <c r="P15" s="22"/>
      <c r="Q15" s="22"/>
      <c r="R15" s="22"/>
    </row>
    <row r="16" spans="1:18" x14ac:dyDescent="0.25">
      <c r="G16" t="s">
        <v>288</v>
      </c>
      <c r="H16" s="5">
        <v>42386</v>
      </c>
      <c r="I16" t="s">
        <v>93</v>
      </c>
      <c r="J16" t="s">
        <v>26</v>
      </c>
      <c r="K16">
        <v>1</v>
      </c>
      <c r="L16" t="s">
        <v>25</v>
      </c>
      <c r="M16" s="22"/>
      <c r="N16" s="22">
        <v>3.29</v>
      </c>
      <c r="O16" s="22"/>
      <c r="P16" s="22"/>
      <c r="Q16" s="22"/>
      <c r="R16" s="22"/>
    </row>
    <row r="17" spans="6:18" x14ac:dyDescent="0.25">
      <c r="I17" t="s">
        <v>146</v>
      </c>
      <c r="J17" t="s">
        <v>32</v>
      </c>
      <c r="K17">
        <v>2</v>
      </c>
      <c r="L17" t="s">
        <v>25</v>
      </c>
      <c r="M17" s="22"/>
      <c r="N17" s="22">
        <v>100.5</v>
      </c>
      <c r="O17" s="22"/>
      <c r="P17" s="22"/>
      <c r="Q17" s="22"/>
      <c r="R17" s="22"/>
    </row>
    <row r="18" spans="6:18" x14ac:dyDescent="0.25">
      <c r="J18"/>
      <c r="M18" s="22"/>
      <c r="N18" s="22"/>
      <c r="O18" s="22"/>
      <c r="P18" s="22"/>
      <c r="Q18" s="22"/>
      <c r="R18" s="22"/>
    </row>
    <row r="19" spans="6:18" x14ac:dyDescent="0.25">
      <c r="G19" t="s">
        <v>316</v>
      </c>
      <c r="H19" s="5">
        <v>42427</v>
      </c>
      <c r="I19" t="s">
        <v>146</v>
      </c>
      <c r="J19" t="s">
        <v>32</v>
      </c>
      <c r="K19">
        <v>1</v>
      </c>
      <c r="L19" t="s">
        <v>25</v>
      </c>
      <c r="M19" s="22"/>
      <c r="N19" s="22">
        <v>50.25</v>
      </c>
      <c r="O19" s="22"/>
      <c r="P19" s="22"/>
      <c r="Q19" s="22"/>
      <c r="R19" s="22"/>
    </row>
    <row r="20" spans="6:18" x14ac:dyDescent="0.25">
      <c r="J20"/>
      <c r="M20" s="22"/>
      <c r="N20" s="22"/>
      <c r="O20" s="22"/>
      <c r="P20" s="22"/>
      <c r="Q20" s="22"/>
      <c r="R20" s="22"/>
    </row>
    <row r="21" spans="6:18" x14ac:dyDescent="0.25">
      <c r="G21" t="s">
        <v>319</v>
      </c>
      <c r="H21" s="5">
        <v>42428</v>
      </c>
      <c r="I21" t="s">
        <v>317</v>
      </c>
      <c r="J21" t="s">
        <v>318</v>
      </c>
      <c r="K21">
        <v>11</v>
      </c>
      <c r="L21" t="s">
        <v>25</v>
      </c>
      <c r="M21" s="22"/>
      <c r="N21" s="22">
        <v>313.06</v>
      </c>
      <c r="O21" s="22"/>
      <c r="P21" s="22"/>
      <c r="Q21" s="22"/>
      <c r="R21" s="22"/>
    </row>
    <row r="22" spans="6:18" x14ac:dyDescent="0.25">
      <c r="J22"/>
      <c r="M22" s="22"/>
      <c r="N22" s="22"/>
      <c r="O22" s="22"/>
      <c r="P22" s="22"/>
      <c r="Q22" s="22"/>
      <c r="R22" s="22"/>
    </row>
    <row r="23" spans="6:18" x14ac:dyDescent="0.25">
      <c r="F23" t="s">
        <v>296</v>
      </c>
      <c r="G23" t="s">
        <v>295</v>
      </c>
      <c r="H23" s="5">
        <v>42396</v>
      </c>
      <c r="I23" t="s">
        <v>89</v>
      </c>
      <c r="J23" t="s">
        <v>84</v>
      </c>
      <c r="K23">
        <v>10</v>
      </c>
      <c r="L23" t="s">
        <v>25</v>
      </c>
      <c r="M23" s="22"/>
      <c r="N23" s="22">
        <v>922.5</v>
      </c>
      <c r="O23" s="22"/>
      <c r="P23" s="22"/>
      <c r="Q23" s="22"/>
      <c r="R23" s="22"/>
    </row>
    <row r="24" spans="6:18" x14ac:dyDescent="0.25">
      <c r="I24" t="s">
        <v>90</v>
      </c>
      <c r="J24" t="s">
        <v>86</v>
      </c>
      <c r="K24">
        <v>10</v>
      </c>
      <c r="L24" t="s">
        <v>25</v>
      </c>
      <c r="M24" s="22"/>
      <c r="N24" s="22">
        <v>935.5</v>
      </c>
      <c r="O24" s="22"/>
      <c r="P24" s="22"/>
      <c r="Q24" s="22"/>
      <c r="R24" s="22"/>
    </row>
    <row r="25" spans="6:18" x14ac:dyDescent="0.25">
      <c r="J25"/>
      <c r="M25" s="22"/>
      <c r="N25" s="22"/>
      <c r="O25" s="22"/>
      <c r="P25" s="22"/>
      <c r="Q25" s="22"/>
      <c r="R25" s="22"/>
    </row>
    <row r="26" spans="6:18" x14ac:dyDescent="0.25">
      <c r="F26" t="s">
        <v>117</v>
      </c>
      <c r="G26" t="s">
        <v>102</v>
      </c>
      <c r="H26" s="5">
        <v>41739</v>
      </c>
      <c r="I26" t="s">
        <v>146</v>
      </c>
      <c r="J26" t="s">
        <v>32</v>
      </c>
      <c r="K26">
        <v>1</v>
      </c>
      <c r="L26" t="s">
        <v>25</v>
      </c>
      <c r="M26" s="22"/>
      <c r="N26" s="22">
        <v>50.25</v>
      </c>
      <c r="O26" s="22"/>
      <c r="P26" s="22"/>
      <c r="Q26" s="22"/>
      <c r="R26" s="22"/>
    </row>
    <row r="27" spans="6:18" x14ac:dyDescent="0.25">
      <c r="I27" t="s">
        <v>154</v>
      </c>
      <c r="J27" t="s">
        <v>35</v>
      </c>
      <c r="K27">
        <v>1</v>
      </c>
      <c r="L27" t="s">
        <v>25</v>
      </c>
      <c r="M27" s="22"/>
      <c r="N27" s="22">
        <v>91.59</v>
      </c>
      <c r="O27" s="22"/>
      <c r="P27" s="22"/>
      <c r="Q27" s="22"/>
      <c r="R27" s="22"/>
    </row>
    <row r="28" spans="6:18" x14ac:dyDescent="0.25">
      <c r="J28"/>
      <c r="M28" s="22"/>
      <c r="N28" s="22"/>
      <c r="O28" s="22"/>
      <c r="P28" s="22"/>
      <c r="Q28" s="22"/>
      <c r="R28" s="22"/>
    </row>
    <row r="29" spans="6:18" x14ac:dyDescent="0.25">
      <c r="G29" t="s">
        <v>285</v>
      </c>
      <c r="H29" s="5">
        <v>42374</v>
      </c>
      <c r="I29" t="s">
        <v>146</v>
      </c>
      <c r="J29" t="s">
        <v>32</v>
      </c>
      <c r="K29">
        <v>1</v>
      </c>
      <c r="L29" t="s">
        <v>25</v>
      </c>
      <c r="M29" s="22"/>
      <c r="N29" s="22">
        <v>50.25</v>
      </c>
      <c r="O29" s="22"/>
      <c r="P29" s="22"/>
      <c r="Q29" s="22"/>
      <c r="R29" s="22"/>
    </row>
    <row r="30" spans="6:18" x14ac:dyDescent="0.25">
      <c r="I30" t="s">
        <v>154</v>
      </c>
      <c r="J30" t="s">
        <v>35</v>
      </c>
      <c r="K30">
        <v>1</v>
      </c>
      <c r="L30" t="s">
        <v>25</v>
      </c>
      <c r="M30" s="22"/>
      <c r="N30" s="22">
        <v>91.59</v>
      </c>
      <c r="O30" s="22"/>
      <c r="P30" s="22"/>
      <c r="Q30" s="22"/>
      <c r="R30" s="22"/>
    </row>
    <row r="31" spans="6:18" x14ac:dyDescent="0.25">
      <c r="J31"/>
      <c r="M31" s="22"/>
      <c r="N31" s="22"/>
      <c r="O31" s="22"/>
      <c r="P31" s="22"/>
      <c r="Q31" s="22"/>
      <c r="R31" s="22"/>
    </row>
    <row r="32" spans="6:18" x14ac:dyDescent="0.25">
      <c r="F32" t="s">
        <v>119</v>
      </c>
      <c r="G32" t="s">
        <v>104</v>
      </c>
      <c r="H32" s="5">
        <v>41734</v>
      </c>
      <c r="I32" t="s">
        <v>93</v>
      </c>
      <c r="J32" t="s">
        <v>26</v>
      </c>
      <c r="K32">
        <v>6</v>
      </c>
      <c r="L32" t="s">
        <v>25</v>
      </c>
      <c r="M32" s="22">
        <v>19.739999999999998</v>
      </c>
      <c r="N32" s="22"/>
      <c r="O32" s="22"/>
      <c r="P32" s="22"/>
      <c r="Q32" s="22"/>
      <c r="R32" s="22"/>
    </row>
    <row r="33" spans="7:18" x14ac:dyDescent="0.25">
      <c r="I33" t="s">
        <v>94</v>
      </c>
      <c r="J33" t="s">
        <v>30</v>
      </c>
      <c r="K33">
        <v>6</v>
      </c>
      <c r="L33" t="s">
        <v>25</v>
      </c>
      <c r="M33" s="22">
        <v>251.88</v>
      </c>
      <c r="N33" s="22"/>
      <c r="O33" s="22"/>
      <c r="P33" s="22"/>
      <c r="Q33" s="22"/>
      <c r="R33" s="22"/>
    </row>
    <row r="34" spans="7:18" x14ac:dyDescent="0.25">
      <c r="J34"/>
      <c r="M34" s="22"/>
      <c r="N34" s="22"/>
      <c r="O34" s="22"/>
      <c r="P34" s="22"/>
      <c r="Q34" s="22"/>
      <c r="R34" s="22"/>
    </row>
    <row r="35" spans="7:18" x14ac:dyDescent="0.25">
      <c r="G35" t="s">
        <v>109</v>
      </c>
      <c r="H35" s="5">
        <v>41761</v>
      </c>
      <c r="I35" t="s">
        <v>89</v>
      </c>
      <c r="J35" t="s">
        <v>84</v>
      </c>
      <c r="K35">
        <v>10</v>
      </c>
      <c r="L35" t="s">
        <v>25</v>
      </c>
      <c r="M35" s="22"/>
      <c r="N35" s="22"/>
      <c r="O35" s="22"/>
      <c r="P35" s="22"/>
      <c r="Q35" s="22">
        <v>902.5</v>
      </c>
      <c r="R35" s="22"/>
    </row>
    <row r="36" spans="7:18" x14ac:dyDescent="0.25">
      <c r="I36" t="s">
        <v>90</v>
      </c>
      <c r="J36" t="s">
        <v>86</v>
      </c>
      <c r="K36">
        <v>10</v>
      </c>
      <c r="L36" t="s">
        <v>25</v>
      </c>
      <c r="M36" s="22"/>
      <c r="N36" s="22"/>
      <c r="O36" s="22"/>
      <c r="P36" s="22"/>
      <c r="Q36" s="22">
        <v>935.5</v>
      </c>
      <c r="R36" s="22"/>
    </row>
    <row r="37" spans="7:18" x14ac:dyDescent="0.25">
      <c r="J37"/>
      <c r="M37" s="22"/>
      <c r="N37" s="22"/>
      <c r="O37" s="22"/>
      <c r="P37" s="22"/>
      <c r="Q37" s="22"/>
      <c r="R37" s="22"/>
    </row>
    <row r="38" spans="7:18" x14ac:dyDescent="0.25">
      <c r="G38" t="s">
        <v>271</v>
      </c>
      <c r="H38" s="5">
        <v>42132</v>
      </c>
      <c r="I38" t="s">
        <v>94</v>
      </c>
      <c r="J38" t="s">
        <v>30</v>
      </c>
      <c r="K38">
        <v>10</v>
      </c>
      <c r="L38" t="s">
        <v>25</v>
      </c>
      <c r="M38" s="22"/>
      <c r="N38" s="22"/>
      <c r="O38" s="22"/>
      <c r="P38" s="22"/>
      <c r="Q38" s="22">
        <v>419.8</v>
      </c>
      <c r="R38" s="22"/>
    </row>
    <row r="39" spans="7:18" x14ac:dyDescent="0.25">
      <c r="J39"/>
      <c r="M39" s="22"/>
      <c r="N39" s="22"/>
      <c r="O39" s="22"/>
      <c r="P39" s="22"/>
      <c r="Q39" s="22"/>
      <c r="R39" s="22"/>
    </row>
    <row r="40" spans="7:18" x14ac:dyDescent="0.25">
      <c r="G40" t="s">
        <v>274</v>
      </c>
      <c r="H40" s="5">
        <v>42132</v>
      </c>
      <c r="I40" t="s">
        <v>272</v>
      </c>
      <c r="J40" t="s">
        <v>273</v>
      </c>
      <c r="K40">
        <v>5</v>
      </c>
      <c r="L40" t="s">
        <v>25</v>
      </c>
      <c r="M40" s="22"/>
      <c r="N40" s="22"/>
      <c r="O40" s="22"/>
      <c r="P40" s="22"/>
      <c r="Q40" s="22">
        <v>22.75</v>
      </c>
      <c r="R40" s="22"/>
    </row>
    <row r="41" spans="7:18" x14ac:dyDescent="0.25">
      <c r="J41"/>
      <c r="M41" s="22"/>
      <c r="N41" s="22"/>
      <c r="O41" s="22"/>
      <c r="P41" s="22"/>
      <c r="Q41" s="22"/>
      <c r="R41" s="22"/>
    </row>
    <row r="42" spans="7:18" x14ac:dyDescent="0.25">
      <c r="G42" t="s">
        <v>289</v>
      </c>
      <c r="H42" s="5">
        <v>42388</v>
      </c>
      <c r="I42" t="s">
        <v>93</v>
      </c>
      <c r="J42" t="s">
        <v>26</v>
      </c>
      <c r="K42">
        <v>6</v>
      </c>
      <c r="L42" t="s">
        <v>25</v>
      </c>
      <c r="M42" s="22"/>
      <c r="N42" s="22">
        <v>19.739999999999998</v>
      </c>
      <c r="O42" s="22"/>
      <c r="P42" s="22"/>
      <c r="Q42" s="22"/>
      <c r="R42" s="22"/>
    </row>
    <row r="43" spans="7:18" x14ac:dyDescent="0.25">
      <c r="I43" t="s">
        <v>94</v>
      </c>
      <c r="J43" t="s">
        <v>30</v>
      </c>
      <c r="K43">
        <v>6</v>
      </c>
      <c r="L43" t="s">
        <v>25</v>
      </c>
      <c r="M43" s="22"/>
      <c r="N43" s="22">
        <v>251.88</v>
      </c>
      <c r="O43" s="22"/>
      <c r="P43" s="22"/>
      <c r="Q43" s="22"/>
      <c r="R43" s="22"/>
    </row>
    <row r="44" spans="7:18" x14ac:dyDescent="0.25">
      <c r="J44"/>
      <c r="M44" s="22"/>
      <c r="N44" s="22"/>
      <c r="O44" s="22"/>
      <c r="P44" s="22"/>
      <c r="Q44" s="22"/>
      <c r="R44" s="22"/>
    </row>
    <row r="45" spans="7:18" x14ac:dyDescent="0.25">
      <c r="G45" t="s">
        <v>303</v>
      </c>
      <c r="H45" s="5">
        <v>42410</v>
      </c>
      <c r="I45" t="s">
        <v>94</v>
      </c>
      <c r="J45" t="s">
        <v>30</v>
      </c>
      <c r="K45">
        <v>10</v>
      </c>
      <c r="L45" t="s">
        <v>25</v>
      </c>
      <c r="M45" s="22"/>
      <c r="N45" s="22">
        <v>419.8</v>
      </c>
      <c r="O45" s="22"/>
      <c r="P45" s="22"/>
      <c r="Q45" s="22"/>
      <c r="R45" s="22"/>
    </row>
    <row r="46" spans="7:18" x14ac:dyDescent="0.25">
      <c r="I46" t="s">
        <v>304</v>
      </c>
      <c r="J46" t="s">
        <v>305</v>
      </c>
      <c r="K46">
        <v>5</v>
      </c>
      <c r="L46" t="s">
        <v>25</v>
      </c>
      <c r="M46" s="22"/>
      <c r="N46" s="22">
        <v>643.75</v>
      </c>
      <c r="O46" s="22"/>
      <c r="P46" s="22"/>
      <c r="Q46" s="22"/>
      <c r="R46" s="22"/>
    </row>
    <row r="47" spans="7:18" x14ac:dyDescent="0.25">
      <c r="J47"/>
      <c r="M47" s="22"/>
      <c r="N47" s="22"/>
      <c r="O47" s="22"/>
      <c r="P47" s="22"/>
      <c r="Q47" s="22"/>
      <c r="R47" s="22"/>
    </row>
    <row r="48" spans="7:18" x14ac:dyDescent="0.25">
      <c r="G48" t="s">
        <v>310</v>
      </c>
      <c r="H48" s="5">
        <v>42419</v>
      </c>
      <c r="I48" t="s">
        <v>94</v>
      </c>
      <c r="J48" t="s">
        <v>30</v>
      </c>
      <c r="K48">
        <v>10</v>
      </c>
      <c r="L48" t="s">
        <v>25</v>
      </c>
      <c r="M48" s="22"/>
      <c r="N48" s="22">
        <v>419.8</v>
      </c>
      <c r="O48" s="22"/>
      <c r="P48" s="22"/>
      <c r="Q48" s="22"/>
      <c r="R48" s="22"/>
    </row>
    <row r="49" spans="6:18" x14ac:dyDescent="0.25">
      <c r="J49"/>
      <c r="M49" s="22"/>
      <c r="N49" s="22"/>
      <c r="O49" s="22"/>
      <c r="P49" s="22"/>
      <c r="Q49" s="22"/>
      <c r="R49" s="22"/>
    </row>
    <row r="50" spans="6:18" x14ac:dyDescent="0.25">
      <c r="G50" t="s">
        <v>314</v>
      </c>
      <c r="H50" s="5">
        <v>42424</v>
      </c>
      <c r="I50" t="s">
        <v>272</v>
      </c>
      <c r="J50" t="s">
        <v>273</v>
      </c>
      <c r="K50">
        <v>5</v>
      </c>
      <c r="L50" t="s">
        <v>25</v>
      </c>
      <c r="M50" s="22"/>
      <c r="N50" s="22">
        <v>22.75</v>
      </c>
      <c r="O50" s="22"/>
      <c r="P50" s="22"/>
      <c r="Q50" s="22"/>
      <c r="R50" s="22"/>
    </row>
    <row r="51" spans="6:18" x14ac:dyDescent="0.25">
      <c r="J51"/>
      <c r="M51" s="22"/>
      <c r="N51" s="22"/>
      <c r="O51" s="22"/>
      <c r="P51" s="22"/>
      <c r="Q51" s="22"/>
      <c r="R51" s="22"/>
    </row>
    <row r="52" spans="6:18" x14ac:dyDescent="0.25">
      <c r="F52" t="s">
        <v>120</v>
      </c>
      <c r="G52" t="s">
        <v>106</v>
      </c>
      <c r="H52" s="5">
        <v>41761</v>
      </c>
      <c r="I52" t="s">
        <v>148</v>
      </c>
      <c r="J52" t="s">
        <v>254</v>
      </c>
      <c r="K52">
        <v>2</v>
      </c>
      <c r="L52" t="s">
        <v>25</v>
      </c>
      <c r="M52" s="22"/>
      <c r="N52" s="22"/>
      <c r="O52" s="22"/>
      <c r="P52" s="22"/>
      <c r="Q52" s="22">
        <v>5300</v>
      </c>
      <c r="R52" s="22"/>
    </row>
    <row r="53" spans="6:18" x14ac:dyDescent="0.25">
      <c r="I53" t="s">
        <v>149</v>
      </c>
      <c r="J53" t="s">
        <v>74</v>
      </c>
      <c r="K53">
        <v>2</v>
      </c>
      <c r="L53" t="s">
        <v>25</v>
      </c>
      <c r="M53" s="22"/>
      <c r="N53" s="22"/>
      <c r="O53" s="22"/>
      <c r="P53" s="22"/>
      <c r="Q53" s="22">
        <v>5996.3</v>
      </c>
      <c r="R53" s="22"/>
    </row>
    <row r="54" spans="6:18" x14ac:dyDescent="0.25">
      <c r="I54" t="s">
        <v>158</v>
      </c>
      <c r="J54" t="s">
        <v>65</v>
      </c>
      <c r="K54">
        <v>1</v>
      </c>
      <c r="L54" t="s">
        <v>25</v>
      </c>
      <c r="M54" s="22"/>
      <c r="N54" s="22"/>
      <c r="O54" s="22"/>
      <c r="P54" s="22"/>
      <c r="Q54" s="22">
        <v>648.5</v>
      </c>
      <c r="R54" s="22"/>
    </row>
    <row r="55" spans="6:18" x14ac:dyDescent="0.25">
      <c r="J55"/>
      <c r="M55" s="22"/>
      <c r="N55" s="22"/>
      <c r="O55" s="22"/>
      <c r="P55" s="22"/>
      <c r="Q55" s="22"/>
      <c r="R55" s="22"/>
    </row>
    <row r="56" spans="6:18" x14ac:dyDescent="0.25">
      <c r="G56" t="s">
        <v>298</v>
      </c>
      <c r="H56" s="5">
        <v>42398</v>
      </c>
      <c r="I56" t="s">
        <v>148</v>
      </c>
      <c r="J56" t="s">
        <v>254</v>
      </c>
      <c r="K56">
        <v>2</v>
      </c>
      <c r="L56" t="s">
        <v>25</v>
      </c>
      <c r="M56" s="22"/>
      <c r="N56" s="22">
        <v>5300</v>
      </c>
      <c r="O56" s="22"/>
      <c r="P56" s="22"/>
      <c r="Q56" s="22"/>
      <c r="R56" s="22"/>
    </row>
    <row r="57" spans="6:18" x14ac:dyDescent="0.25">
      <c r="I57" t="s">
        <v>149</v>
      </c>
      <c r="J57" t="s">
        <v>299</v>
      </c>
      <c r="K57">
        <v>2</v>
      </c>
      <c r="L57" t="s">
        <v>25</v>
      </c>
      <c r="M57" s="22"/>
      <c r="N57" s="22">
        <v>5996.3</v>
      </c>
      <c r="O57" s="22"/>
      <c r="P57" s="22"/>
      <c r="Q57" s="22"/>
      <c r="R57" s="22"/>
    </row>
    <row r="58" spans="6:18" x14ac:dyDescent="0.25">
      <c r="I58" t="s">
        <v>158</v>
      </c>
      <c r="J58" t="s">
        <v>65</v>
      </c>
      <c r="K58">
        <v>1</v>
      </c>
      <c r="L58" t="s">
        <v>25</v>
      </c>
      <c r="M58" s="22"/>
      <c r="N58" s="22">
        <v>648.5</v>
      </c>
      <c r="O58" s="22"/>
      <c r="P58" s="22"/>
      <c r="Q58" s="22"/>
      <c r="R58" s="22"/>
    </row>
    <row r="59" spans="6:18" x14ac:dyDescent="0.25">
      <c r="J59"/>
      <c r="M59" s="22"/>
      <c r="N59" s="22"/>
      <c r="O59" s="22"/>
      <c r="P59" s="22"/>
      <c r="Q59" s="22"/>
      <c r="R59" s="22"/>
    </row>
    <row r="60" spans="6:18" x14ac:dyDescent="0.25">
      <c r="F60" t="s">
        <v>116</v>
      </c>
      <c r="G60" t="s">
        <v>101</v>
      </c>
      <c r="H60" s="5">
        <v>41739</v>
      </c>
      <c r="I60" t="s">
        <v>90</v>
      </c>
      <c r="J60" t="s">
        <v>86</v>
      </c>
      <c r="K60">
        <v>1</v>
      </c>
      <c r="L60" t="s">
        <v>25</v>
      </c>
      <c r="M60" s="22"/>
      <c r="N60" s="22">
        <v>93.55</v>
      </c>
      <c r="O60" s="22"/>
      <c r="P60" s="22"/>
      <c r="Q60" s="22"/>
      <c r="R60" s="22"/>
    </row>
    <row r="61" spans="6:18" x14ac:dyDescent="0.25">
      <c r="J61"/>
      <c r="M61" s="22"/>
      <c r="N61" s="22"/>
      <c r="O61" s="22"/>
      <c r="P61" s="22"/>
      <c r="Q61" s="22"/>
      <c r="R61" s="22"/>
    </row>
    <row r="62" spans="6:18" x14ac:dyDescent="0.25">
      <c r="G62" t="s">
        <v>287</v>
      </c>
      <c r="H62" s="5">
        <v>42382</v>
      </c>
      <c r="I62" t="s">
        <v>90</v>
      </c>
      <c r="J62" t="s">
        <v>86</v>
      </c>
      <c r="K62">
        <v>1</v>
      </c>
      <c r="L62" t="s">
        <v>25</v>
      </c>
      <c r="M62" s="22"/>
      <c r="N62" s="22">
        <v>93.55</v>
      </c>
      <c r="O62" s="22"/>
      <c r="P62" s="22"/>
      <c r="Q62" s="22"/>
      <c r="R62" s="22"/>
    </row>
    <row r="63" spans="6:18" x14ac:dyDescent="0.25">
      <c r="J63"/>
      <c r="M63" s="22"/>
      <c r="N63" s="22"/>
      <c r="O63" s="22"/>
      <c r="P63" s="22"/>
      <c r="Q63" s="22"/>
      <c r="R63" s="22"/>
    </row>
    <row r="64" spans="6:18" x14ac:dyDescent="0.25">
      <c r="F64" t="s">
        <v>122</v>
      </c>
      <c r="G64" t="s">
        <v>111</v>
      </c>
      <c r="H64" s="5">
        <v>41753</v>
      </c>
      <c r="I64" t="s">
        <v>159</v>
      </c>
      <c r="J64" t="s">
        <v>252</v>
      </c>
      <c r="K64">
        <v>6</v>
      </c>
      <c r="L64" t="s">
        <v>25</v>
      </c>
      <c r="M64" s="22"/>
      <c r="N64" s="22"/>
      <c r="O64" s="22"/>
      <c r="P64" s="22"/>
      <c r="Q64" s="22">
        <v>111.9</v>
      </c>
      <c r="R64" s="22"/>
    </row>
    <row r="65" spans="6:18" x14ac:dyDescent="0.25">
      <c r="I65" t="s">
        <v>151</v>
      </c>
      <c r="J65" t="s">
        <v>253</v>
      </c>
      <c r="K65">
        <v>1</v>
      </c>
      <c r="L65" t="s">
        <v>25</v>
      </c>
      <c r="M65" s="22"/>
      <c r="N65" s="22"/>
      <c r="O65" s="22"/>
      <c r="P65" s="22"/>
      <c r="Q65" s="22">
        <v>7780.25</v>
      </c>
      <c r="R65" s="22"/>
    </row>
    <row r="66" spans="6:18" x14ac:dyDescent="0.25">
      <c r="J66"/>
      <c r="M66" s="22"/>
      <c r="N66" s="22"/>
      <c r="O66" s="22"/>
      <c r="P66" s="22"/>
      <c r="Q66" s="22"/>
      <c r="R66" s="22"/>
    </row>
    <row r="67" spans="6:18" x14ac:dyDescent="0.25">
      <c r="F67" t="s">
        <v>114</v>
      </c>
      <c r="G67" t="s">
        <v>105</v>
      </c>
      <c r="H67" s="5">
        <v>41753</v>
      </c>
      <c r="I67" t="s">
        <v>144</v>
      </c>
      <c r="J67" t="s">
        <v>54</v>
      </c>
      <c r="K67">
        <v>20</v>
      </c>
      <c r="L67" t="s">
        <v>25</v>
      </c>
      <c r="M67" s="22"/>
      <c r="N67" s="22"/>
      <c r="O67" s="22">
        <v>119.6</v>
      </c>
      <c r="P67" s="22"/>
      <c r="Q67" s="22"/>
      <c r="R67" s="22"/>
    </row>
    <row r="68" spans="6:18" x14ac:dyDescent="0.25">
      <c r="I68" t="s">
        <v>145</v>
      </c>
      <c r="J68" t="s">
        <v>57</v>
      </c>
      <c r="K68">
        <v>15</v>
      </c>
      <c r="L68" t="s">
        <v>25</v>
      </c>
      <c r="M68" s="22"/>
      <c r="N68" s="22"/>
      <c r="O68" s="22">
        <v>578.85</v>
      </c>
      <c r="P68" s="22"/>
      <c r="Q68" s="22"/>
      <c r="R68" s="22"/>
    </row>
    <row r="69" spans="6:18" x14ac:dyDescent="0.25">
      <c r="J69"/>
      <c r="M69" s="22"/>
      <c r="N69" s="22"/>
      <c r="O69" s="22"/>
      <c r="P69" s="22"/>
      <c r="Q69" s="22"/>
      <c r="R69" s="22"/>
    </row>
    <row r="70" spans="6:18" x14ac:dyDescent="0.25">
      <c r="G70" t="s">
        <v>99</v>
      </c>
      <c r="H70" s="5">
        <v>41771</v>
      </c>
      <c r="I70" t="s">
        <v>92</v>
      </c>
      <c r="J70" t="s">
        <v>255</v>
      </c>
      <c r="K70">
        <v>25</v>
      </c>
      <c r="L70" t="s">
        <v>25</v>
      </c>
      <c r="M70" s="22"/>
      <c r="N70" s="22"/>
      <c r="O70" s="22">
        <v>35000</v>
      </c>
      <c r="P70" s="22"/>
      <c r="Q70" s="22"/>
      <c r="R70" s="22"/>
    </row>
    <row r="71" spans="6:18" x14ac:dyDescent="0.25">
      <c r="I71" t="s">
        <v>147</v>
      </c>
      <c r="J71" t="s">
        <v>256</v>
      </c>
      <c r="K71">
        <v>1</v>
      </c>
      <c r="L71" t="s">
        <v>25</v>
      </c>
      <c r="M71" s="22"/>
      <c r="N71" s="22"/>
      <c r="O71" s="22">
        <v>35000</v>
      </c>
      <c r="P71" s="22"/>
      <c r="Q71" s="22"/>
      <c r="R71" s="22"/>
    </row>
    <row r="72" spans="6:18" x14ac:dyDescent="0.25">
      <c r="J72"/>
      <c r="M72" s="22"/>
      <c r="N72" s="22"/>
      <c r="O72" s="22"/>
      <c r="P72" s="22"/>
      <c r="Q72" s="22"/>
      <c r="R72" s="22"/>
    </row>
    <row r="73" spans="6:18" x14ac:dyDescent="0.25">
      <c r="G73" t="s">
        <v>110</v>
      </c>
      <c r="H73" s="5">
        <v>41833</v>
      </c>
      <c r="I73" t="s">
        <v>144</v>
      </c>
      <c r="J73" t="s">
        <v>54</v>
      </c>
      <c r="K73">
        <v>2</v>
      </c>
      <c r="L73" t="s">
        <v>25</v>
      </c>
      <c r="M73" s="22"/>
      <c r="N73" s="22"/>
      <c r="O73" s="22">
        <v>11.96</v>
      </c>
      <c r="P73" s="22"/>
      <c r="Q73" s="22"/>
      <c r="R73" s="22"/>
    </row>
    <row r="74" spans="6:18" x14ac:dyDescent="0.25">
      <c r="J74"/>
      <c r="M74" s="22"/>
      <c r="N74" s="22"/>
      <c r="O74" s="22"/>
      <c r="P74" s="22"/>
      <c r="Q74" s="22"/>
      <c r="R74" s="22"/>
    </row>
    <row r="75" spans="6:18" x14ac:dyDescent="0.25">
      <c r="G75" t="s">
        <v>294</v>
      </c>
      <c r="H75" s="5">
        <v>42394</v>
      </c>
      <c r="I75" t="s">
        <v>144</v>
      </c>
      <c r="J75" t="s">
        <v>54</v>
      </c>
      <c r="K75">
        <v>20</v>
      </c>
      <c r="L75" t="s">
        <v>25</v>
      </c>
      <c r="M75" s="22"/>
      <c r="N75" s="22">
        <v>119.6</v>
      </c>
      <c r="O75" s="22"/>
      <c r="P75" s="22"/>
      <c r="Q75" s="22"/>
      <c r="R75" s="22"/>
    </row>
    <row r="76" spans="6:18" x14ac:dyDescent="0.25">
      <c r="I76" t="s">
        <v>145</v>
      </c>
      <c r="J76" t="s">
        <v>57</v>
      </c>
      <c r="K76">
        <v>15</v>
      </c>
      <c r="L76" t="s">
        <v>25</v>
      </c>
      <c r="M76" s="22"/>
      <c r="N76" s="22">
        <v>578.85</v>
      </c>
      <c r="O76" s="22"/>
      <c r="P76" s="22"/>
      <c r="Q76" s="22"/>
      <c r="R76" s="22"/>
    </row>
    <row r="77" spans="6:18" x14ac:dyDescent="0.25">
      <c r="J77"/>
      <c r="M77" s="22"/>
      <c r="N77" s="22"/>
      <c r="O77" s="22"/>
      <c r="P77" s="22"/>
      <c r="Q77" s="22"/>
      <c r="R77" s="22"/>
    </row>
    <row r="78" spans="6:18" x14ac:dyDescent="0.25">
      <c r="G78" t="s">
        <v>302</v>
      </c>
      <c r="H78" s="5">
        <v>42406</v>
      </c>
      <c r="I78" t="s">
        <v>92</v>
      </c>
      <c r="J78" t="s">
        <v>255</v>
      </c>
      <c r="K78">
        <v>25</v>
      </c>
      <c r="L78" t="s">
        <v>25</v>
      </c>
      <c r="M78" s="22"/>
      <c r="N78" s="22">
        <v>29925</v>
      </c>
      <c r="O78" s="22"/>
      <c r="P78" s="22"/>
      <c r="Q78" s="22"/>
      <c r="R78" s="22"/>
    </row>
    <row r="79" spans="6:18" x14ac:dyDescent="0.25">
      <c r="I79" t="s">
        <v>147</v>
      </c>
      <c r="J79" t="s">
        <v>256</v>
      </c>
      <c r="K79">
        <v>1</v>
      </c>
      <c r="L79" t="s">
        <v>25</v>
      </c>
      <c r="M79" s="22"/>
      <c r="N79" s="22">
        <v>35000</v>
      </c>
      <c r="O79" s="22"/>
      <c r="P79" s="22"/>
      <c r="Q79" s="22"/>
      <c r="R79" s="22"/>
    </row>
    <row r="80" spans="6:18" x14ac:dyDescent="0.25">
      <c r="J80"/>
      <c r="M80" s="22"/>
      <c r="N80" s="22"/>
      <c r="O80" s="22"/>
      <c r="P80" s="22"/>
      <c r="Q80" s="22"/>
      <c r="R80" s="22"/>
    </row>
    <row r="81" spans="6:18" x14ac:dyDescent="0.25">
      <c r="G81" t="s">
        <v>308</v>
      </c>
      <c r="H81" s="5">
        <v>42414</v>
      </c>
      <c r="I81" t="s">
        <v>144</v>
      </c>
      <c r="J81" t="s">
        <v>54</v>
      </c>
      <c r="K81">
        <v>10</v>
      </c>
      <c r="L81" t="s">
        <v>25</v>
      </c>
      <c r="M81" s="22"/>
      <c r="N81" s="22">
        <v>59.8</v>
      </c>
      <c r="O81" s="22"/>
      <c r="P81" s="22"/>
      <c r="Q81" s="22"/>
      <c r="R81" s="22"/>
    </row>
    <row r="82" spans="6:18" x14ac:dyDescent="0.25">
      <c r="I82" t="s">
        <v>145</v>
      </c>
      <c r="J82" t="s">
        <v>57</v>
      </c>
      <c r="K82">
        <v>8</v>
      </c>
      <c r="L82" t="s">
        <v>25</v>
      </c>
      <c r="M82" s="22"/>
      <c r="N82" s="22">
        <v>308.72000000000003</v>
      </c>
      <c r="O82" s="22"/>
      <c r="P82" s="22"/>
      <c r="Q82" s="22"/>
      <c r="R82" s="22"/>
    </row>
    <row r="83" spans="6:18" x14ac:dyDescent="0.25">
      <c r="J83"/>
      <c r="M83" s="22"/>
      <c r="N83" s="22"/>
      <c r="O83" s="22"/>
      <c r="P83" s="22"/>
      <c r="Q83" s="22"/>
      <c r="R83" s="22"/>
    </row>
    <row r="84" spans="6:18" x14ac:dyDescent="0.25">
      <c r="G84" t="s">
        <v>309</v>
      </c>
      <c r="H84" s="5">
        <v>42417</v>
      </c>
      <c r="I84" t="s">
        <v>144</v>
      </c>
      <c r="J84" t="s">
        <v>54</v>
      </c>
      <c r="K84">
        <v>2</v>
      </c>
      <c r="L84" t="s">
        <v>25</v>
      </c>
      <c r="M84" s="22"/>
      <c r="N84" s="22">
        <v>11.96</v>
      </c>
      <c r="O84" s="22"/>
      <c r="P84" s="22"/>
      <c r="Q84" s="22"/>
      <c r="R84" s="22"/>
    </row>
    <row r="85" spans="6:18" x14ac:dyDescent="0.25">
      <c r="J85"/>
      <c r="M85" s="22"/>
      <c r="N85" s="22"/>
      <c r="O85" s="22"/>
      <c r="P85" s="22"/>
      <c r="Q85" s="22"/>
      <c r="R85" s="22"/>
    </row>
    <row r="86" spans="6:18" x14ac:dyDescent="0.25">
      <c r="F86" t="s">
        <v>113</v>
      </c>
      <c r="G86" t="s">
        <v>112</v>
      </c>
      <c r="H86" s="5">
        <v>41753</v>
      </c>
      <c r="I86" t="s">
        <v>153</v>
      </c>
      <c r="J86" t="s">
        <v>59</v>
      </c>
      <c r="K86">
        <v>1</v>
      </c>
      <c r="L86" t="s">
        <v>25</v>
      </c>
      <c r="M86" s="22"/>
      <c r="N86" s="22">
        <v>1224.6400000000001</v>
      </c>
      <c r="O86" s="22"/>
      <c r="P86" s="22"/>
      <c r="Q86" s="22"/>
      <c r="R86" s="22"/>
    </row>
    <row r="87" spans="6:18" x14ac:dyDescent="0.25">
      <c r="J87"/>
      <c r="M87" s="22"/>
      <c r="N87" s="22"/>
      <c r="O87" s="22"/>
      <c r="P87" s="22"/>
      <c r="Q87" s="22"/>
      <c r="R87" s="22"/>
    </row>
    <row r="88" spans="6:18" x14ac:dyDescent="0.25">
      <c r="G88" t="s">
        <v>98</v>
      </c>
      <c r="H88" s="5">
        <v>41771</v>
      </c>
      <c r="I88" t="s">
        <v>150</v>
      </c>
      <c r="J88" t="s">
        <v>257</v>
      </c>
      <c r="K88">
        <v>2</v>
      </c>
      <c r="L88" t="s">
        <v>25</v>
      </c>
      <c r="M88" s="22"/>
      <c r="N88" s="22"/>
      <c r="O88" s="22">
        <v>6758.5</v>
      </c>
      <c r="P88" s="22"/>
      <c r="Q88" s="22"/>
      <c r="R88" s="22"/>
    </row>
    <row r="89" spans="6:18" x14ac:dyDescent="0.25">
      <c r="I89" t="s">
        <v>152</v>
      </c>
      <c r="J89" t="s">
        <v>76</v>
      </c>
      <c r="K89">
        <v>2</v>
      </c>
      <c r="L89" t="s">
        <v>25</v>
      </c>
      <c r="M89" s="22"/>
      <c r="N89" s="22"/>
      <c r="O89" s="22">
        <v>2990</v>
      </c>
      <c r="P89" s="22"/>
      <c r="Q89" s="22"/>
      <c r="R89" s="22"/>
    </row>
    <row r="90" spans="6:18" x14ac:dyDescent="0.25">
      <c r="I90" t="s">
        <v>153</v>
      </c>
      <c r="J90" t="s">
        <v>59</v>
      </c>
      <c r="K90">
        <v>1</v>
      </c>
      <c r="L90" t="s">
        <v>25</v>
      </c>
      <c r="M90" s="22"/>
      <c r="N90" s="22"/>
      <c r="O90" s="22">
        <v>1224.6400000000001</v>
      </c>
      <c r="P90" s="22"/>
      <c r="Q90" s="22"/>
      <c r="R90" s="22"/>
    </row>
    <row r="91" spans="6:18" x14ac:dyDescent="0.25">
      <c r="J91"/>
      <c r="M91" s="22"/>
      <c r="N91" s="22"/>
      <c r="O91" s="22"/>
      <c r="P91" s="22"/>
      <c r="Q91" s="22"/>
      <c r="R91" s="22"/>
    </row>
    <row r="92" spans="6:18" x14ac:dyDescent="0.25">
      <c r="G92" t="s">
        <v>293</v>
      </c>
      <c r="H92" s="5">
        <v>42393</v>
      </c>
      <c r="I92" t="s">
        <v>153</v>
      </c>
      <c r="J92" t="s">
        <v>59</v>
      </c>
      <c r="K92">
        <v>1</v>
      </c>
      <c r="L92" t="s">
        <v>25</v>
      </c>
      <c r="M92" s="22"/>
      <c r="N92" s="22">
        <v>1224.6400000000001</v>
      </c>
      <c r="O92" s="22"/>
      <c r="P92" s="22"/>
      <c r="Q92" s="22"/>
      <c r="R92" s="22"/>
    </row>
    <row r="93" spans="6:18" x14ac:dyDescent="0.25">
      <c r="J93"/>
      <c r="M93" s="22"/>
      <c r="N93" s="22"/>
      <c r="O93" s="22"/>
      <c r="P93" s="22"/>
      <c r="Q93" s="22"/>
      <c r="R93" s="22"/>
    </row>
    <row r="94" spans="6:18" x14ac:dyDescent="0.25">
      <c r="G94" t="s">
        <v>301</v>
      </c>
      <c r="H94" s="5">
        <v>42403</v>
      </c>
      <c r="I94" t="s">
        <v>150</v>
      </c>
      <c r="J94" t="s">
        <v>300</v>
      </c>
      <c r="K94">
        <v>2</v>
      </c>
      <c r="L94" t="s">
        <v>25</v>
      </c>
      <c r="M94" s="22"/>
      <c r="N94" s="22">
        <v>6758.5</v>
      </c>
      <c r="O94" s="22"/>
      <c r="P94" s="22"/>
      <c r="Q94" s="22"/>
      <c r="R94" s="22"/>
    </row>
    <row r="95" spans="6:18" x14ac:dyDescent="0.25">
      <c r="I95" t="s">
        <v>152</v>
      </c>
      <c r="J95" t="s">
        <v>76</v>
      </c>
      <c r="K95">
        <v>2</v>
      </c>
      <c r="L95" t="s">
        <v>25</v>
      </c>
      <c r="M95" s="22"/>
      <c r="N95" s="22">
        <v>2990</v>
      </c>
      <c r="O95" s="22"/>
      <c r="P95" s="22"/>
      <c r="Q95" s="22"/>
      <c r="R95" s="22"/>
    </row>
    <row r="96" spans="6:18" x14ac:dyDescent="0.25">
      <c r="I96" t="s">
        <v>153</v>
      </c>
      <c r="J96" t="s">
        <v>59</v>
      </c>
      <c r="K96">
        <v>1</v>
      </c>
      <c r="L96" t="s">
        <v>25</v>
      </c>
      <c r="M96" s="22"/>
      <c r="N96" s="22">
        <v>1224.6400000000001</v>
      </c>
      <c r="O96" s="22"/>
      <c r="P96" s="22"/>
      <c r="Q96" s="22"/>
      <c r="R96" s="22"/>
    </row>
    <row r="97" spans="6:18" x14ac:dyDescent="0.25">
      <c r="J97"/>
      <c r="M97" s="22"/>
      <c r="N97" s="22"/>
      <c r="O97" s="22"/>
      <c r="P97" s="22"/>
      <c r="Q97" s="22"/>
      <c r="R97" s="22"/>
    </row>
    <row r="98" spans="6:18" x14ac:dyDescent="0.25">
      <c r="G98" t="s">
        <v>315</v>
      </c>
      <c r="H98" s="5">
        <v>42426</v>
      </c>
      <c r="I98" t="s">
        <v>89</v>
      </c>
      <c r="J98" t="s">
        <v>84</v>
      </c>
      <c r="K98">
        <v>2</v>
      </c>
      <c r="L98" t="s">
        <v>25</v>
      </c>
      <c r="M98" s="22"/>
      <c r="N98" s="22"/>
      <c r="O98" s="22"/>
      <c r="P98" s="22"/>
      <c r="Q98" s="22">
        <v>180.5</v>
      </c>
      <c r="R98" s="22"/>
    </row>
    <row r="99" spans="6:18" x14ac:dyDescent="0.25">
      <c r="J99"/>
      <c r="M99" s="22"/>
      <c r="N99" s="22"/>
      <c r="O99" s="22"/>
      <c r="P99" s="22"/>
      <c r="Q99" s="22"/>
      <c r="R99" s="22"/>
    </row>
    <row r="100" spans="6:18" x14ac:dyDescent="0.25">
      <c r="F100" t="s">
        <v>118</v>
      </c>
      <c r="G100" t="s">
        <v>103</v>
      </c>
      <c r="H100" s="5">
        <v>41746</v>
      </c>
      <c r="I100" t="s">
        <v>155</v>
      </c>
      <c r="J100" t="s">
        <v>250</v>
      </c>
      <c r="K100">
        <v>6</v>
      </c>
      <c r="L100" t="s">
        <v>25</v>
      </c>
      <c r="M100" s="22"/>
      <c r="N100" s="22"/>
      <c r="O100" s="22"/>
      <c r="P100" s="22">
        <v>450</v>
      </c>
      <c r="Q100" s="22"/>
      <c r="R100" s="22"/>
    </row>
    <row r="101" spans="6:18" x14ac:dyDescent="0.25">
      <c r="I101" t="s">
        <v>156</v>
      </c>
      <c r="J101" t="s">
        <v>49</v>
      </c>
      <c r="K101">
        <v>10</v>
      </c>
      <c r="L101" t="s">
        <v>25</v>
      </c>
      <c r="M101" s="22"/>
      <c r="N101" s="22"/>
      <c r="O101" s="22"/>
      <c r="P101" s="22">
        <v>812.5</v>
      </c>
      <c r="Q101" s="22"/>
      <c r="R101" s="22"/>
    </row>
    <row r="102" spans="6:18" x14ac:dyDescent="0.25">
      <c r="J102"/>
      <c r="M102" s="22"/>
      <c r="N102" s="22"/>
      <c r="O102" s="22"/>
      <c r="P102" s="22"/>
      <c r="Q102" s="22"/>
      <c r="R102" s="22"/>
    </row>
    <row r="103" spans="6:18" x14ac:dyDescent="0.25">
      <c r="G103" t="s">
        <v>284</v>
      </c>
      <c r="H103" s="5">
        <v>42132</v>
      </c>
      <c r="I103" t="s">
        <v>155</v>
      </c>
      <c r="J103" t="s">
        <v>250</v>
      </c>
      <c r="K103">
        <v>4</v>
      </c>
      <c r="L103" t="s">
        <v>25</v>
      </c>
      <c r="M103" s="22"/>
      <c r="N103" s="22"/>
      <c r="O103" s="22"/>
      <c r="P103" s="22"/>
      <c r="Q103" s="22">
        <v>0</v>
      </c>
      <c r="R103" s="22"/>
    </row>
    <row r="104" spans="6:18" x14ac:dyDescent="0.25">
      <c r="J104"/>
      <c r="M104" s="22"/>
      <c r="N104" s="22"/>
      <c r="O104" s="22"/>
      <c r="P104" s="22"/>
      <c r="Q104" s="22"/>
      <c r="R104" s="22"/>
    </row>
    <row r="105" spans="6:18" x14ac:dyDescent="0.25">
      <c r="G105" t="s">
        <v>291</v>
      </c>
      <c r="H105" s="5">
        <v>42391</v>
      </c>
      <c r="I105" t="s">
        <v>155</v>
      </c>
      <c r="J105" t="s">
        <v>250</v>
      </c>
      <c r="K105">
        <v>6</v>
      </c>
      <c r="L105" t="s">
        <v>25</v>
      </c>
      <c r="M105" s="22"/>
      <c r="N105" s="22">
        <v>450</v>
      </c>
      <c r="O105" s="22"/>
      <c r="P105" s="22"/>
      <c r="Q105" s="22"/>
      <c r="R105" s="22"/>
    </row>
    <row r="106" spans="6:18" x14ac:dyDescent="0.25">
      <c r="I106" t="s">
        <v>156</v>
      </c>
      <c r="J106" t="s">
        <v>49</v>
      </c>
      <c r="K106">
        <v>10</v>
      </c>
      <c r="L106" t="s">
        <v>25</v>
      </c>
      <c r="M106" s="22"/>
      <c r="N106" s="22">
        <v>812.5</v>
      </c>
      <c r="O106" s="22"/>
      <c r="P106" s="22"/>
      <c r="Q106" s="22"/>
      <c r="R106" s="22"/>
    </row>
    <row r="107" spans="6:18" x14ac:dyDescent="0.25">
      <c r="J107"/>
      <c r="M107" s="22"/>
      <c r="N107" s="22"/>
      <c r="O107" s="22"/>
      <c r="P107" s="22"/>
      <c r="Q107" s="22"/>
      <c r="R107" s="22"/>
    </row>
    <row r="108" spans="6:18" x14ac:dyDescent="0.25">
      <c r="G108" t="s">
        <v>311</v>
      </c>
      <c r="H108" s="5">
        <v>42420</v>
      </c>
      <c r="I108" t="s">
        <v>155</v>
      </c>
      <c r="J108" t="s">
        <v>250</v>
      </c>
      <c r="K108">
        <v>4</v>
      </c>
      <c r="L108" t="s">
        <v>25</v>
      </c>
      <c r="M108" s="22"/>
      <c r="N108" s="22">
        <v>300</v>
      </c>
      <c r="O108" s="22"/>
      <c r="P108" s="22"/>
      <c r="Q108" s="22"/>
      <c r="R108" s="22"/>
    </row>
    <row r="109" spans="6:18" x14ac:dyDescent="0.25">
      <c r="J109"/>
      <c r="M109" s="22"/>
      <c r="N109" s="22"/>
      <c r="O109" s="22"/>
      <c r="P109" s="22"/>
      <c r="Q109" s="22"/>
      <c r="R109" s="22"/>
    </row>
    <row r="110" spans="6:18" x14ac:dyDescent="0.25">
      <c r="F110" t="s">
        <v>121</v>
      </c>
      <c r="G110" t="s">
        <v>107</v>
      </c>
      <c r="H110" s="5">
        <v>41746</v>
      </c>
      <c r="I110" t="s">
        <v>157</v>
      </c>
      <c r="J110" t="s">
        <v>47</v>
      </c>
      <c r="K110">
        <v>1000</v>
      </c>
      <c r="L110" t="s">
        <v>40</v>
      </c>
      <c r="M110" s="22"/>
      <c r="N110" s="22">
        <v>540</v>
      </c>
      <c r="O110" s="22"/>
      <c r="P110" s="22"/>
      <c r="Q110" s="22"/>
      <c r="R110" s="22"/>
    </row>
    <row r="111" spans="6:18" x14ac:dyDescent="0.25">
      <c r="I111" t="s">
        <v>160</v>
      </c>
      <c r="J111" t="s">
        <v>251</v>
      </c>
      <c r="K111">
        <v>500</v>
      </c>
      <c r="L111" t="s">
        <v>40</v>
      </c>
      <c r="M111" s="22"/>
      <c r="N111" s="22">
        <v>80</v>
      </c>
      <c r="O111" s="22"/>
      <c r="P111" s="22"/>
      <c r="Q111" s="22"/>
      <c r="R111" s="22"/>
    </row>
    <row r="112" spans="6:18" x14ac:dyDescent="0.25">
      <c r="J112"/>
      <c r="M112" s="22"/>
      <c r="N112" s="22"/>
      <c r="O112" s="22"/>
      <c r="P112" s="22"/>
      <c r="Q112" s="22"/>
      <c r="R112" s="22"/>
    </row>
    <row r="113" spans="6:18" x14ac:dyDescent="0.25">
      <c r="G113" t="s">
        <v>290</v>
      </c>
      <c r="H113" s="5">
        <v>42390</v>
      </c>
      <c r="I113" t="s">
        <v>157</v>
      </c>
      <c r="J113" t="s">
        <v>47</v>
      </c>
      <c r="K113">
        <v>1000</v>
      </c>
      <c r="L113" t="s">
        <v>40</v>
      </c>
      <c r="M113" s="22"/>
      <c r="N113" s="22">
        <v>540</v>
      </c>
      <c r="O113" s="22"/>
      <c r="P113" s="22"/>
      <c r="Q113" s="22"/>
      <c r="R113" s="22"/>
    </row>
    <row r="114" spans="6:18" x14ac:dyDescent="0.25">
      <c r="I114" t="s">
        <v>160</v>
      </c>
      <c r="J114" t="s">
        <v>251</v>
      </c>
      <c r="K114">
        <v>500</v>
      </c>
      <c r="L114" t="s">
        <v>40</v>
      </c>
      <c r="M114" s="22"/>
      <c r="N114" s="22">
        <v>80</v>
      </c>
      <c r="O114" s="22"/>
      <c r="P114" s="22"/>
      <c r="Q114" s="22"/>
      <c r="R114" s="22"/>
    </row>
    <row r="115" spans="6:18" x14ac:dyDescent="0.25">
      <c r="J115"/>
      <c r="M115" s="22"/>
      <c r="N115" s="22"/>
      <c r="O115" s="22"/>
      <c r="P115" s="22"/>
      <c r="Q115" s="22"/>
      <c r="R115" s="22"/>
    </row>
    <row r="116" spans="6:18" x14ac:dyDescent="0.25">
      <c r="F116" t="s">
        <v>282</v>
      </c>
      <c r="G116" t="s">
        <v>279</v>
      </c>
      <c r="H116" s="5">
        <v>42132</v>
      </c>
      <c r="I116" t="s">
        <v>277</v>
      </c>
      <c r="J116" t="s">
        <v>278</v>
      </c>
      <c r="K116">
        <v>5</v>
      </c>
      <c r="L116" t="s">
        <v>25</v>
      </c>
      <c r="M116" s="22"/>
      <c r="N116" s="22"/>
      <c r="O116" s="22"/>
      <c r="P116" s="22"/>
      <c r="Q116" s="22">
        <v>4395.25</v>
      </c>
      <c r="R116" s="22"/>
    </row>
    <row r="117" spans="6:18" x14ac:dyDescent="0.25">
      <c r="J117"/>
      <c r="M117" s="22"/>
      <c r="N117" s="22"/>
      <c r="O117" s="22"/>
      <c r="P117" s="22"/>
      <c r="Q117" s="22"/>
      <c r="R117" s="22"/>
    </row>
    <row r="118" spans="6:18" x14ac:dyDescent="0.25">
      <c r="G118" t="s">
        <v>313</v>
      </c>
      <c r="H118" s="5">
        <v>42423</v>
      </c>
      <c r="I118" t="s">
        <v>277</v>
      </c>
      <c r="J118" t="s">
        <v>278</v>
      </c>
      <c r="K118">
        <v>5</v>
      </c>
      <c r="L118" t="s">
        <v>25</v>
      </c>
      <c r="M118" s="22"/>
      <c r="N118" s="22">
        <v>4395.25</v>
      </c>
      <c r="O118" s="22"/>
      <c r="P118" s="22"/>
      <c r="Q118" s="22"/>
      <c r="R118" s="22"/>
    </row>
    <row r="119" spans="6:18" x14ac:dyDescent="0.25">
      <c r="J119"/>
      <c r="M119" s="22"/>
      <c r="N119" s="22"/>
      <c r="O119" s="22"/>
      <c r="P119" s="22"/>
      <c r="Q119" s="22"/>
      <c r="R119" s="22"/>
    </row>
    <row r="120" spans="6:18" x14ac:dyDescent="0.25">
      <c r="F120" t="s">
        <v>95</v>
      </c>
      <c r="J120"/>
      <c r="M120" s="22">
        <v>271.62</v>
      </c>
      <c r="N120" s="22">
        <v>103232.75</v>
      </c>
      <c r="O120" s="22">
        <v>81787.34</v>
      </c>
      <c r="P120" s="22">
        <v>1262.5</v>
      </c>
      <c r="Q120" s="22">
        <v>26693.25</v>
      </c>
      <c r="R120" s="22">
        <v>90.25</v>
      </c>
    </row>
    <row r="121" spans="6:18" x14ac:dyDescent="0.25">
      <c r="J121"/>
      <c r="O121"/>
    </row>
    <row r="122" spans="6:18" x14ac:dyDescent="0.25">
      <c r="J122"/>
      <c r="O122"/>
    </row>
    <row r="123" spans="6:18" x14ac:dyDescent="0.25">
      <c r="J123"/>
      <c r="O123"/>
    </row>
    <row r="124" spans="6:18" x14ac:dyDescent="0.25">
      <c r="J124"/>
      <c r="O124"/>
    </row>
    <row r="125" spans="6:18" x14ac:dyDescent="0.25">
      <c r="J125"/>
      <c r="O125"/>
    </row>
    <row r="126" spans="6:18" x14ac:dyDescent="0.25">
      <c r="J126"/>
      <c r="O126"/>
    </row>
    <row r="127" spans="6:18" x14ac:dyDescent="0.25">
      <c r="J127"/>
      <c r="O127"/>
    </row>
    <row r="128" spans="6:18" x14ac:dyDescent="0.25">
      <c r="J128"/>
      <c r="O128"/>
    </row>
    <row r="129" spans="10:15" x14ac:dyDescent="0.25">
      <c r="J129"/>
      <c r="O129"/>
    </row>
    <row r="130" spans="10:15" x14ac:dyDescent="0.25">
      <c r="J130"/>
      <c r="O130"/>
    </row>
    <row r="131" spans="10:15" x14ac:dyDescent="0.25">
      <c r="J131"/>
      <c r="O131"/>
    </row>
    <row r="132" spans="10:15" x14ac:dyDescent="0.25">
      <c r="J132"/>
      <c r="O132"/>
    </row>
    <row r="133" spans="10:15" x14ac:dyDescent="0.25">
      <c r="J133"/>
      <c r="O133"/>
    </row>
    <row r="134" spans="10:15" x14ac:dyDescent="0.25">
      <c r="J134"/>
      <c r="O134"/>
    </row>
    <row r="135" spans="10:15" x14ac:dyDescent="0.25">
      <c r="J135"/>
      <c r="O135"/>
    </row>
    <row r="136" spans="10:15" x14ac:dyDescent="0.25">
      <c r="J136"/>
      <c r="O136"/>
    </row>
    <row r="137" spans="10:15" x14ac:dyDescent="0.25">
      <c r="J137"/>
      <c r="O137"/>
    </row>
    <row r="138" spans="10:15" x14ac:dyDescent="0.25">
      <c r="J138"/>
      <c r="O138"/>
    </row>
    <row r="139" spans="10:15" x14ac:dyDescent="0.25">
      <c r="J139"/>
      <c r="O139"/>
    </row>
    <row r="140" spans="10:15" x14ac:dyDescent="0.25">
      <c r="J140"/>
      <c r="O140"/>
    </row>
    <row r="141" spans="10:15" x14ac:dyDescent="0.25">
      <c r="J141"/>
      <c r="O141"/>
    </row>
    <row r="142" spans="10:15" x14ac:dyDescent="0.25">
      <c r="J142"/>
      <c r="O142"/>
    </row>
    <row r="143" spans="10:15" x14ac:dyDescent="0.25">
      <c r="J143"/>
      <c r="O143"/>
    </row>
    <row r="144" spans="10:15" x14ac:dyDescent="0.25">
      <c r="J144"/>
      <c r="O144"/>
    </row>
    <row r="145" spans="10:15" x14ac:dyDescent="0.25">
      <c r="J145"/>
      <c r="O145"/>
    </row>
    <row r="146" spans="10:15" x14ac:dyDescent="0.25">
      <c r="J146"/>
      <c r="O146"/>
    </row>
    <row r="147" spans="10:15" x14ac:dyDescent="0.25">
      <c r="J147"/>
      <c r="O147"/>
    </row>
    <row r="148" spans="10:15" x14ac:dyDescent="0.25">
      <c r="J148"/>
      <c r="O148"/>
    </row>
    <row r="149" spans="10:15" x14ac:dyDescent="0.25">
      <c r="J149"/>
      <c r="O149"/>
    </row>
    <row r="150" spans="10:15" x14ac:dyDescent="0.25">
      <c r="J150"/>
      <c r="O150"/>
    </row>
    <row r="151" spans="10:15" x14ac:dyDescent="0.25">
      <c r="J151"/>
      <c r="O151"/>
    </row>
    <row r="152" spans="10:15" x14ac:dyDescent="0.25">
      <c r="J152"/>
      <c r="O152"/>
    </row>
    <row r="153" spans="10:15" x14ac:dyDescent="0.25">
      <c r="J153"/>
      <c r="O153"/>
    </row>
    <row r="154" spans="10:15" x14ac:dyDescent="0.25">
      <c r="J154"/>
      <c r="O154"/>
    </row>
    <row r="155" spans="10:15" x14ac:dyDescent="0.25">
      <c r="J155"/>
      <c r="O155"/>
    </row>
    <row r="156" spans="10:15" x14ac:dyDescent="0.25">
      <c r="J156"/>
      <c r="O156"/>
    </row>
    <row r="157" spans="10:15" x14ac:dyDescent="0.25">
      <c r="J157"/>
      <c r="O157"/>
    </row>
    <row r="158" spans="10:15" x14ac:dyDescent="0.25">
      <c r="J158"/>
      <c r="O158"/>
    </row>
    <row r="159" spans="10:15" x14ac:dyDescent="0.25">
      <c r="J159"/>
      <c r="O159"/>
    </row>
    <row r="160" spans="10:15" x14ac:dyDescent="0.25">
      <c r="J160"/>
      <c r="O160"/>
    </row>
    <row r="161" spans="10:15" x14ac:dyDescent="0.25">
      <c r="J161"/>
      <c r="O161"/>
    </row>
    <row r="162" spans="10:15" x14ac:dyDescent="0.25">
      <c r="J162"/>
      <c r="O162"/>
    </row>
    <row r="163" spans="10:15" x14ac:dyDescent="0.25">
      <c r="J163"/>
      <c r="O163"/>
    </row>
    <row r="164" spans="10:15" x14ac:dyDescent="0.25">
      <c r="J164"/>
      <c r="O164"/>
    </row>
    <row r="165" spans="10:15" x14ac:dyDescent="0.25">
      <c r="J165"/>
      <c r="O165"/>
    </row>
    <row r="166" spans="10:15" x14ac:dyDescent="0.25">
      <c r="J166"/>
      <c r="O166"/>
    </row>
    <row r="167" spans="10:15" x14ac:dyDescent="0.25">
      <c r="J167"/>
      <c r="O167"/>
    </row>
    <row r="168" spans="10:15" x14ac:dyDescent="0.25">
      <c r="J168"/>
      <c r="O168"/>
    </row>
    <row r="169" spans="10:15" x14ac:dyDescent="0.25">
      <c r="J169"/>
      <c r="O169"/>
    </row>
    <row r="170" spans="10:15" x14ac:dyDescent="0.25">
      <c r="J170"/>
      <c r="O170"/>
    </row>
    <row r="171" spans="10:15" x14ac:dyDescent="0.25">
      <c r="J171"/>
      <c r="O171"/>
    </row>
    <row r="172" spans="10:15" x14ac:dyDescent="0.25">
      <c r="J172"/>
      <c r="O172"/>
    </row>
    <row r="173" spans="10:15" x14ac:dyDescent="0.25">
      <c r="J173"/>
      <c r="O173"/>
    </row>
    <row r="174" spans="10:15" x14ac:dyDescent="0.25">
      <c r="J174"/>
      <c r="O174"/>
    </row>
    <row r="175" spans="10:15" x14ac:dyDescent="0.25">
      <c r="J175"/>
      <c r="O175"/>
    </row>
    <row r="176" spans="10:15" x14ac:dyDescent="0.25">
      <c r="J176"/>
      <c r="O176"/>
    </row>
    <row r="177" spans="10:15" x14ac:dyDescent="0.25">
      <c r="J177"/>
      <c r="O177"/>
    </row>
    <row r="178" spans="10:15" x14ac:dyDescent="0.25">
      <c r="J178"/>
      <c r="O178"/>
    </row>
    <row r="179" spans="10:15" x14ac:dyDescent="0.25">
      <c r="J179"/>
      <c r="O179"/>
    </row>
    <row r="180" spans="10:15" x14ac:dyDescent="0.25">
      <c r="J180"/>
      <c r="O180"/>
    </row>
    <row r="181" spans="10:15" x14ac:dyDescent="0.25">
      <c r="J181"/>
      <c r="O181"/>
    </row>
    <row r="182" spans="10:15" x14ac:dyDescent="0.25">
      <c r="J182"/>
      <c r="O182"/>
    </row>
    <row r="183" spans="10:15" x14ac:dyDescent="0.25">
      <c r="J183"/>
      <c r="O183"/>
    </row>
    <row r="184" spans="10:15" x14ac:dyDescent="0.25">
      <c r="J184"/>
      <c r="O184"/>
    </row>
    <row r="185" spans="10:15" x14ac:dyDescent="0.25">
      <c r="J185"/>
      <c r="O185"/>
    </row>
    <row r="186" spans="10:15" x14ac:dyDescent="0.25">
      <c r="J186"/>
      <c r="O186"/>
    </row>
    <row r="187" spans="10:15" x14ac:dyDescent="0.25">
      <c r="J187"/>
      <c r="O187"/>
    </row>
    <row r="188" spans="10:15" x14ac:dyDescent="0.25">
      <c r="J188"/>
      <c r="O188"/>
    </row>
    <row r="189" spans="10:15" x14ac:dyDescent="0.25">
      <c r="J189"/>
      <c r="O189"/>
    </row>
    <row r="190" spans="10:15" x14ac:dyDescent="0.25">
      <c r="J190"/>
      <c r="O190"/>
    </row>
    <row r="191" spans="10:15" x14ac:dyDescent="0.25">
      <c r="J191"/>
      <c r="O191"/>
    </row>
    <row r="192" spans="10:15" x14ac:dyDescent="0.25">
      <c r="J192"/>
      <c r="O192"/>
    </row>
    <row r="193" spans="10:15" x14ac:dyDescent="0.25">
      <c r="J193"/>
      <c r="O193"/>
    </row>
    <row r="194" spans="10:15" x14ac:dyDescent="0.25">
      <c r="J194"/>
      <c r="O194"/>
    </row>
    <row r="195" spans="10:15" x14ac:dyDescent="0.25">
      <c r="J195"/>
      <c r="O195"/>
    </row>
    <row r="196" spans="10:15" x14ac:dyDescent="0.25">
      <c r="J196"/>
      <c r="O196"/>
    </row>
    <row r="197" spans="10:15" x14ac:dyDescent="0.25">
      <c r="J197"/>
      <c r="O197"/>
    </row>
    <row r="198" spans="10:15" x14ac:dyDescent="0.25">
      <c r="J198"/>
      <c r="O198"/>
    </row>
    <row r="199" spans="10:15" x14ac:dyDescent="0.25">
      <c r="J199"/>
      <c r="O199"/>
    </row>
    <row r="200" spans="10:15" x14ac:dyDescent="0.25">
      <c r="J200"/>
      <c r="O200"/>
    </row>
    <row r="201" spans="10:15" x14ac:dyDescent="0.25">
      <c r="J201"/>
      <c r="O201"/>
    </row>
    <row r="202" spans="10:15" x14ac:dyDescent="0.25">
      <c r="J202"/>
      <c r="O202"/>
    </row>
    <row r="203" spans="10:15" x14ac:dyDescent="0.25">
      <c r="J203"/>
      <c r="O203"/>
    </row>
    <row r="204" spans="10:15" x14ac:dyDescent="0.25">
      <c r="J204"/>
      <c r="O204"/>
    </row>
    <row r="205" spans="10:15" x14ac:dyDescent="0.25">
      <c r="J205"/>
      <c r="O205"/>
    </row>
    <row r="206" spans="10:15" x14ac:dyDescent="0.25">
      <c r="J206"/>
      <c r="O206"/>
    </row>
    <row r="207" spans="10:15" x14ac:dyDescent="0.25">
      <c r="J207"/>
      <c r="O207"/>
    </row>
    <row r="208" spans="10:15" x14ac:dyDescent="0.25">
      <c r="J208"/>
      <c r="O208"/>
    </row>
    <row r="209" spans="10:15" x14ac:dyDescent="0.25">
      <c r="J209"/>
      <c r="O209"/>
    </row>
    <row r="210" spans="10:15" x14ac:dyDescent="0.25">
      <c r="J210"/>
      <c r="O210"/>
    </row>
    <row r="211" spans="10:15" x14ac:dyDescent="0.25">
      <c r="J211"/>
      <c r="O211"/>
    </row>
    <row r="212" spans="10:15" x14ac:dyDescent="0.25">
      <c r="J212"/>
      <c r="O212"/>
    </row>
    <row r="213" spans="10:15" x14ac:dyDescent="0.25">
      <c r="J213"/>
      <c r="O213"/>
    </row>
    <row r="214" spans="10:15" x14ac:dyDescent="0.25">
      <c r="J214"/>
      <c r="O214"/>
    </row>
    <row r="215" spans="10:15" x14ac:dyDescent="0.25">
      <c r="J215"/>
      <c r="O215"/>
    </row>
    <row r="216" spans="10:15" x14ac:dyDescent="0.25">
      <c r="J216"/>
      <c r="O216"/>
    </row>
    <row r="217" spans="10:15" x14ac:dyDescent="0.25">
      <c r="J217"/>
      <c r="O217"/>
    </row>
    <row r="218" spans="10:15" x14ac:dyDescent="0.25">
      <c r="J218"/>
      <c r="O218"/>
    </row>
    <row r="219" spans="10:15" x14ac:dyDescent="0.25">
      <c r="J219"/>
      <c r="O219"/>
    </row>
    <row r="220" spans="10:15" x14ac:dyDescent="0.25">
      <c r="J220"/>
      <c r="O220"/>
    </row>
    <row r="221" spans="10:15" x14ac:dyDescent="0.25">
      <c r="J221"/>
      <c r="O221"/>
    </row>
    <row r="222" spans="10:15" x14ac:dyDescent="0.25">
      <c r="J222"/>
      <c r="O222"/>
    </row>
    <row r="223" spans="10:15" x14ac:dyDescent="0.25">
      <c r="J223"/>
      <c r="O223"/>
    </row>
    <row r="224" spans="10:15" x14ac:dyDescent="0.25">
      <c r="J224"/>
      <c r="O224"/>
    </row>
    <row r="225" spans="10:15" x14ac:dyDescent="0.25">
      <c r="J225"/>
      <c r="O225"/>
    </row>
    <row r="226" spans="10:15" x14ac:dyDescent="0.25">
      <c r="J226"/>
      <c r="O226"/>
    </row>
    <row r="227" spans="10:15" x14ac:dyDescent="0.25">
      <c r="J227"/>
      <c r="O227"/>
    </row>
    <row r="228" spans="10:15" x14ac:dyDescent="0.25">
      <c r="J228"/>
      <c r="O228"/>
    </row>
    <row r="229" spans="10:15" x14ac:dyDescent="0.25">
      <c r="J229"/>
      <c r="O229"/>
    </row>
    <row r="230" spans="10:15" x14ac:dyDescent="0.25">
      <c r="J230"/>
      <c r="O230"/>
    </row>
    <row r="231" spans="10:15" x14ac:dyDescent="0.25">
      <c r="J231"/>
      <c r="O231"/>
    </row>
    <row r="232" spans="10:15" x14ac:dyDescent="0.25">
      <c r="J232"/>
      <c r="O232"/>
    </row>
    <row r="233" spans="10:15" x14ac:dyDescent="0.25">
      <c r="J233"/>
      <c r="O233"/>
    </row>
    <row r="234" spans="10:15" x14ac:dyDescent="0.25">
      <c r="J234"/>
      <c r="O234"/>
    </row>
    <row r="235" spans="10:15" x14ac:dyDescent="0.25">
      <c r="J235"/>
      <c r="O235"/>
    </row>
  </sheetData>
  <mergeCells count="2">
    <mergeCell ref="M5:R5"/>
    <mergeCell ref="C3:I3"/>
  </mergeCells>
  <pageMargins left="0.7" right="0.7" top="0.75" bottom="0.75" header="0.3" footer="0.3"/>
  <pageSetup scale="53"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79"/>
  <sheetViews>
    <sheetView showGridLines="0" topLeftCell="B2" zoomScale="80" zoomScaleNormal="80" workbookViewId="0"/>
  </sheetViews>
  <sheetFormatPr defaultRowHeight="15" x14ac:dyDescent="0.25"/>
  <cols>
    <col min="1" max="1" width="9" hidden="1" customWidth="1"/>
    <col min="2" max="2" width="9" customWidth="1"/>
    <col min="4" max="4" width="18.875" bestFit="1" customWidth="1"/>
    <col min="5" max="5" width="11.375" bestFit="1" customWidth="1"/>
    <col min="6" max="6" width="17.625" bestFit="1" customWidth="1"/>
    <col min="7" max="7" width="20.25" bestFit="1" customWidth="1"/>
    <col min="8" max="8" width="27.625" bestFit="1" customWidth="1"/>
    <col min="9" max="9" width="16.5" bestFit="1" customWidth="1"/>
    <col min="10" max="10" width="16.375" bestFit="1" customWidth="1"/>
    <col min="11" max="11" width="15.625" bestFit="1" customWidth="1"/>
    <col min="12" max="12" width="20.5" bestFit="1" customWidth="1"/>
    <col min="13" max="13" width="12.375" bestFit="1" customWidth="1"/>
    <col min="14" max="14" width="23.75" bestFit="1" customWidth="1"/>
    <col min="15" max="15" width="13.875" bestFit="1" customWidth="1"/>
    <col min="16" max="16" width="22.125" bestFit="1" customWidth="1"/>
    <col min="17" max="18" width="11.875" bestFit="1" customWidth="1"/>
    <col min="19" max="19" width="12" bestFit="1" customWidth="1"/>
    <col min="20" max="20" width="18.625" bestFit="1" customWidth="1"/>
    <col min="21" max="21" width="24.25" bestFit="1" customWidth="1"/>
    <col min="22" max="22" width="17.625" bestFit="1" customWidth="1"/>
    <col min="23" max="23" width="30.875" bestFit="1" customWidth="1"/>
    <col min="24" max="24" width="27.625" bestFit="1" customWidth="1"/>
    <col min="25" max="25" width="23.625" bestFit="1" customWidth="1"/>
    <col min="26" max="26" width="18" bestFit="1" customWidth="1"/>
    <col min="27" max="27" width="23.125" bestFit="1" customWidth="1"/>
    <col min="28" max="28" width="21.5" bestFit="1" customWidth="1"/>
    <col min="29" max="29" width="19" bestFit="1" customWidth="1"/>
    <col min="30" max="30" width="16.5" bestFit="1" customWidth="1"/>
    <col min="31" max="31" width="0" hidden="1" customWidth="1"/>
  </cols>
  <sheetData>
    <row r="1" spans="1:56" hidden="1" x14ac:dyDescent="0.25">
      <c r="A1" s="1" t="s">
        <v>413</v>
      </c>
      <c r="B1" s="1"/>
      <c r="D1" s="1" t="s">
        <v>163</v>
      </c>
      <c r="E1" s="1" t="s">
        <v>170</v>
      </c>
      <c r="F1" s="1" t="s">
        <v>124</v>
      </c>
      <c r="G1" s="1" t="s">
        <v>124</v>
      </c>
      <c r="H1" s="1" t="s">
        <v>124</v>
      </c>
      <c r="I1" s="1" t="s">
        <v>124</v>
      </c>
      <c r="J1" s="1" t="s">
        <v>124</v>
      </c>
      <c r="K1" s="1" t="s">
        <v>124</v>
      </c>
      <c r="L1" s="1" t="s">
        <v>124</v>
      </c>
      <c r="M1" s="1" t="s">
        <v>124</v>
      </c>
      <c r="N1" s="1" t="s">
        <v>124</v>
      </c>
      <c r="O1" s="1" t="s">
        <v>124</v>
      </c>
      <c r="P1" s="1" t="s">
        <v>124</v>
      </c>
      <c r="Q1" s="1" t="s">
        <v>124</v>
      </c>
      <c r="R1" s="1" t="s">
        <v>124</v>
      </c>
      <c r="S1" s="1" t="s">
        <v>124</v>
      </c>
      <c r="T1" s="1" t="s">
        <v>124</v>
      </c>
      <c r="U1" s="1" t="s">
        <v>124</v>
      </c>
      <c r="V1" s="1" t="s">
        <v>124</v>
      </c>
      <c r="W1" s="1" t="s">
        <v>124</v>
      </c>
      <c r="X1" s="1" t="s">
        <v>124</v>
      </c>
      <c r="Y1" s="1" t="s">
        <v>124</v>
      </c>
      <c r="Z1" s="1" t="s">
        <v>124</v>
      </c>
      <c r="AA1" s="1" t="s">
        <v>124</v>
      </c>
      <c r="AB1" s="1" t="s">
        <v>124</v>
      </c>
      <c r="AC1" s="1" t="s">
        <v>124</v>
      </c>
      <c r="AD1" s="1" t="s">
        <v>124</v>
      </c>
      <c r="AE1" s="1" t="s">
        <v>165</v>
      </c>
    </row>
    <row r="3" spans="1:56" ht="15.75" thickBot="1" x14ac:dyDescent="0.3">
      <c r="D3" s="11" t="s">
        <v>161</v>
      </c>
      <c r="E3" s="12" t="s">
        <v>162</v>
      </c>
      <c r="F3" s="18"/>
      <c r="G3" s="18"/>
      <c r="H3" s="18"/>
      <c r="I3" s="18"/>
      <c r="J3" s="18"/>
      <c r="K3" s="18"/>
      <c r="L3" s="18"/>
      <c r="M3" s="18"/>
      <c r="N3" s="18"/>
      <c r="O3" s="18"/>
      <c r="P3" s="18"/>
      <c r="Q3" s="18"/>
      <c r="R3" s="18"/>
      <c r="S3" s="18"/>
      <c r="T3" s="18"/>
      <c r="U3" s="18"/>
      <c r="V3" s="18"/>
      <c r="W3" s="18"/>
      <c r="X3" s="18"/>
      <c r="Y3" s="18"/>
      <c r="Z3" s="18"/>
      <c r="AA3" s="18"/>
      <c r="AB3" s="18"/>
      <c r="AC3" s="18"/>
      <c r="AD3" s="18"/>
    </row>
    <row r="4" spans="1:56" ht="15.75" thickTop="1" x14ac:dyDescent="0.25">
      <c r="D4" s="13" t="s">
        <v>166</v>
      </c>
      <c r="E4" s="14"/>
      <c r="F4" s="18"/>
      <c r="G4" s="18"/>
      <c r="H4" s="18"/>
      <c r="I4" s="18"/>
      <c r="J4" s="18"/>
      <c r="K4" s="18"/>
      <c r="L4" s="18"/>
      <c r="M4" s="18"/>
      <c r="N4" s="18"/>
      <c r="O4" s="18"/>
      <c r="P4" s="18"/>
      <c r="Q4" s="18"/>
      <c r="R4" s="18"/>
      <c r="S4" s="18"/>
      <c r="T4" s="18"/>
      <c r="U4" s="18"/>
      <c r="V4" s="18"/>
      <c r="W4" s="18"/>
      <c r="X4" s="18"/>
      <c r="Y4" s="18"/>
      <c r="Z4" s="18"/>
      <c r="AA4" s="18"/>
      <c r="AB4" s="18"/>
      <c r="AC4" s="18"/>
      <c r="AD4" s="18"/>
    </row>
    <row r="5" spans="1:56" x14ac:dyDescent="0.25">
      <c r="A5" s="1" t="s">
        <v>167</v>
      </c>
      <c r="B5" s="1"/>
      <c r="D5" s="15" t="s">
        <v>5</v>
      </c>
      <c r="E5" s="16" t="str">
        <f>"..2/28/2016"</f>
        <v>..2/28/2016</v>
      </c>
      <c r="F5" s="19"/>
      <c r="G5" s="19"/>
      <c r="H5" s="19"/>
      <c r="I5" s="19"/>
      <c r="J5" s="19"/>
      <c r="K5" s="19"/>
      <c r="L5" s="19"/>
      <c r="M5" s="19"/>
      <c r="N5" s="19"/>
      <c r="O5" s="19"/>
      <c r="P5" s="19"/>
      <c r="Q5" s="19"/>
      <c r="R5" s="19"/>
      <c r="S5" s="19"/>
      <c r="T5" s="19"/>
      <c r="U5" s="19"/>
      <c r="V5" s="19"/>
      <c r="W5" s="19"/>
      <c r="X5" s="19"/>
      <c r="Y5" s="19"/>
      <c r="Z5" s="19"/>
      <c r="AA5" s="19"/>
      <c r="AB5" s="19"/>
      <c r="AC5" s="19"/>
      <c r="AD5" s="19"/>
      <c r="AE5" s="1" t="str">
        <f>"Lookup"</f>
        <v>Lookup</v>
      </c>
    </row>
    <row r="6" spans="1:56" x14ac:dyDescent="0.25">
      <c r="D6" s="17"/>
      <c r="E6" s="17"/>
      <c r="F6" s="20"/>
      <c r="G6" s="20"/>
      <c r="H6" s="20"/>
      <c r="I6" s="20"/>
      <c r="J6" s="20"/>
      <c r="K6" s="20"/>
      <c r="L6" s="20"/>
      <c r="M6" s="20"/>
      <c r="N6" s="20"/>
      <c r="O6" s="20"/>
      <c r="P6" s="20"/>
      <c r="Q6" s="20"/>
      <c r="R6" s="20"/>
      <c r="S6" s="20"/>
      <c r="T6" s="20"/>
      <c r="U6" s="20"/>
      <c r="V6" s="20"/>
      <c r="W6" s="20"/>
      <c r="X6" s="20"/>
      <c r="Y6" s="20"/>
      <c r="Z6" s="20"/>
      <c r="AA6" s="20"/>
      <c r="AB6" s="20"/>
      <c r="AC6" s="20"/>
      <c r="AD6" s="20"/>
    </row>
    <row r="7" spans="1:56" hidden="1" x14ac:dyDescent="0.25">
      <c r="A7" s="1" t="s">
        <v>1</v>
      </c>
      <c r="B7" s="1"/>
      <c r="E7" s="2" t="s">
        <v>2</v>
      </c>
      <c r="F7" s="2"/>
      <c r="G7" s="2"/>
      <c r="H7" s="2"/>
      <c r="I7" s="2"/>
      <c r="J7" s="2"/>
      <c r="K7" s="2"/>
      <c r="L7" s="2"/>
      <c r="M7" s="2"/>
      <c r="N7" s="2"/>
      <c r="O7" s="2"/>
      <c r="P7" s="2"/>
      <c r="Q7" s="2"/>
      <c r="R7" s="2"/>
      <c r="S7" s="2"/>
      <c r="T7" s="2"/>
      <c r="U7" s="2"/>
      <c r="V7" s="2"/>
      <c r="W7" s="2"/>
      <c r="X7" s="2"/>
      <c r="Y7" s="2"/>
      <c r="Z7" s="2"/>
      <c r="AA7" s="2"/>
      <c r="AB7" s="2"/>
      <c r="AC7" s="2"/>
      <c r="AD7" s="2"/>
      <c r="AE7" s="1" t="s">
        <v>4</v>
      </c>
      <c r="AF7" s="1" t="s">
        <v>5</v>
      </c>
      <c r="AG7" s="1" t="s">
        <v>143</v>
      </c>
      <c r="AH7" s="1" t="s">
        <v>249</v>
      </c>
      <c r="AI7" s="1" t="s">
        <v>6</v>
      </c>
      <c r="AJ7" s="1" t="s">
        <v>7</v>
      </c>
      <c r="AK7" s="1" t="s">
        <v>97</v>
      </c>
      <c r="AL7" s="1" t="s">
        <v>8</v>
      </c>
      <c r="AM7" s="1" t="s">
        <v>10</v>
      </c>
      <c r="AN7" s="1" t="s">
        <v>9</v>
      </c>
      <c r="AO7" s="1" t="s">
        <v>11</v>
      </c>
      <c r="AP7" s="1" t="s">
        <v>12</v>
      </c>
      <c r="AQ7" s="1" t="s">
        <v>13</v>
      </c>
      <c r="AR7" s="1" t="s">
        <v>96</v>
      </c>
      <c r="AS7" s="1" t="s">
        <v>14</v>
      </c>
      <c r="AT7" s="1" t="s">
        <v>15</v>
      </c>
      <c r="AU7" s="1" t="s">
        <v>16</v>
      </c>
      <c r="AV7" s="1" t="s">
        <v>168</v>
      </c>
      <c r="AW7" s="1" t="s">
        <v>17</v>
      </c>
      <c r="AX7" s="1" t="s">
        <v>18</v>
      </c>
      <c r="AY7" s="1" t="s">
        <v>19</v>
      </c>
      <c r="AZ7" s="1" t="s">
        <v>20</v>
      </c>
      <c r="BA7" s="1" t="s">
        <v>21</v>
      </c>
      <c r="BB7" s="1" t="s">
        <v>22</v>
      </c>
      <c r="BC7" s="1" t="s">
        <v>23</v>
      </c>
      <c r="BD7" s="1" t="s">
        <v>24</v>
      </c>
    </row>
    <row r="8" spans="1:56" hidden="1" x14ac:dyDescent="0.25">
      <c r="A8" s="1" t="s">
        <v>1</v>
      </c>
      <c r="B8" s="1"/>
      <c r="E8" s="2" t="s">
        <v>3</v>
      </c>
      <c r="F8" s="2"/>
      <c r="G8" s="2"/>
      <c r="H8" s="2"/>
      <c r="I8" s="2"/>
      <c r="J8" s="2"/>
      <c r="K8" s="2"/>
      <c r="L8" s="2"/>
      <c r="M8" s="2"/>
      <c r="N8" s="2"/>
      <c r="O8" s="2"/>
      <c r="P8" s="2"/>
      <c r="Q8" s="2"/>
      <c r="R8" s="2"/>
      <c r="S8" s="2"/>
      <c r="T8" s="2"/>
      <c r="U8" s="2"/>
      <c r="V8" s="2"/>
      <c r="W8" s="2"/>
      <c r="X8" s="2"/>
      <c r="Y8" s="2"/>
      <c r="Z8" s="2"/>
      <c r="AA8" s="2"/>
      <c r="AB8" s="2"/>
      <c r="AC8" s="2"/>
      <c r="AD8" s="2"/>
      <c r="AE8" s="1" t="s">
        <v>4</v>
      </c>
      <c r="AF8" s="1" t="s">
        <v>5</v>
      </c>
      <c r="AG8" s="1" t="s">
        <v>143</v>
      </c>
      <c r="AH8" s="1" t="s">
        <v>249</v>
      </c>
      <c r="AI8" s="1" t="s">
        <v>6</v>
      </c>
      <c r="AJ8" s="1" t="s">
        <v>7</v>
      </c>
      <c r="AK8" s="1" t="s">
        <v>97</v>
      </c>
      <c r="AL8" s="1" t="s">
        <v>8</v>
      </c>
      <c r="AM8" s="1" t="s">
        <v>10</v>
      </c>
      <c r="AN8" s="1" t="s">
        <v>9</v>
      </c>
      <c r="AO8" s="1" t="s">
        <v>11</v>
      </c>
      <c r="AP8" s="1" t="s">
        <v>12</v>
      </c>
      <c r="AQ8" s="1" t="s">
        <v>13</v>
      </c>
      <c r="AR8" s="1" t="s">
        <v>96</v>
      </c>
      <c r="AS8" s="1" t="s">
        <v>14</v>
      </c>
      <c r="AT8" s="1" t="s">
        <v>15</v>
      </c>
      <c r="AU8" s="1" t="s">
        <v>16</v>
      </c>
      <c r="AV8" s="1" t="s">
        <v>168</v>
      </c>
      <c r="AW8" s="1" t="s">
        <v>17</v>
      </c>
      <c r="AX8" s="1" t="s">
        <v>18</v>
      </c>
      <c r="AY8" s="1" t="s">
        <v>19</v>
      </c>
      <c r="AZ8" s="1" t="s">
        <v>20</v>
      </c>
      <c r="BA8" s="1" t="s">
        <v>21</v>
      </c>
      <c r="BB8" s="1" t="s">
        <v>22</v>
      </c>
      <c r="BC8" s="1" t="s">
        <v>23</v>
      </c>
      <c r="BD8" s="1" t="s">
        <v>24</v>
      </c>
    </row>
    <row r="9" spans="1:56" ht="15.75" customHeight="1" x14ac:dyDescent="0.25">
      <c r="E9" t="s">
        <v>4</v>
      </c>
      <c r="F9" t="s">
        <v>5</v>
      </c>
      <c r="G9" t="s">
        <v>143</v>
      </c>
      <c r="H9" t="s">
        <v>249</v>
      </c>
      <c r="I9" t="s">
        <v>6</v>
      </c>
      <c r="J9" t="s">
        <v>7</v>
      </c>
      <c r="K9" t="s">
        <v>97</v>
      </c>
      <c r="L9" t="s">
        <v>8</v>
      </c>
      <c r="M9" t="s">
        <v>10</v>
      </c>
      <c r="N9" t="s">
        <v>9</v>
      </c>
      <c r="O9" t="s">
        <v>11</v>
      </c>
      <c r="P9" t="s">
        <v>12</v>
      </c>
      <c r="Q9" t="s">
        <v>13</v>
      </c>
      <c r="R9" t="s">
        <v>96</v>
      </c>
      <c r="S9" t="s">
        <v>14</v>
      </c>
      <c r="T9" t="s">
        <v>15</v>
      </c>
      <c r="U9" t="s">
        <v>16</v>
      </c>
      <c r="V9" t="s">
        <v>168</v>
      </c>
      <c r="W9" t="s">
        <v>17</v>
      </c>
      <c r="X9" t="s">
        <v>18</v>
      </c>
      <c r="Y9" t="s">
        <v>19</v>
      </c>
      <c r="Z9" t="s">
        <v>20</v>
      </c>
      <c r="AA9" t="s">
        <v>21</v>
      </c>
      <c r="AB9" t="s">
        <v>22</v>
      </c>
      <c r="AC9" t="s">
        <v>23</v>
      </c>
      <c r="AD9" t="s">
        <v>24</v>
      </c>
    </row>
    <row r="10" spans="1:56" x14ac:dyDescent="0.25">
      <c r="A10" t="s">
        <v>123</v>
      </c>
      <c r="E10" s="9" t="s">
        <v>126</v>
      </c>
      <c r="F10" s="5">
        <v>41739</v>
      </c>
      <c r="G10" s="9" t="s">
        <v>146</v>
      </c>
      <c r="H10" s="9" t="s">
        <v>32</v>
      </c>
      <c r="I10" s="7">
        <v>50.25</v>
      </c>
      <c r="J10" s="9" t="s">
        <v>127</v>
      </c>
      <c r="K10" s="5">
        <v>41476</v>
      </c>
      <c r="L10" s="9" t="s">
        <v>128</v>
      </c>
      <c r="M10" s="7">
        <v>5</v>
      </c>
      <c r="N10" s="9" t="s">
        <v>132</v>
      </c>
      <c r="O10" s="9" t="s">
        <v>102</v>
      </c>
      <c r="P10" s="9" t="s">
        <v>130</v>
      </c>
      <c r="Q10" s="7">
        <v>1</v>
      </c>
      <c r="R10" s="5">
        <v>41769</v>
      </c>
      <c r="S10" s="7">
        <v>50.25</v>
      </c>
      <c r="T10" s="9" t="s">
        <v>25</v>
      </c>
      <c r="U10" s="7">
        <v>1</v>
      </c>
      <c r="V10" s="9" t="s">
        <v>171</v>
      </c>
      <c r="W10" s="9" t="s">
        <v>32</v>
      </c>
      <c r="X10" s="9" t="s">
        <v>33</v>
      </c>
      <c r="Y10" s="9" t="s">
        <v>117</v>
      </c>
      <c r="Z10" s="9" t="s">
        <v>34</v>
      </c>
      <c r="AA10" s="9" t="s">
        <v>131</v>
      </c>
      <c r="AB10" s="5">
        <v>41739</v>
      </c>
      <c r="AC10" s="9" t="s">
        <v>131</v>
      </c>
      <c r="AD10" s="5">
        <v>41739</v>
      </c>
    </row>
    <row r="11" spans="1:56" x14ac:dyDescent="0.25">
      <c r="A11" t="s">
        <v>123</v>
      </c>
      <c r="E11" s="9" t="s">
        <v>126</v>
      </c>
      <c r="F11" s="5">
        <v>41739</v>
      </c>
      <c r="G11" s="9" t="s">
        <v>154</v>
      </c>
      <c r="H11" s="9" t="s">
        <v>35</v>
      </c>
      <c r="I11" s="7">
        <v>91.59</v>
      </c>
      <c r="J11" s="9" t="s">
        <v>127</v>
      </c>
      <c r="K11" s="5">
        <v>41476</v>
      </c>
      <c r="L11" s="9" t="s">
        <v>128</v>
      </c>
      <c r="M11" s="7">
        <v>5</v>
      </c>
      <c r="N11" s="9" t="s">
        <v>132</v>
      </c>
      <c r="O11" s="9" t="s">
        <v>102</v>
      </c>
      <c r="P11" s="9" t="s">
        <v>130</v>
      </c>
      <c r="Q11" s="7">
        <v>1</v>
      </c>
      <c r="R11" s="5">
        <v>41769</v>
      </c>
      <c r="S11" s="7">
        <v>91.59</v>
      </c>
      <c r="T11" s="9" t="s">
        <v>25</v>
      </c>
      <c r="U11" s="7">
        <v>1</v>
      </c>
      <c r="V11" s="9" t="s">
        <v>171</v>
      </c>
      <c r="W11" s="9" t="s">
        <v>35</v>
      </c>
      <c r="X11" s="9" t="s">
        <v>36</v>
      </c>
      <c r="Y11" s="9" t="s">
        <v>117</v>
      </c>
      <c r="Z11" s="9" t="s">
        <v>34</v>
      </c>
      <c r="AA11" s="9" t="s">
        <v>131</v>
      </c>
      <c r="AB11" s="5">
        <v>41739</v>
      </c>
      <c r="AC11" s="9" t="s">
        <v>131</v>
      </c>
      <c r="AD11" s="5">
        <v>41739</v>
      </c>
    </row>
    <row r="12" spans="1:56" x14ac:dyDescent="0.25">
      <c r="A12" t="s">
        <v>123</v>
      </c>
      <c r="E12" s="9" t="s">
        <v>126</v>
      </c>
      <c r="F12" s="5">
        <v>41734</v>
      </c>
      <c r="G12" s="9" t="s">
        <v>93</v>
      </c>
      <c r="H12" s="9" t="s">
        <v>26</v>
      </c>
      <c r="I12" s="7">
        <v>19.739999999999998</v>
      </c>
      <c r="J12" s="9" t="s">
        <v>127</v>
      </c>
      <c r="K12" s="5">
        <v>29221</v>
      </c>
      <c r="L12" s="9" t="s">
        <v>128</v>
      </c>
      <c r="M12" s="7">
        <v>6</v>
      </c>
      <c r="N12" s="9" t="s">
        <v>129</v>
      </c>
      <c r="O12" s="9" t="s">
        <v>104</v>
      </c>
      <c r="P12" s="9" t="s">
        <v>130</v>
      </c>
      <c r="Q12" s="7">
        <v>1</v>
      </c>
      <c r="R12" s="5">
        <v>41764</v>
      </c>
      <c r="S12" s="7">
        <v>3.29</v>
      </c>
      <c r="T12" s="9" t="s">
        <v>25</v>
      </c>
      <c r="U12" s="7">
        <v>6</v>
      </c>
      <c r="V12" s="9" t="s">
        <v>171</v>
      </c>
      <c r="W12" s="9" t="s">
        <v>26</v>
      </c>
      <c r="X12" s="9" t="s">
        <v>27</v>
      </c>
      <c r="Y12" s="9" t="s">
        <v>119</v>
      </c>
      <c r="Z12" s="9" t="s">
        <v>28</v>
      </c>
      <c r="AA12" s="9" t="s">
        <v>131</v>
      </c>
      <c r="AB12" s="5">
        <v>41730</v>
      </c>
      <c r="AC12" s="9" t="s">
        <v>29</v>
      </c>
      <c r="AD12" s="5">
        <v>41730</v>
      </c>
    </row>
    <row r="13" spans="1:56" x14ac:dyDescent="0.25">
      <c r="A13" t="s">
        <v>123</v>
      </c>
      <c r="E13" s="9" t="s">
        <v>126</v>
      </c>
      <c r="F13" s="5">
        <v>41734</v>
      </c>
      <c r="G13" s="9" t="s">
        <v>94</v>
      </c>
      <c r="H13" s="9" t="s">
        <v>30</v>
      </c>
      <c r="I13" s="7">
        <v>251.88</v>
      </c>
      <c r="J13" s="9" t="s">
        <v>127</v>
      </c>
      <c r="K13" s="5">
        <v>29221</v>
      </c>
      <c r="L13" s="9" t="s">
        <v>128</v>
      </c>
      <c r="M13" s="7">
        <v>6</v>
      </c>
      <c r="N13" s="9" t="s">
        <v>129</v>
      </c>
      <c r="O13" s="9" t="s">
        <v>104</v>
      </c>
      <c r="P13" s="9" t="s">
        <v>130</v>
      </c>
      <c r="Q13" s="7">
        <v>1</v>
      </c>
      <c r="R13" s="5">
        <v>41764</v>
      </c>
      <c r="S13" s="7">
        <v>41.98</v>
      </c>
      <c r="T13" s="9" t="s">
        <v>25</v>
      </c>
      <c r="U13" s="7">
        <v>6</v>
      </c>
      <c r="V13" s="9" t="s">
        <v>171</v>
      </c>
      <c r="W13" s="9" t="s">
        <v>30</v>
      </c>
      <c r="X13" s="9" t="s">
        <v>31</v>
      </c>
      <c r="Y13" s="9" t="s">
        <v>119</v>
      </c>
      <c r="Z13" s="9" t="s">
        <v>28</v>
      </c>
      <c r="AA13" s="9" t="s">
        <v>131</v>
      </c>
      <c r="AB13" s="5">
        <v>41730</v>
      </c>
      <c r="AC13" s="9" t="s">
        <v>29</v>
      </c>
      <c r="AD13" s="5">
        <v>41730</v>
      </c>
    </row>
    <row r="14" spans="1:56" x14ac:dyDescent="0.25">
      <c r="A14" t="s">
        <v>123</v>
      </c>
      <c r="E14" s="9" t="s">
        <v>126</v>
      </c>
      <c r="F14" s="5">
        <v>41746</v>
      </c>
      <c r="G14" s="9" t="s">
        <v>157</v>
      </c>
      <c r="H14" s="9" t="s">
        <v>47</v>
      </c>
      <c r="I14" s="7">
        <v>540</v>
      </c>
      <c r="J14" s="9" t="s">
        <v>127</v>
      </c>
      <c r="K14" s="5">
        <v>29221</v>
      </c>
      <c r="L14" s="9" t="s">
        <v>134</v>
      </c>
      <c r="M14" s="7">
        <v>5</v>
      </c>
      <c r="N14" s="9" t="s">
        <v>132</v>
      </c>
      <c r="O14" s="9" t="s">
        <v>107</v>
      </c>
      <c r="P14" s="9" t="s">
        <v>130</v>
      </c>
      <c r="Q14" s="7">
        <v>1</v>
      </c>
      <c r="R14" s="5">
        <v>41776</v>
      </c>
      <c r="S14" s="7">
        <v>0.54</v>
      </c>
      <c r="T14" s="9" t="s">
        <v>40</v>
      </c>
      <c r="U14" s="7">
        <v>1000</v>
      </c>
      <c r="V14" s="9" t="s">
        <v>171</v>
      </c>
      <c r="W14" s="9" t="s">
        <v>47</v>
      </c>
      <c r="X14" s="9" t="s">
        <v>48</v>
      </c>
      <c r="Y14" s="9" t="s">
        <v>121</v>
      </c>
      <c r="Z14" s="9" t="s">
        <v>43</v>
      </c>
      <c r="AA14" s="9" t="s">
        <v>131</v>
      </c>
      <c r="AB14" s="5">
        <v>41730</v>
      </c>
      <c r="AC14" s="9" t="s">
        <v>44</v>
      </c>
      <c r="AD14" s="5">
        <v>41730</v>
      </c>
    </row>
    <row r="15" spans="1:56" x14ac:dyDescent="0.25">
      <c r="A15" t="s">
        <v>123</v>
      </c>
      <c r="E15" s="9" t="s">
        <v>126</v>
      </c>
      <c r="F15" s="5">
        <v>41746</v>
      </c>
      <c r="G15" s="9" t="s">
        <v>160</v>
      </c>
      <c r="H15" s="9" t="s">
        <v>251</v>
      </c>
      <c r="I15" s="7">
        <v>80</v>
      </c>
      <c r="J15" s="9" t="s">
        <v>127</v>
      </c>
      <c r="K15" s="5">
        <v>29221</v>
      </c>
      <c r="L15" s="9" t="s">
        <v>134</v>
      </c>
      <c r="M15" s="7">
        <v>5</v>
      </c>
      <c r="N15" s="9" t="s">
        <v>132</v>
      </c>
      <c r="O15" s="9" t="s">
        <v>107</v>
      </c>
      <c r="P15" s="9" t="s">
        <v>130</v>
      </c>
      <c r="Q15" s="7">
        <v>1</v>
      </c>
      <c r="R15" s="5">
        <v>41776</v>
      </c>
      <c r="S15" s="7">
        <v>0.16</v>
      </c>
      <c r="T15" s="9" t="s">
        <v>40</v>
      </c>
      <c r="U15" s="7">
        <v>500</v>
      </c>
      <c r="V15" s="9" t="s">
        <v>171</v>
      </c>
      <c r="W15" s="9" t="s">
        <v>41</v>
      </c>
      <c r="X15" s="9" t="s">
        <v>42</v>
      </c>
      <c r="Y15" s="9" t="s">
        <v>121</v>
      </c>
      <c r="Z15" s="9" t="s">
        <v>43</v>
      </c>
      <c r="AA15" s="9" t="s">
        <v>131</v>
      </c>
      <c r="AB15" s="5">
        <v>41730</v>
      </c>
      <c r="AC15" s="9" t="s">
        <v>44</v>
      </c>
      <c r="AD15" s="5">
        <v>41730</v>
      </c>
    </row>
    <row r="16" spans="1:56" x14ac:dyDescent="0.25">
      <c r="A16" t="s">
        <v>123</v>
      </c>
      <c r="E16" s="9" t="s">
        <v>126</v>
      </c>
      <c r="F16" s="5">
        <v>41753</v>
      </c>
      <c r="G16" s="9" t="s">
        <v>153</v>
      </c>
      <c r="H16" s="9" t="s">
        <v>59</v>
      </c>
      <c r="I16" s="7">
        <v>1224.6400000000001</v>
      </c>
      <c r="J16" s="9" t="s">
        <v>137</v>
      </c>
      <c r="K16" s="5">
        <v>29221</v>
      </c>
      <c r="L16" s="9" t="s">
        <v>128</v>
      </c>
      <c r="M16" s="7">
        <v>5</v>
      </c>
      <c r="N16" s="9" t="s">
        <v>132</v>
      </c>
      <c r="O16" s="9" t="s">
        <v>112</v>
      </c>
      <c r="P16" s="9" t="s">
        <v>130</v>
      </c>
      <c r="Q16" s="7">
        <v>1</v>
      </c>
      <c r="R16" s="5">
        <v>41783</v>
      </c>
      <c r="S16" s="7">
        <v>1224.6400000000001</v>
      </c>
      <c r="T16" s="9" t="s">
        <v>25</v>
      </c>
      <c r="U16" s="7">
        <v>1</v>
      </c>
      <c r="V16" s="9" t="s">
        <v>171</v>
      </c>
      <c r="W16" s="9" t="s">
        <v>59</v>
      </c>
      <c r="X16" s="9" t="s">
        <v>60</v>
      </c>
      <c r="Y16" s="9" t="s">
        <v>113</v>
      </c>
      <c r="Z16" s="9" t="s">
        <v>61</v>
      </c>
      <c r="AA16" s="9" t="s">
        <v>131</v>
      </c>
      <c r="AB16" s="5">
        <v>41730</v>
      </c>
      <c r="AC16" s="9" t="s">
        <v>62</v>
      </c>
      <c r="AD16" s="5">
        <v>41730</v>
      </c>
    </row>
    <row r="17" spans="1:30" x14ac:dyDescent="0.25">
      <c r="A17" t="s">
        <v>123</v>
      </c>
      <c r="E17" s="9" t="s">
        <v>126</v>
      </c>
      <c r="F17" s="5">
        <v>42374</v>
      </c>
      <c r="G17" s="9" t="s">
        <v>146</v>
      </c>
      <c r="H17" s="9" t="s">
        <v>32</v>
      </c>
      <c r="I17" s="7">
        <v>50.25</v>
      </c>
      <c r="J17" s="9" t="s">
        <v>127</v>
      </c>
      <c r="K17" s="5">
        <v>42540</v>
      </c>
      <c r="L17" s="9" t="s">
        <v>128</v>
      </c>
      <c r="M17" s="7">
        <v>5</v>
      </c>
      <c r="N17" s="9" t="s">
        <v>132</v>
      </c>
      <c r="O17" s="9" t="s">
        <v>285</v>
      </c>
      <c r="P17" s="9" t="s">
        <v>130</v>
      </c>
      <c r="Q17" s="7">
        <v>1</v>
      </c>
      <c r="R17" s="5">
        <v>42404</v>
      </c>
      <c r="S17" s="7">
        <v>50.25</v>
      </c>
      <c r="T17" s="9" t="s">
        <v>25</v>
      </c>
      <c r="U17" s="7">
        <v>1</v>
      </c>
      <c r="V17" s="9" t="s">
        <v>171</v>
      </c>
      <c r="W17" s="9" t="s">
        <v>32</v>
      </c>
      <c r="X17" s="9" t="s">
        <v>33</v>
      </c>
      <c r="Y17" s="9" t="s">
        <v>117</v>
      </c>
      <c r="Z17" s="9" t="s">
        <v>34</v>
      </c>
      <c r="AA17" s="9" t="s">
        <v>131</v>
      </c>
      <c r="AB17" s="5">
        <v>42374</v>
      </c>
      <c r="AC17" s="9" t="s">
        <v>131</v>
      </c>
      <c r="AD17" s="5">
        <v>42374</v>
      </c>
    </row>
    <row r="18" spans="1:30" x14ac:dyDescent="0.25">
      <c r="A18" t="s">
        <v>123</v>
      </c>
      <c r="E18" s="9" t="s">
        <v>126</v>
      </c>
      <c r="F18" s="5">
        <v>42374</v>
      </c>
      <c r="G18" s="9" t="s">
        <v>154</v>
      </c>
      <c r="H18" s="9" t="s">
        <v>35</v>
      </c>
      <c r="I18" s="7">
        <v>91.59</v>
      </c>
      <c r="J18" s="9" t="s">
        <v>127</v>
      </c>
      <c r="K18" s="5">
        <v>42540</v>
      </c>
      <c r="L18" s="9" t="s">
        <v>128</v>
      </c>
      <c r="M18" s="7">
        <v>5</v>
      </c>
      <c r="N18" s="9" t="s">
        <v>132</v>
      </c>
      <c r="O18" s="9" t="s">
        <v>285</v>
      </c>
      <c r="P18" s="9" t="s">
        <v>130</v>
      </c>
      <c r="Q18" s="7">
        <v>1</v>
      </c>
      <c r="R18" s="5">
        <v>42404</v>
      </c>
      <c r="S18" s="7">
        <v>91.59</v>
      </c>
      <c r="T18" s="9" t="s">
        <v>25</v>
      </c>
      <c r="U18" s="7">
        <v>1</v>
      </c>
      <c r="V18" s="9" t="s">
        <v>171</v>
      </c>
      <c r="W18" s="9" t="s">
        <v>35</v>
      </c>
      <c r="X18" s="9" t="s">
        <v>36</v>
      </c>
      <c r="Y18" s="9" t="s">
        <v>117</v>
      </c>
      <c r="Z18" s="9" t="s">
        <v>34</v>
      </c>
      <c r="AA18" s="9" t="s">
        <v>131</v>
      </c>
      <c r="AB18" s="5">
        <v>42374</v>
      </c>
      <c r="AC18" s="9" t="s">
        <v>131</v>
      </c>
      <c r="AD18" s="5">
        <v>42374</v>
      </c>
    </row>
    <row r="19" spans="1:30" x14ac:dyDescent="0.25">
      <c r="A19" t="s">
        <v>123</v>
      </c>
      <c r="E19" s="9" t="s">
        <v>126</v>
      </c>
      <c r="F19" s="5">
        <v>42378</v>
      </c>
      <c r="G19" s="9" t="s">
        <v>89</v>
      </c>
      <c r="H19" s="9" t="s">
        <v>84</v>
      </c>
      <c r="I19" s="7">
        <v>90.25</v>
      </c>
      <c r="J19" s="9" t="s">
        <v>127</v>
      </c>
      <c r="K19" s="5">
        <v>42540</v>
      </c>
      <c r="L19" s="9" t="s">
        <v>128</v>
      </c>
      <c r="M19" s="7">
        <v>5</v>
      </c>
      <c r="N19" s="9" t="s">
        <v>132</v>
      </c>
      <c r="O19" s="9" t="s">
        <v>286</v>
      </c>
      <c r="P19" s="9" t="s">
        <v>130</v>
      </c>
      <c r="Q19" s="7">
        <v>1</v>
      </c>
      <c r="R19" s="5">
        <v>42408</v>
      </c>
      <c r="S19" s="7">
        <v>90.25</v>
      </c>
      <c r="T19" s="9" t="s">
        <v>25</v>
      </c>
      <c r="U19" s="7">
        <v>1</v>
      </c>
      <c r="V19" s="9" t="s">
        <v>171</v>
      </c>
      <c r="W19" s="9" t="s">
        <v>84</v>
      </c>
      <c r="X19" s="9" t="s">
        <v>85</v>
      </c>
      <c r="Y19" s="9" t="s">
        <v>115</v>
      </c>
      <c r="Z19" s="9" t="s">
        <v>38</v>
      </c>
      <c r="AA19" s="9" t="s">
        <v>131</v>
      </c>
      <c r="AB19" s="5">
        <v>42374</v>
      </c>
      <c r="AC19" s="9" t="s">
        <v>39</v>
      </c>
      <c r="AD19" s="5">
        <v>42374</v>
      </c>
    </row>
    <row r="20" spans="1:30" x14ac:dyDescent="0.25">
      <c r="A20" t="s">
        <v>123</v>
      </c>
      <c r="E20" s="9" t="s">
        <v>126</v>
      </c>
      <c r="F20" s="5">
        <v>42382</v>
      </c>
      <c r="G20" s="9" t="s">
        <v>90</v>
      </c>
      <c r="H20" s="9" t="s">
        <v>86</v>
      </c>
      <c r="I20" s="7">
        <v>93.55</v>
      </c>
      <c r="J20" s="9" t="s">
        <v>127</v>
      </c>
      <c r="K20" s="5">
        <v>42540</v>
      </c>
      <c r="L20" s="9" t="s">
        <v>128</v>
      </c>
      <c r="M20" s="7">
        <v>5</v>
      </c>
      <c r="N20" s="9" t="s">
        <v>132</v>
      </c>
      <c r="O20" s="9" t="s">
        <v>287</v>
      </c>
      <c r="P20" s="9" t="s">
        <v>130</v>
      </c>
      <c r="Q20" s="7">
        <v>1</v>
      </c>
      <c r="R20" s="5">
        <v>42412</v>
      </c>
      <c r="S20" s="7">
        <v>93.55</v>
      </c>
      <c r="T20" s="9" t="s">
        <v>25</v>
      </c>
      <c r="U20" s="7">
        <v>1</v>
      </c>
      <c r="V20" s="9" t="s">
        <v>171</v>
      </c>
      <c r="W20" s="9" t="s">
        <v>86</v>
      </c>
      <c r="X20" s="9" t="s">
        <v>87</v>
      </c>
      <c r="Y20" s="9" t="s">
        <v>116</v>
      </c>
      <c r="Z20" s="9" t="s">
        <v>88</v>
      </c>
      <c r="AA20" s="9" t="s">
        <v>131</v>
      </c>
      <c r="AB20" s="5">
        <v>42374</v>
      </c>
      <c r="AC20" s="9" t="s">
        <v>44</v>
      </c>
      <c r="AD20" s="5">
        <v>42374</v>
      </c>
    </row>
    <row r="21" spans="1:30" x14ac:dyDescent="0.25">
      <c r="A21" t="s">
        <v>123</v>
      </c>
      <c r="E21" s="9" t="s">
        <v>126</v>
      </c>
      <c r="F21" s="5">
        <v>42386</v>
      </c>
      <c r="G21" s="9" t="s">
        <v>93</v>
      </c>
      <c r="H21" s="9" t="s">
        <v>26</v>
      </c>
      <c r="I21" s="7">
        <v>3.29</v>
      </c>
      <c r="J21" s="9" t="s">
        <v>127</v>
      </c>
      <c r="K21" s="5">
        <v>42540</v>
      </c>
      <c r="L21" s="9" t="s">
        <v>128</v>
      </c>
      <c r="M21" s="7">
        <v>5</v>
      </c>
      <c r="N21" s="9" t="s">
        <v>132</v>
      </c>
      <c r="O21" s="9" t="s">
        <v>288</v>
      </c>
      <c r="P21" s="9" t="s">
        <v>130</v>
      </c>
      <c r="Q21" s="7">
        <v>1</v>
      </c>
      <c r="R21" s="5">
        <v>42416</v>
      </c>
      <c r="S21" s="7">
        <v>3.29</v>
      </c>
      <c r="T21" s="9" t="s">
        <v>25</v>
      </c>
      <c r="U21" s="7">
        <v>1</v>
      </c>
      <c r="V21" s="9" t="s">
        <v>171</v>
      </c>
      <c r="W21" s="9" t="s">
        <v>26</v>
      </c>
      <c r="X21" s="9" t="s">
        <v>37</v>
      </c>
      <c r="Y21" s="9" t="s">
        <v>115</v>
      </c>
      <c r="Z21" s="9" t="s">
        <v>38</v>
      </c>
      <c r="AA21" s="9" t="s">
        <v>131</v>
      </c>
      <c r="AB21" s="5">
        <v>42374</v>
      </c>
      <c r="AC21" s="9" t="s">
        <v>39</v>
      </c>
      <c r="AD21" s="5">
        <v>42374</v>
      </c>
    </row>
    <row r="22" spans="1:30" x14ac:dyDescent="0.25">
      <c r="A22" t="s">
        <v>123</v>
      </c>
      <c r="E22" s="9" t="s">
        <v>126</v>
      </c>
      <c r="F22" s="5">
        <v>42386</v>
      </c>
      <c r="G22" s="9" t="s">
        <v>146</v>
      </c>
      <c r="H22" s="9" t="s">
        <v>32</v>
      </c>
      <c r="I22" s="7">
        <v>100.5</v>
      </c>
      <c r="J22" s="9" t="s">
        <v>127</v>
      </c>
      <c r="K22" s="5">
        <v>42540</v>
      </c>
      <c r="L22" s="9" t="s">
        <v>128</v>
      </c>
      <c r="M22" s="7">
        <v>5</v>
      </c>
      <c r="N22" s="9" t="s">
        <v>132</v>
      </c>
      <c r="O22" s="9" t="s">
        <v>288</v>
      </c>
      <c r="P22" s="9" t="s">
        <v>130</v>
      </c>
      <c r="Q22" s="7">
        <v>1</v>
      </c>
      <c r="R22" s="5">
        <v>42416</v>
      </c>
      <c r="S22" s="7">
        <v>50.25</v>
      </c>
      <c r="T22" s="9" t="s">
        <v>25</v>
      </c>
      <c r="U22" s="7">
        <v>2</v>
      </c>
      <c r="V22" s="9" t="s">
        <v>171</v>
      </c>
      <c r="W22" s="9" t="s">
        <v>32</v>
      </c>
      <c r="X22" s="9" t="s">
        <v>33</v>
      </c>
      <c r="Y22" s="9" t="s">
        <v>115</v>
      </c>
      <c r="Z22" s="9" t="s">
        <v>38</v>
      </c>
      <c r="AA22" s="9" t="s">
        <v>131</v>
      </c>
      <c r="AB22" s="5">
        <v>42374</v>
      </c>
      <c r="AC22" s="9" t="s">
        <v>39</v>
      </c>
      <c r="AD22" s="5">
        <v>42374</v>
      </c>
    </row>
    <row r="23" spans="1:30" x14ac:dyDescent="0.25">
      <c r="A23" t="s">
        <v>123</v>
      </c>
      <c r="E23" s="9" t="s">
        <v>126</v>
      </c>
      <c r="F23" s="5">
        <v>42388</v>
      </c>
      <c r="G23" s="9" t="s">
        <v>93</v>
      </c>
      <c r="H23" s="9" t="s">
        <v>26</v>
      </c>
      <c r="I23" s="7">
        <v>19.739999999999998</v>
      </c>
      <c r="J23" s="9" t="s">
        <v>127</v>
      </c>
      <c r="K23" s="5">
        <v>42540</v>
      </c>
      <c r="L23" s="9" t="s">
        <v>128</v>
      </c>
      <c r="M23" s="7">
        <v>5</v>
      </c>
      <c r="N23" s="9" t="s">
        <v>132</v>
      </c>
      <c r="O23" s="9" t="s">
        <v>289</v>
      </c>
      <c r="P23" s="9" t="s">
        <v>130</v>
      </c>
      <c r="Q23" s="7">
        <v>1</v>
      </c>
      <c r="R23" s="5">
        <v>42418</v>
      </c>
      <c r="S23" s="7">
        <v>3.29</v>
      </c>
      <c r="T23" s="9" t="s">
        <v>25</v>
      </c>
      <c r="U23" s="7">
        <v>6</v>
      </c>
      <c r="V23" s="9" t="s">
        <v>171</v>
      </c>
      <c r="W23" s="9" t="s">
        <v>26</v>
      </c>
      <c r="X23" s="9" t="s">
        <v>27</v>
      </c>
      <c r="Y23" s="9" t="s">
        <v>119</v>
      </c>
      <c r="Z23" s="9" t="s">
        <v>28</v>
      </c>
      <c r="AA23" s="9" t="s">
        <v>131</v>
      </c>
      <c r="AB23" s="5">
        <v>42374</v>
      </c>
      <c r="AC23" s="9" t="s">
        <v>29</v>
      </c>
      <c r="AD23" s="5">
        <v>42374</v>
      </c>
    </row>
    <row r="24" spans="1:30" x14ac:dyDescent="0.25">
      <c r="A24" t="s">
        <v>123</v>
      </c>
      <c r="E24" s="9" t="s">
        <v>126</v>
      </c>
      <c r="F24" s="5">
        <v>42388</v>
      </c>
      <c r="G24" s="9" t="s">
        <v>94</v>
      </c>
      <c r="H24" s="9" t="s">
        <v>30</v>
      </c>
      <c r="I24" s="7">
        <v>251.88</v>
      </c>
      <c r="J24" s="9" t="s">
        <v>127</v>
      </c>
      <c r="K24" s="5">
        <v>42540</v>
      </c>
      <c r="L24" s="9" t="s">
        <v>128</v>
      </c>
      <c r="M24" s="7">
        <v>5</v>
      </c>
      <c r="N24" s="9" t="s">
        <v>132</v>
      </c>
      <c r="O24" s="9" t="s">
        <v>289</v>
      </c>
      <c r="P24" s="9" t="s">
        <v>130</v>
      </c>
      <c r="Q24" s="7">
        <v>1</v>
      </c>
      <c r="R24" s="5">
        <v>42418</v>
      </c>
      <c r="S24" s="7">
        <v>41.98</v>
      </c>
      <c r="T24" s="9" t="s">
        <v>25</v>
      </c>
      <c r="U24" s="7">
        <v>6</v>
      </c>
      <c r="V24" s="9" t="s">
        <v>171</v>
      </c>
      <c r="W24" s="9" t="s">
        <v>30</v>
      </c>
      <c r="X24" s="9" t="s">
        <v>31</v>
      </c>
      <c r="Y24" s="9" t="s">
        <v>119</v>
      </c>
      <c r="Z24" s="9" t="s">
        <v>28</v>
      </c>
      <c r="AA24" s="9" t="s">
        <v>131</v>
      </c>
      <c r="AB24" s="5">
        <v>42374</v>
      </c>
      <c r="AC24" s="9" t="s">
        <v>29</v>
      </c>
      <c r="AD24" s="5">
        <v>42374</v>
      </c>
    </row>
    <row r="25" spans="1:30" x14ac:dyDescent="0.25">
      <c r="A25" t="s">
        <v>123</v>
      </c>
      <c r="E25" s="9" t="s">
        <v>126</v>
      </c>
      <c r="F25" s="5">
        <v>42390</v>
      </c>
      <c r="G25" s="9" t="s">
        <v>157</v>
      </c>
      <c r="H25" s="9" t="s">
        <v>47</v>
      </c>
      <c r="I25" s="7">
        <v>540</v>
      </c>
      <c r="J25" s="9" t="s">
        <v>127</v>
      </c>
      <c r="K25" s="5">
        <v>42540</v>
      </c>
      <c r="L25" s="9" t="s">
        <v>134</v>
      </c>
      <c r="M25" s="7">
        <v>5</v>
      </c>
      <c r="N25" s="9" t="s">
        <v>132</v>
      </c>
      <c r="O25" s="9" t="s">
        <v>290</v>
      </c>
      <c r="P25" s="9" t="s">
        <v>130</v>
      </c>
      <c r="Q25" s="7">
        <v>1</v>
      </c>
      <c r="R25" s="5">
        <v>42420</v>
      </c>
      <c r="S25" s="7">
        <v>0.54</v>
      </c>
      <c r="T25" s="9" t="s">
        <v>40</v>
      </c>
      <c r="U25" s="7">
        <v>1000</v>
      </c>
      <c r="V25" s="9" t="s">
        <v>171</v>
      </c>
      <c r="W25" s="9" t="s">
        <v>47</v>
      </c>
      <c r="X25" s="9" t="s">
        <v>48</v>
      </c>
      <c r="Y25" s="9" t="s">
        <v>121</v>
      </c>
      <c r="Z25" s="9" t="s">
        <v>43</v>
      </c>
      <c r="AA25" s="9" t="s">
        <v>131</v>
      </c>
      <c r="AB25" s="5">
        <v>42374</v>
      </c>
      <c r="AC25" s="9" t="s">
        <v>44</v>
      </c>
      <c r="AD25" s="5">
        <v>42374</v>
      </c>
    </row>
    <row r="26" spans="1:30" x14ac:dyDescent="0.25">
      <c r="A26" t="s">
        <v>123</v>
      </c>
      <c r="E26" s="9" t="s">
        <v>126</v>
      </c>
      <c r="F26" s="5">
        <v>42390</v>
      </c>
      <c r="G26" s="9" t="s">
        <v>160</v>
      </c>
      <c r="H26" s="9" t="s">
        <v>251</v>
      </c>
      <c r="I26" s="7">
        <v>80</v>
      </c>
      <c r="J26" s="9" t="s">
        <v>127</v>
      </c>
      <c r="K26" s="5">
        <v>42540</v>
      </c>
      <c r="L26" s="9" t="s">
        <v>134</v>
      </c>
      <c r="M26" s="7">
        <v>5</v>
      </c>
      <c r="N26" s="9" t="s">
        <v>132</v>
      </c>
      <c r="O26" s="9" t="s">
        <v>290</v>
      </c>
      <c r="P26" s="9" t="s">
        <v>130</v>
      </c>
      <c r="Q26" s="7">
        <v>1</v>
      </c>
      <c r="R26" s="5">
        <v>42420</v>
      </c>
      <c r="S26" s="7">
        <v>0.16</v>
      </c>
      <c r="T26" s="9" t="s">
        <v>40</v>
      </c>
      <c r="U26" s="7">
        <v>500</v>
      </c>
      <c r="V26" s="9" t="s">
        <v>171</v>
      </c>
      <c r="W26" s="9" t="s">
        <v>41</v>
      </c>
      <c r="X26" s="9" t="s">
        <v>42</v>
      </c>
      <c r="Y26" s="9" t="s">
        <v>121</v>
      </c>
      <c r="Z26" s="9" t="s">
        <v>43</v>
      </c>
      <c r="AA26" s="9" t="s">
        <v>131</v>
      </c>
      <c r="AB26" s="5">
        <v>42374</v>
      </c>
      <c r="AC26" s="9" t="s">
        <v>44</v>
      </c>
      <c r="AD26" s="5">
        <v>42374</v>
      </c>
    </row>
    <row r="27" spans="1:30" x14ac:dyDescent="0.25">
      <c r="A27" t="s">
        <v>123</v>
      </c>
      <c r="E27" s="9" t="s">
        <v>126</v>
      </c>
      <c r="F27" s="5">
        <v>42391</v>
      </c>
      <c r="G27" s="9" t="s">
        <v>155</v>
      </c>
      <c r="H27" s="9" t="s">
        <v>250</v>
      </c>
      <c r="I27" s="7">
        <v>450</v>
      </c>
      <c r="J27" s="9" t="s">
        <v>127</v>
      </c>
      <c r="K27" s="5">
        <v>42540</v>
      </c>
      <c r="L27" s="9" t="s">
        <v>128</v>
      </c>
      <c r="M27" s="7">
        <v>5</v>
      </c>
      <c r="N27" s="9" t="s">
        <v>132</v>
      </c>
      <c r="O27" s="9" t="s">
        <v>291</v>
      </c>
      <c r="P27" s="9" t="s">
        <v>130</v>
      </c>
      <c r="Q27" s="7">
        <v>1</v>
      </c>
      <c r="R27" s="5">
        <v>42421</v>
      </c>
      <c r="S27" s="7">
        <v>75</v>
      </c>
      <c r="T27" s="9" t="s">
        <v>25</v>
      </c>
      <c r="U27" s="7">
        <v>6</v>
      </c>
      <c r="V27" s="9" t="s">
        <v>171</v>
      </c>
      <c r="W27" s="9" t="s">
        <v>292</v>
      </c>
      <c r="X27" s="9" t="s">
        <v>45</v>
      </c>
      <c r="Y27" s="9" t="s">
        <v>118</v>
      </c>
      <c r="Z27" s="9" t="s">
        <v>46</v>
      </c>
      <c r="AA27" s="9" t="s">
        <v>131</v>
      </c>
      <c r="AB27" s="5">
        <v>42374</v>
      </c>
      <c r="AC27" s="9" t="s">
        <v>44</v>
      </c>
      <c r="AD27" s="5">
        <v>42374</v>
      </c>
    </row>
    <row r="28" spans="1:30" x14ac:dyDescent="0.25">
      <c r="A28" t="s">
        <v>123</v>
      </c>
      <c r="E28" s="9" t="s">
        <v>126</v>
      </c>
      <c r="F28" s="5">
        <v>42391</v>
      </c>
      <c r="G28" s="9" t="s">
        <v>156</v>
      </c>
      <c r="H28" s="9" t="s">
        <v>49</v>
      </c>
      <c r="I28" s="7">
        <v>812.5</v>
      </c>
      <c r="J28" s="9" t="s">
        <v>127</v>
      </c>
      <c r="K28" s="5">
        <v>42540</v>
      </c>
      <c r="L28" s="9" t="s">
        <v>128</v>
      </c>
      <c r="M28" s="7">
        <v>5</v>
      </c>
      <c r="N28" s="9" t="s">
        <v>132</v>
      </c>
      <c r="O28" s="9" t="s">
        <v>291</v>
      </c>
      <c r="P28" s="9" t="s">
        <v>130</v>
      </c>
      <c r="Q28" s="7">
        <v>1</v>
      </c>
      <c r="R28" s="5">
        <v>42421</v>
      </c>
      <c r="S28" s="7">
        <v>81.25</v>
      </c>
      <c r="T28" s="9" t="s">
        <v>25</v>
      </c>
      <c r="U28" s="7">
        <v>10</v>
      </c>
      <c r="V28" s="9" t="s">
        <v>171</v>
      </c>
      <c r="W28" s="9" t="s">
        <v>49</v>
      </c>
      <c r="X28" s="9" t="s">
        <v>50</v>
      </c>
      <c r="Y28" s="9" t="s">
        <v>118</v>
      </c>
      <c r="Z28" s="9" t="s">
        <v>46</v>
      </c>
      <c r="AA28" s="9" t="s">
        <v>131</v>
      </c>
      <c r="AB28" s="5">
        <v>42374</v>
      </c>
      <c r="AC28" s="9" t="s">
        <v>44</v>
      </c>
      <c r="AD28" s="5">
        <v>42374</v>
      </c>
    </row>
    <row r="29" spans="1:30" x14ac:dyDescent="0.25">
      <c r="A29" t="s">
        <v>123</v>
      </c>
      <c r="E29" s="9" t="s">
        <v>126</v>
      </c>
      <c r="F29" s="5">
        <v>42393</v>
      </c>
      <c r="G29" s="9" t="s">
        <v>153</v>
      </c>
      <c r="H29" s="9" t="s">
        <v>59</v>
      </c>
      <c r="I29" s="7">
        <v>1224.6400000000001</v>
      </c>
      <c r="J29" s="9" t="s">
        <v>127</v>
      </c>
      <c r="K29" s="5">
        <v>42540</v>
      </c>
      <c r="L29" s="9" t="s">
        <v>128</v>
      </c>
      <c r="M29" s="7">
        <v>5</v>
      </c>
      <c r="N29" s="9" t="s">
        <v>132</v>
      </c>
      <c r="O29" s="9" t="s">
        <v>293</v>
      </c>
      <c r="P29" s="9" t="s">
        <v>130</v>
      </c>
      <c r="Q29" s="7">
        <v>1</v>
      </c>
      <c r="R29" s="5">
        <v>42423</v>
      </c>
      <c r="S29" s="7">
        <v>1224.6400000000001</v>
      </c>
      <c r="T29" s="9" t="s">
        <v>25</v>
      </c>
      <c r="U29" s="7">
        <v>1</v>
      </c>
      <c r="V29" s="9" t="s">
        <v>171</v>
      </c>
      <c r="W29" s="9" t="s">
        <v>59</v>
      </c>
      <c r="X29" s="9" t="s">
        <v>60</v>
      </c>
      <c r="Y29" s="9" t="s">
        <v>113</v>
      </c>
      <c r="Z29" s="9" t="s">
        <v>61</v>
      </c>
      <c r="AA29" s="9" t="s">
        <v>131</v>
      </c>
      <c r="AB29" s="5">
        <v>42374</v>
      </c>
      <c r="AC29" s="9" t="s">
        <v>62</v>
      </c>
      <c r="AD29" s="5">
        <v>42374</v>
      </c>
    </row>
    <row r="30" spans="1:30" x14ac:dyDescent="0.25">
      <c r="A30" t="s">
        <v>123</v>
      </c>
      <c r="E30" s="9" t="s">
        <v>126</v>
      </c>
      <c r="F30" s="5">
        <v>42394</v>
      </c>
      <c r="G30" s="9" t="s">
        <v>144</v>
      </c>
      <c r="H30" s="9" t="s">
        <v>54</v>
      </c>
      <c r="I30" s="7">
        <v>119.6</v>
      </c>
      <c r="J30" s="9" t="s">
        <v>127</v>
      </c>
      <c r="K30" s="5">
        <v>42540</v>
      </c>
      <c r="L30" s="9" t="s">
        <v>128</v>
      </c>
      <c r="M30" s="7">
        <v>5</v>
      </c>
      <c r="N30" s="9" t="s">
        <v>132</v>
      </c>
      <c r="O30" s="9" t="s">
        <v>294</v>
      </c>
      <c r="P30" s="9" t="s">
        <v>130</v>
      </c>
      <c r="Q30" s="7">
        <v>1</v>
      </c>
      <c r="R30" s="5">
        <v>42424</v>
      </c>
      <c r="S30" s="7">
        <v>5.98</v>
      </c>
      <c r="T30" s="9" t="s">
        <v>25</v>
      </c>
      <c r="U30" s="7">
        <v>20</v>
      </c>
      <c r="V30" s="9" t="s">
        <v>171</v>
      </c>
      <c r="W30" s="9" t="s">
        <v>54</v>
      </c>
      <c r="X30" s="9" t="s">
        <v>55</v>
      </c>
      <c r="Y30" s="9" t="s">
        <v>114</v>
      </c>
      <c r="Z30" s="9" t="s">
        <v>56</v>
      </c>
      <c r="AA30" s="9" t="s">
        <v>131</v>
      </c>
      <c r="AB30" s="5">
        <v>42374</v>
      </c>
      <c r="AC30" s="9" t="s">
        <v>39</v>
      </c>
      <c r="AD30" s="5">
        <v>42374</v>
      </c>
    </row>
    <row r="31" spans="1:30" x14ac:dyDescent="0.25">
      <c r="A31" t="s">
        <v>123</v>
      </c>
      <c r="E31" s="9" t="s">
        <v>126</v>
      </c>
      <c r="F31" s="5">
        <v>42394</v>
      </c>
      <c r="G31" s="9" t="s">
        <v>145</v>
      </c>
      <c r="H31" s="9" t="s">
        <v>57</v>
      </c>
      <c r="I31" s="7">
        <v>578.85</v>
      </c>
      <c r="J31" s="9" t="s">
        <v>127</v>
      </c>
      <c r="K31" s="5">
        <v>42540</v>
      </c>
      <c r="L31" s="9" t="s">
        <v>128</v>
      </c>
      <c r="M31" s="7">
        <v>5</v>
      </c>
      <c r="N31" s="9" t="s">
        <v>132</v>
      </c>
      <c r="O31" s="9" t="s">
        <v>294</v>
      </c>
      <c r="P31" s="9" t="s">
        <v>130</v>
      </c>
      <c r="Q31" s="7">
        <v>1</v>
      </c>
      <c r="R31" s="5">
        <v>42424</v>
      </c>
      <c r="S31" s="7">
        <v>38.590000000000003</v>
      </c>
      <c r="T31" s="9" t="s">
        <v>25</v>
      </c>
      <c r="U31" s="7">
        <v>15</v>
      </c>
      <c r="V31" s="9" t="s">
        <v>171</v>
      </c>
      <c r="W31" s="9" t="s">
        <v>57</v>
      </c>
      <c r="X31" s="9" t="s">
        <v>58</v>
      </c>
      <c r="Y31" s="9" t="s">
        <v>114</v>
      </c>
      <c r="Z31" s="9" t="s">
        <v>56</v>
      </c>
      <c r="AA31" s="9" t="s">
        <v>131</v>
      </c>
      <c r="AB31" s="5">
        <v>42374</v>
      </c>
      <c r="AC31" s="9" t="s">
        <v>39</v>
      </c>
      <c r="AD31" s="5">
        <v>42374</v>
      </c>
    </row>
    <row r="32" spans="1:30" x14ac:dyDescent="0.25">
      <c r="A32" t="s">
        <v>123</v>
      </c>
      <c r="E32" s="9" t="s">
        <v>126</v>
      </c>
      <c r="F32" s="5">
        <v>42396</v>
      </c>
      <c r="G32" s="9" t="s">
        <v>89</v>
      </c>
      <c r="H32" s="9" t="s">
        <v>84</v>
      </c>
      <c r="I32" s="7">
        <v>922.5</v>
      </c>
      <c r="J32" s="9" t="s">
        <v>127</v>
      </c>
      <c r="K32" s="5">
        <v>42540</v>
      </c>
      <c r="L32" s="9" t="s">
        <v>128</v>
      </c>
      <c r="M32" s="7">
        <v>5</v>
      </c>
      <c r="N32" s="9" t="s">
        <v>132</v>
      </c>
      <c r="O32" s="9" t="s">
        <v>295</v>
      </c>
      <c r="P32" s="9" t="s">
        <v>130</v>
      </c>
      <c r="Q32" s="7">
        <v>1</v>
      </c>
      <c r="R32" s="5">
        <v>42426</v>
      </c>
      <c r="S32" s="7">
        <v>92.25</v>
      </c>
      <c r="T32" s="9" t="s">
        <v>25</v>
      </c>
      <c r="U32" s="7">
        <v>10</v>
      </c>
      <c r="V32" s="9" t="s">
        <v>171</v>
      </c>
      <c r="W32" s="9" t="s">
        <v>84</v>
      </c>
      <c r="X32" s="9" t="s">
        <v>89</v>
      </c>
      <c r="Y32" s="9" t="s">
        <v>296</v>
      </c>
      <c r="Z32" s="9" t="s">
        <v>297</v>
      </c>
      <c r="AA32" s="9" t="s">
        <v>131</v>
      </c>
      <c r="AB32" s="5">
        <v>42374</v>
      </c>
      <c r="AC32" s="9" t="s">
        <v>131</v>
      </c>
      <c r="AD32" s="5">
        <v>42374</v>
      </c>
    </row>
    <row r="33" spans="1:30" x14ac:dyDescent="0.25">
      <c r="A33" t="s">
        <v>123</v>
      </c>
      <c r="E33" s="9" t="s">
        <v>126</v>
      </c>
      <c r="F33" s="5">
        <v>42396</v>
      </c>
      <c r="G33" s="9" t="s">
        <v>90</v>
      </c>
      <c r="H33" s="9" t="s">
        <v>86</v>
      </c>
      <c r="I33" s="7">
        <v>935.5</v>
      </c>
      <c r="J33" s="9" t="s">
        <v>127</v>
      </c>
      <c r="K33" s="5">
        <v>42540</v>
      </c>
      <c r="L33" s="9" t="s">
        <v>128</v>
      </c>
      <c r="M33" s="7">
        <v>5</v>
      </c>
      <c r="N33" s="9" t="s">
        <v>132</v>
      </c>
      <c r="O33" s="9" t="s">
        <v>295</v>
      </c>
      <c r="P33" s="9" t="s">
        <v>130</v>
      </c>
      <c r="Q33" s="7">
        <v>1</v>
      </c>
      <c r="R33" s="5">
        <v>42426</v>
      </c>
      <c r="S33" s="7">
        <v>93.55</v>
      </c>
      <c r="T33" s="9" t="s">
        <v>25</v>
      </c>
      <c r="U33" s="7">
        <v>10</v>
      </c>
      <c r="V33" s="9" t="s">
        <v>171</v>
      </c>
      <c r="W33" s="9" t="s">
        <v>86</v>
      </c>
      <c r="X33" s="9" t="s">
        <v>90</v>
      </c>
      <c r="Y33" s="9" t="s">
        <v>296</v>
      </c>
      <c r="Z33" s="9" t="s">
        <v>297</v>
      </c>
      <c r="AA33" s="9" t="s">
        <v>131</v>
      </c>
      <c r="AB33" s="5">
        <v>42374</v>
      </c>
      <c r="AC33" s="9" t="s">
        <v>131</v>
      </c>
      <c r="AD33" s="5">
        <v>42374</v>
      </c>
    </row>
    <row r="34" spans="1:30" x14ac:dyDescent="0.25">
      <c r="A34" t="s">
        <v>123</v>
      </c>
      <c r="E34" s="9" t="s">
        <v>126</v>
      </c>
      <c r="F34" s="5">
        <v>42398</v>
      </c>
      <c r="G34" s="9" t="s">
        <v>148</v>
      </c>
      <c r="H34" s="9" t="s">
        <v>254</v>
      </c>
      <c r="I34" s="7">
        <v>5300</v>
      </c>
      <c r="J34" s="9" t="s">
        <v>127</v>
      </c>
      <c r="K34" s="5">
        <v>42540</v>
      </c>
      <c r="L34" s="9" t="s">
        <v>128</v>
      </c>
      <c r="M34" s="7">
        <v>5</v>
      </c>
      <c r="N34" s="9" t="s">
        <v>132</v>
      </c>
      <c r="O34" s="9" t="s">
        <v>298</v>
      </c>
      <c r="P34" s="9" t="s">
        <v>130</v>
      </c>
      <c r="Q34" s="7">
        <v>1</v>
      </c>
      <c r="R34" s="5">
        <v>42428</v>
      </c>
      <c r="S34" s="7">
        <v>2650</v>
      </c>
      <c r="T34" s="9" t="s">
        <v>25</v>
      </c>
      <c r="U34" s="7">
        <v>2</v>
      </c>
      <c r="V34" s="9" t="s">
        <v>171</v>
      </c>
      <c r="W34" s="9" t="s">
        <v>72</v>
      </c>
      <c r="X34" s="9" t="s">
        <v>73</v>
      </c>
      <c r="Y34" s="9" t="s">
        <v>120</v>
      </c>
      <c r="Z34" s="9" t="s">
        <v>67</v>
      </c>
      <c r="AA34" s="9" t="s">
        <v>131</v>
      </c>
      <c r="AB34" s="5">
        <v>42374</v>
      </c>
      <c r="AC34" s="9" t="s">
        <v>44</v>
      </c>
      <c r="AD34" s="5">
        <v>42374</v>
      </c>
    </row>
    <row r="35" spans="1:30" x14ac:dyDescent="0.25">
      <c r="A35" t="s">
        <v>123</v>
      </c>
      <c r="E35" s="9" t="s">
        <v>126</v>
      </c>
      <c r="F35" s="5">
        <v>42398</v>
      </c>
      <c r="G35" s="9" t="s">
        <v>149</v>
      </c>
      <c r="H35" s="9" t="s">
        <v>299</v>
      </c>
      <c r="I35" s="7">
        <v>5996.3</v>
      </c>
      <c r="J35" s="9" t="s">
        <v>127</v>
      </c>
      <c r="K35" s="5">
        <v>42540</v>
      </c>
      <c r="L35" s="9" t="s">
        <v>128</v>
      </c>
      <c r="M35" s="7">
        <v>5</v>
      </c>
      <c r="N35" s="9" t="s">
        <v>132</v>
      </c>
      <c r="O35" s="9" t="s">
        <v>298</v>
      </c>
      <c r="P35" s="9" t="s">
        <v>130</v>
      </c>
      <c r="Q35" s="7">
        <v>1</v>
      </c>
      <c r="R35" s="5">
        <v>42428</v>
      </c>
      <c r="S35" s="7">
        <v>2998.15</v>
      </c>
      <c r="T35" s="9" t="s">
        <v>25</v>
      </c>
      <c r="U35" s="7">
        <v>2</v>
      </c>
      <c r="V35" s="9" t="s">
        <v>171</v>
      </c>
      <c r="W35" s="9" t="s">
        <v>74</v>
      </c>
      <c r="X35" s="9" t="s">
        <v>75</v>
      </c>
      <c r="Y35" s="9" t="s">
        <v>120</v>
      </c>
      <c r="Z35" s="9" t="s">
        <v>67</v>
      </c>
      <c r="AA35" s="9" t="s">
        <v>131</v>
      </c>
      <c r="AB35" s="5">
        <v>42374</v>
      </c>
      <c r="AC35" s="9" t="s">
        <v>44</v>
      </c>
      <c r="AD35" s="5">
        <v>42374</v>
      </c>
    </row>
    <row r="36" spans="1:30" x14ac:dyDescent="0.25">
      <c r="A36" t="s">
        <v>123</v>
      </c>
      <c r="E36" s="9" t="s">
        <v>126</v>
      </c>
      <c r="F36" s="5">
        <v>42398</v>
      </c>
      <c r="G36" s="9" t="s">
        <v>158</v>
      </c>
      <c r="H36" s="9" t="s">
        <v>65</v>
      </c>
      <c r="I36" s="7">
        <v>648.5</v>
      </c>
      <c r="J36" s="9" t="s">
        <v>127</v>
      </c>
      <c r="K36" s="5">
        <v>42540</v>
      </c>
      <c r="L36" s="9" t="s">
        <v>128</v>
      </c>
      <c r="M36" s="7">
        <v>5</v>
      </c>
      <c r="N36" s="9" t="s">
        <v>132</v>
      </c>
      <c r="O36" s="9" t="s">
        <v>298</v>
      </c>
      <c r="P36" s="9" t="s">
        <v>130</v>
      </c>
      <c r="Q36" s="7">
        <v>1</v>
      </c>
      <c r="R36" s="5">
        <v>42428</v>
      </c>
      <c r="S36" s="7">
        <v>648.5</v>
      </c>
      <c r="T36" s="9" t="s">
        <v>25</v>
      </c>
      <c r="U36" s="7">
        <v>1</v>
      </c>
      <c r="V36" s="9" t="s">
        <v>171</v>
      </c>
      <c r="W36" s="9" t="s">
        <v>65</v>
      </c>
      <c r="X36" s="9" t="s">
        <v>66</v>
      </c>
      <c r="Y36" s="9" t="s">
        <v>120</v>
      </c>
      <c r="Z36" s="9" t="s">
        <v>67</v>
      </c>
      <c r="AA36" s="9" t="s">
        <v>131</v>
      </c>
      <c r="AB36" s="5">
        <v>42374</v>
      </c>
      <c r="AC36" s="9" t="s">
        <v>44</v>
      </c>
      <c r="AD36" s="5">
        <v>42374</v>
      </c>
    </row>
    <row r="37" spans="1:30" x14ac:dyDescent="0.25">
      <c r="A37" t="s">
        <v>123</v>
      </c>
      <c r="E37" s="9" t="s">
        <v>126</v>
      </c>
      <c r="F37" s="5">
        <v>42403</v>
      </c>
      <c r="G37" s="9" t="s">
        <v>150</v>
      </c>
      <c r="H37" s="9" t="s">
        <v>300</v>
      </c>
      <c r="I37" s="7">
        <v>6758.5</v>
      </c>
      <c r="J37" s="9" t="s">
        <v>127</v>
      </c>
      <c r="K37" s="5">
        <v>42540</v>
      </c>
      <c r="L37" s="9" t="s">
        <v>128</v>
      </c>
      <c r="M37" s="7">
        <v>5</v>
      </c>
      <c r="N37" s="9" t="s">
        <v>132</v>
      </c>
      <c r="O37" s="9" t="s">
        <v>301</v>
      </c>
      <c r="P37" s="9" t="s">
        <v>130</v>
      </c>
      <c r="Q37" s="7">
        <v>1</v>
      </c>
      <c r="R37" s="5">
        <v>42434</v>
      </c>
      <c r="S37" s="7">
        <v>3379.25</v>
      </c>
      <c r="T37" s="9" t="s">
        <v>25</v>
      </c>
      <c r="U37" s="7">
        <v>2</v>
      </c>
      <c r="V37" s="9" t="s">
        <v>171</v>
      </c>
      <c r="W37" s="9" t="s">
        <v>78</v>
      </c>
      <c r="X37" s="9" t="s">
        <v>79</v>
      </c>
      <c r="Y37" s="9" t="s">
        <v>113</v>
      </c>
      <c r="Z37" s="9" t="s">
        <v>61</v>
      </c>
      <c r="AA37" s="9" t="s">
        <v>131</v>
      </c>
      <c r="AB37" s="5">
        <v>42374</v>
      </c>
      <c r="AC37" s="9" t="s">
        <v>62</v>
      </c>
      <c r="AD37" s="5">
        <v>42374</v>
      </c>
    </row>
    <row r="38" spans="1:30" x14ac:dyDescent="0.25">
      <c r="A38" t="s">
        <v>123</v>
      </c>
      <c r="E38" s="9" t="s">
        <v>126</v>
      </c>
      <c r="F38" s="5">
        <v>42403</v>
      </c>
      <c r="G38" s="9" t="s">
        <v>152</v>
      </c>
      <c r="H38" s="9" t="s">
        <v>76</v>
      </c>
      <c r="I38" s="7">
        <v>2990</v>
      </c>
      <c r="J38" s="9" t="s">
        <v>127</v>
      </c>
      <c r="K38" s="5">
        <v>42540</v>
      </c>
      <c r="L38" s="9" t="s">
        <v>128</v>
      </c>
      <c r="M38" s="7">
        <v>5</v>
      </c>
      <c r="N38" s="9" t="s">
        <v>132</v>
      </c>
      <c r="O38" s="9" t="s">
        <v>301</v>
      </c>
      <c r="P38" s="9" t="s">
        <v>130</v>
      </c>
      <c r="Q38" s="7">
        <v>1</v>
      </c>
      <c r="R38" s="5">
        <v>42434</v>
      </c>
      <c r="S38" s="7">
        <v>1495</v>
      </c>
      <c r="T38" s="9" t="s">
        <v>25</v>
      </c>
      <c r="U38" s="7">
        <v>2</v>
      </c>
      <c r="V38" s="9" t="s">
        <v>171</v>
      </c>
      <c r="W38" s="9" t="s">
        <v>76</v>
      </c>
      <c r="X38" s="9" t="s">
        <v>77</v>
      </c>
      <c r="Y38" s="9" t="s">
        <v>113</v>
      </c>
      <c r="Z38" s="9" t="s">
        <v>61</v>
      </c>
      <c r="AA38" s="9" t="s">
        <v>131</v>
      </c>
      <c r="AB38" s="5">
        <v>42374</v>
      </c>
      <c r="AC38" s="9" t="s">
        <v>62</v>
      </c>
      <c r="AD38" s="5">
        <v>42374</v>
      </c>
    </row>
    <row r="39" spans="1:30" x14ac:dyDescent="0.25">
      <c r="A39" t="s">
        <v>123</v>
      </c>
      <c r="E39" s="9" t="s">
        <v>126</v>
      </c>
      <c r="F39" s="5">
        <v>42403</v>
      </c>
      <c r="G39" s="9" t="s">
        <v>153</v>
      </c>
      <c r="H39" s="9" t="s">
        <v>59</v>
      </c>
      <c r="I39" s="7">
        <v>1224.6400000000001</v>
      </c>
      <c r="J39" s="9" t="s">
        <v>127</v>
      </c>
      <c r="K39" s="5">
        <v>42540</v>
      </c>
      <c r="L39" s="9" t="s">
        <v>128</v>
      </c>
      <c r="M39" s="7">
        <v>5</v>
      </c>
      <c r="N39" s="9" t="s">
        <v>132</v>
      </c>
      <c r="O39" s="9" t="s">
        <v>301</v>
      </c>
      <c r="P39" s="9" t="s">
        <v>130</v>
      </c>
      <c r="Q39" s="7">
        <v>1</v>
      </c>
      <c r="R39" s="5">
        <v>42434</v>
      </c>
      <c r="S39" s="7">
        <v>1224.6400000000001</v>
      </c>
      <c r="T39" s="9" t="s">
        <v>25</v>
      </c>
      <c r="U39" s="7">
        <v>1</v>
      </c>
      <c r="V39" s="9" t="s">
        <v>171</v>
      </c>
      <c r="W39" s="9" t="s">
        <v>59</v>
      </c>
      <c r="X39" s="9" t="s">
        <v>60</v>
      </c>
      <c r="Y39" s="9" t="s">
        <v>113</v>
      </c>
      <c r="Z39" s="9" t="s">
        <v>61</v>
      </c>
      <c r="AA39" s="9" t="s">
        <v>131</v>
      </c>
      <c r="AB39" s="5">
        <v>42374</v>
      </c>
      <c r="AC39" s="9" t="s">
        <v>62</v>
      </c>
      <c r="AD39" s="5">
        <v>42374</v>
      </c>
    </row>
    <row r="40" spans="1:30" x14ac:dyDescent="0.25">
      <c r="A40" t="s">
        <v>123</v>
      </c>
      <c r="E40" s="9" t="s">
        <v>126</v>
      </c>
      <c r="F40" s="5">
        <v>42406</v>
      </c>
      <c r="G40" s="9" t="s">
        <v>92</v>
      </c>
      <c r="H40" s="9" t="s">
        <v>255</v>
      </c>
      <c r="I40" s="7">
        <v>29925</v>
      </c>
      <c r="J40" s="9" t="s">
        <v>127</v>
      </c>
      <c r="K40" s="5">
        <v>42540</v>
      </c>
      <c r="L40" s="9" t="s">
        <v>128</v>
      </c>
      <c r="M40" s="7">
        <v>5</v>
      </c>
      <c r="N40" s="9" t="s">
        <v>132</v>
      </c>
      <c r="O40" s="9" t="s">
        <v>302</v>
      </c>
      <c r="P40" s="9" t="s">
        <v>130</v>
      </c>
      <c r="Q40" s="7">
        <v>1</v>
      </c>
      <c r="R40" s="5">
        <v>42437</v>
      </c>
      <c r="S40" s="7">
        <v>1197</v>
      </c>
      <c r="T40" s="9" t="s">
        <v>25</v>
      </c>
      <c r="U40" s="7">
        <v>25</v>
      </c>
      <c r="V40" s="9" t="s">
        <v>171</v>
      </c>
      <c r="W40" s="9" t="s">
        <v>80</v>
      </c>
      <c r="X40" s="9" t="s">
        <v>81</v>
      </c>
      <c r="Y40" s="9" t="s">
        <v>114</v>
      </c>
      <c r="Z40" s="9" t="s">
        <v>56</v>
      </c>
      <c r="AA40" s="9" t="s">
        <v>131</v>
      </c>
      <c r="AB40" s="5">
        <v>42374</v>
      </c>
      <c r="AC40" s="9" t="s">
        <v>39</v>
      </c>
      <c r="AD40" s="5">
        <v>42374</v>
      </c>
    </row>
    <row r="41" spans="1:30" x14ac:dyDescent="0.25">
      <c r="A41" t="s">
        <v>123</v>
      </c>
      <c r="E41" s="9" t="s">
        <v>126</v>
      </c>
      <c r="F41" s="5">
        <v>42406</v>
      </c>
      <c r="G41" s="9" t="s">
        <v>147</v>
      </c>
      <c r="H41" s="9" t="s">
        <v>256</v>
      </c>
      <c r="I41" s="7">
        <v>35000</v>
      </c>
      <c r="J41" s="9" t="s">
        <v>127</v>
      </c>
      <c r="K41" s="5">
        <v>42540</v>
      </c>
      <c r="L41" s="9" t="s">
        <v>128</v>
      </c>
      <c r="M41" s="7">
        <v>5</v>
      </c>
      <c r="N41" s="9" t="s">
        <v>132</v>
      </c>
      <c r="O41" s="9" t="s">
        <v>302</v>
      </c>
      <c r="P41" s="9" t="s">
        <v>130</v>
      </c>
      <c r="Q41" s="7">
        <v>1</v>
      </c>
      <c r="R41" s="5">
        <v>42437</v>
      </c>
      <c r="S41" s="7">
        <v>35000</v>
      </c>
      <c r="T41" s="9" t="s">
        <v>25</v>
      </c>
      <c r="U41" s="7">
        <v>1</v>
      </c>
      <c r="V41" s="9" t="s">
        <v>171</v>
      </c>
      <c r="W41" s="9" t="s">
        <v>82</v>
      </c>
      <c r="X41" s="9" t="s">
        <v>83</v>
      </c>
      <c r="Y41" s="9" t="s">
        <v>114</v>
      </c>
      <c r="Z41" s="9" t="s">
        <v>56</v>
      </c>
      <c r="AA41" s="9" t="s">
        <v>131</v>
      </c>
      <c r="AB41" s="5">
        <v>42374</v>
      </c>
      <c r="AC41" s="9" t="s">
        <v>39</v>
      </c>
      <c r="AD41" s="5">
        <v>42374</v>
      </c>
    </row>
    <row r="42" spans="1:30" x14ac:dyDescent="0.25">
      <c r="A42" t="s">
        <v>123</v>
      </c>
      <c r="E42" s="9" t="s">
        <v>126</v>
      </c>
      <c r="F42" s="5">
        <v>42410</v>
      </c>
      <c r="G42" s="9" t="s">
        <v>94</v>
      </c>
      <c r="H42" s="9" t="s">
        <v>30</v>
      </c>
      <c r="I42" s="7">
        <v>419.8</v>
      </c>
      <c r="J42" s="9" t="s">
        <v>127</v>
      </c>
      <c r="K42" s="5">
        <v>42540</v>
      </c>
      <c r="L42" s="9" t="s">
        <v>128</v>
      </c>
      <c r="M42" s="7">
        <v>5</v>
      </c>
      <c r="N42" s="9" t="s">
        <v>132</v>
      </c>
      <c r="O42" s="9" t="s">
        <v>303</v>
      </c>
      <c r="P42" s="9" t="s">
        <v>130</v>
      </c>
      <c r="Q42" s="7">
        <v>1</v>
      </c>
      <c r="R42" s="5">
        <v>42441</v>
      </c>
      <c r="S42" s="7">
        <v>41.98</v>
      </c>
      <c r="T42" s="9" t="s">
        <v>25</v>
      </c>
      <c r="U42" s="7">
        <v>10</v>
      </c>
      <c r="V42" s="9" t="s">
        <v>171</v>
      </c>
      <c r="W42" s="9" t="s">
        <v>30</v>
      </c>
      <c r="X42" s="9" t="s">
        <v>31</v>
      </c>
      <c r="Y42" s="9" t="s">
        <v>119</v>
      </c>
      <c r="Z42" s="9" t="s">
        <v>28</v>
      </c>
      <c r="AA42" s="9" t="s">
        <v>131</v>
      </c>
      <c r="AB42" s="5">
        <v>42374</v>
      </c>
      <c r="AC42" s="9" t="s">
        <v>29</v>
      </c>
      <c r="AD42" s="5">
        <v>42374</v>
      </c>
    </row>
    <row r="43" spans="1:30" x14ac:dyDescent="0.25">
      <c r="A43" t="s">
        <v>123</v>
      </c>
      <c r="E43" s="9" t="s">
        <v>126</v>
      </c>
      <c r="F43" s="5">
        <v>42410</v>
      </c>
      <c r="G43" s="9" t="s">
        <v>304</v>
      </c>
      <c r="H43" s="9" t="s">
        <v>305</v>
      </c>
      <c r="I43" s="7">
        <v>643.75</v>
      </c>
      <c r="J43" s="9" t="s">
        <v>127</v>
      </c>
      <c r="K43" s="5">
        <v>42540</v>
      </c>
      <c r="L43" s="9" t="s">
        <v>128</v>
      </c>
      <c r="M43" s="7">
        <v>5</v>
      </c>
      <c r="N43" s="9" t="s">
        <v>132</v>
      </c>
      <c r="O43" s="9" t="s">
        <v>303</v>
      </c>
      <c r="P43" s="9" t="s">
        <v>130</v>
      </c>
      <c r="Q43" s="7">
        <v>1</v>
      </c>
      <c r="R43" s="5">
        <v>42441</v>
      </c>
      <c r="S43" s="7">
        <v>128.75</v>
      </c>
      <c r="T43" s="9" t="s">
        <v>25</v>
      </c>
      <c r="U43" s="7">
        <v>5</v>
      </c>
      <c r="V43" s="9" t="s">
        <v>171</v>
      </c>
      <c r="W43" s="9" t="s">
        <v>306</v>
      </c>
      <c r="X43" s="9" t="s">
        <v>307</v>
      </c>
      <c r="Y43" s="9" t="s">
        <v>119</v>
      </c>
      <c r="Z43" s="9" t="s">
        <v>28</v>
      </c>
      <c r="AA43" s="9" t="s">
        <v>131</v>
      </c>
      <c r="AB43" s="5">
        <v>42374</v>
      </c>
      <c r="AC43" s="9" t="s">
        <v>29</v>
      </c>
      <c r="AD43" s="5">
        <v>42374</v>
      </c>
    </row>
    <row r="44" spans="1:30" x14ac:dyDescent="0.25">
      <c r="A44" t="s">
        <v>123</v>
      </c>
      <c r="E44" s="9" t="s">
        <v>126</v>
      </c>
      <c r="F44" s="5">
        <v>42414</v>
      </c>
      <c r="G44" s="9" t="s">
        <v>144</v>
      </c>
      <c r="H44" s="9" t="s">
        <v>54</v>
      </c>
      <c r="I44" s="7">
        <v>59.8</v>
      </c>
      <c r="J44" s="9" t="s">
        <v>127</v>
      </c>
      <c r="K44" s="5">
        <v>42540</v>
      </c>
      <c r="L44" s="9" t="s">
        <v>128</v>
      </c>
      <c r="M44" s="7">
        <v>5</v>
      </c>
      <c r="N44" s="9" t="s">
        <v>132</v>
      </c>
      <c r="O44" s="9" t="s">
        <v>308</v>
      </c>
      <c r="P44" s="9" t="s">
        <v>130</v>
      </c>
      <c r="Q44" s="7">
        <v>1</v>
      </c>
      <c r="R44" s="5">
        <v>42445</v>
      </c>
      <c r="S44" s="7">
        <v>5.98</v>
      </c>
      <c r="T44" s="9" t="s">
        <v>25</v>
      </c>
      <c r="U44" s="7">
        <v>10</v>
      </c>
      <c r="V44" s="9" t="s">
        <v>171</v>
      </c>
      <c r="W44" s="9" t="s">
        <v>54</v>
      </c>
      <c r="X44" s="9" t="s">
        <v>55</v>
      </c>
      <c r="Y44" s="9" t="s">
        <v>114</v>
      </c>
      <c r="Z44" s="9" t="s">
        <v>56</v>
      </c>
      <c r="AA44" s="9" t="s">
        <v>131</v>
      </c>
      <c r="AB44" s="5">
        <v>42540</v>
      </c>
      <c r="AC44" s="9" t="s">
        <v>39</v>
      </c>
      <c r="AD44" s="5">
        <v>42540</v>
      </c>
    </row>
    <row r="45" spans="1:30" x14ac:dyDescent="0.25">
      <c r="A45" t="s">
        <v>123</v>
      </c>
      <c r="E45" s="9" t="s">
        <v>126</v>
      </c>
      <c r="F45" s="5">
        <v>42414</v>
      </c>
      <c r="G45" s="9" t="s">
        <v>145</v>
      </c>
      <c r="H45" s="9" t="s">
        <v>57</v>
      </c>
      <c r="I45" s="7">
        <v>308.72000000000003</v>
      </c>
      <c r="J45" s="9" t="s">
        <v>127</v>
      </c>
      <c r="K45" s="5">
        <v>42540</v>
      </c>
      <c r="L45" s="9" t="s">
        <v>128</v>
      </c>
      <c r="M45" s="7">
        <v>5</v>
      </c>
      <c r="N45" s="9" t="s">
        <v>132</v>
      </c>
      <c r="O45" s="9" t="s">
        <v>308</v>
      </c>
      <c r="P45" s="9" t="s">
        <v>130</v>
      </c>
      <c r="Q45" s="7">
        <v>1</v>
      </c>
      <c r="R45" s="5">
        <v>42445</v>
      </c>
      <c r="S45" s="7">
        <v>38.590000000000003</v>
      </c>
      <c r="T45" s="9" t="s">
        <v>25</v>
      </c>
      <c r="U45" s="7">
        <v>8</v>
      </c>
      <c r="V45" s="9" t="s">
        <v>171</v>
      </c>
      <c r="W45" s="9" t="s">
        <v>57</v>
      </c>
      <c r="X45" s="9" t="s">
        <v>58</v>
      </c>
      <c r="Y45" s="9" t="s">
        <v>114</v>
      </c>
      <c r="Z45" s="9" t="s">
        <v>56</v>
      </c>
      <c r="AA45" s="9" t="s">
        <v>131</v>
      </c>
      <c r="AB45" s="5">
        <v>42540</v>
      </c>
      <c r="AC45" s="9" t="s">
        <v>39</v>
      </c>
      <c r="AD45" s="5">
        <v>42540</v>
      </c>
    </row>
    <row r="46" spans="1:30" x14ac:dyDescent="0.25">
      <c r="A46" t="s">
        <v>123</v>
      </c>
      <c r="E46" s="9" t="s">
        <v>126</v>
      </c>
      <c r="F46" s="5">
        <v>42417</v>
      </c>
      <c r="G46" s="9" t="s">
        <v>144</v>
      </c>
      <c r="H46" s="9" t="s">
        <v>54</v>
      </c>
      <c r="I46" s="7">
        <v>11.96</v>
      </c>
      <c r="J46" s="9" t="s">
        <v>127</v>
      </c>
      <c r="K46" s="5">
        <v>42540</v>
      </c>
      <c r="L46" s="9" t="s">
        <v>128</v>
      </c>
      <c r="M46" s="7">
        <v>5</v>
      </c>
      <c r="N46" s="9" t="s">
        <v>132</v>
      </c>
      <c r="O46" s="9" t="s">
        <v>309</v>
      </c>
      <c r="P46" s="9" t="s">
        <v>130</v>
      </c>
      <c r="Q46" s="7">
        <v>1</v>
      </c>
      <c r="R46" s="5">
        <v>42448</v>
      </c>
      <c r="S46" s="7">
        <v>5.98</v>
      </c>
      <c r="T46" s="9" t="s">
        <v>25</v>
      </c>
      <c r="U46" s="7">
        <v>2</v>
      </c>
      <c r="V46" s="9" t="s">
        <v>171</v>
      </c>
      <c r="W46" s="9" t="s">
        <v>54</v>
      </c>
      <c r="X46" s="9" t="s">
        <v>55</v>
      </c>
      <c r="Y46" s="9" t="s">
        <v>114</v>
      </c>
      <c r="Z46" s="9" t="s">
        <v>56</v>
      </c>
      <c r="AA46" s="9" t="s">
        <v>131</v>
      </c>
      <c r="AB46" s="5">
        <v>42449</v>
      </c>
      <c r="AC46" s="9" t="s">
        <v>39</v>
      </c>
      <c r="AD46" s="5">
        <v>42449</v>
      </c>
    </row>
    <row r="47" spans="1:30" x14ac:dyDescent="0.25">
      <c r="A47" t="s">
        <v>123</v>
      </c>
      <c r="E47" s="9" t="s">
        <v>126</v>
      </c>
      <c r="F47" s="5">
        <v>42419</v>
      </c>
      <c r="G47" s="9" t="s">
        <v>94</v>
      </c>
      <c r="H47" s="9" t="s">
        <v>30</v>
      </c>
      <c r="I47" s="7">
        <v>419.8</v>
      </c>
      <c r="J47" s="9" t="s">
        <v>127</v>
      </c>
      <c r="K47" s="5">
        <v>42540</v>
      </c>
      <c r="L47" s="9" t="s">
        <v>128</v>
      </c>
      <c r="M47" s="7">
        <v>5</v>
      </c>
      <c r="N47" s="9" t="s">
        <v>132</v>
      </c>
      <c r="O47" s="9" t="s">
        <v>310</v>
      </c>
      <c r="P47" s="9" t="s">
        <v>130</v>
      </c>
      <c r="Q47" s="7">
        <v>1</v>
      </c>
      <c r="R47" s="5">
        <v>42450</v>
      </c>
      <c r="S47" s="7">
        <v>41.98</v>
      </c>
      <c r="T47" s="9" t="s">
        <v>25</v>
      </c>
      <c r="U47" s="7">
        <v>10</v>
      </c>
      <c r="V47" s="9" t="s">
        <v>171</v>
      </c>
      <c r="W47" s="9" t="s">
        <v>30</v>
      </c>
      <c r="X47" s="9" t="s">
        <v>31</v>
      </c>
      <c r="Y47" s="9" t="s">
        <v>119</v>
      </c>
      <c r="Z47" s="9" t="s">
        <v>28</v>
      </c>
      <c r="AA47" s="9" t="s">
        <v>131</v>
      </c>
      <c r="AB47" s="5">
        <v>42419</v>
      </c>
      <c r="AC47" s="9" t="s">
        <v>29</v>
      </c>
      <c r="AD47" s="5">
        <v>42419</v>
      </c>
    </row>
    <row r="48" spans="1:30" x14ac:dyDescent="0.25">
      <c r="A48" t="s">
        <v>123</v>
      </c>
      <c r="E48" s="9" t="s">
        <v>126</v>
      </c>
      <c r="F48" s="5">
        <v>42420</v>
      </c>
      <c r="G48" s="9" t="s">
        <v>155</v>
      </c>
      <c r="H48" s="9" t="s">
        <v>250</v>
      </c>
      <c r="I48" s="7">
        <v>300</v>
      </c>
      <c r="J48" s="9" t="s">
        <v>127</v>
      </c>
      <c r="K48" s="5">
        <v>42540</v>
      </c>
      <c r="L48" s="9" t="s">
        <v>128</v>
      </c>
      <c r="M48" s="7">
        <v>5</v>
      </c>
      <c r="N48" s="9" t="s">
        <v>132</v>
      </c>
      <c r="O48" s="9" t="s">
        <v>311</v>
      </c>
      <c r="P48" s="9" t="s">
        <v>130</v>
      </c>
      <c r="Q48" s="7">
        <v>1</v>
      </c>
      <c r="R48" s="5">
        <v>42451</v>
      </c>
      <c r="S48" s="7">
        <v>75</v>
      </c>
      <c r="T48" s="9" t="s">
        <v>25</v>
      </c>
      <c r="U48" s="7">
        <v>4</v>
      </c>
      <c r="V48" s="9" t="s">
        <v>171</v>
      </c>
      <c r="W48" s="9" t="s">
        <v>312</v>
      </c>
      <c r="X48" s="9" t="s">
        <v>45</v>
      </c>
      <c r="Y48" s="9" t="s">
        <v>118</v>
      </c>
      <c r="Z48" s="9" t="s">
        <v>46</v>
      </c>
      <c r="AA48" s="9" t="s">
        <v>131</v>
      </c>
      <c r="AB48" s="5">
        <v>42420</v>
      </c>
      <c r="AC48" s="9" t="s">
        <v>44</v>
      </c>
      <c r="AD48" s="5">
        <v>42420</v>
      </c>
    </row>
    <row r="49" spans="1:30" x14ac:dyDescent="0.25">
      <c r="A49" t="s">
        <v>123</v>
      </c>
      <c r="E49" s="9" t="s">
        <v>126</v>
      </c>
      <c r="F49" s="5">
        <v>42423</v>
      </c>
      <c r="G49" s="9" t="s">
        <v>277</v>
      </c>
      <c r="H49" s="9" t="s">
        <v>278</v>
      </c>
      <c r="I49" s="7">
        <v>4395.25</v>
      </c>
      <c r="J49" s="9" t="s">
        <v>127</v>
      </c>
      <c r="K49" s="5">
        <v>42540</v>
      </c>
      <c r="L49" s="9" t="s">
        <v>134</v>
      </c>
      <c r="M49" s="7">
        <v>5</v>
      </c>
      <c r="N49" s="9" t="s">
        <v>132</v>
      </c>
      <c r="O49" s="9" t="s">
        <v>313</v>
      </c>
      <c r="P49" s="9" t="s">
        <v>130</v>
      </c>
      <c r="Q49" s="7">
        <v>1</v>
      </c>
      <c r="R49" s="5">
        <v>42454</v>
      </c>
      <c r="S49" s="7">
        <v>879.05</v>
      </c>
      <c r="T49" s="9" t="s">
        <v>25</v>
      </c>
      <c r="U49" s="7">
        <v>5</v>
      </c>
      <c r="V49" s="9" t="s">
        <v>171</v>
      </c>
      <c r="W49" s="9" t="s">
        <v>280</v>
      </c>
      <c r="X49" s="9" t="s">
        <v>281</v>
      </c>
      <c r="Y49" s="9" t="s">
        <v>282</v>
      </c>
      <c r="Z49" s="9" t="s">
        <v>283</v>
      </c>
      <c r="AA49" s="9" t="s">
        <v>131</v>
      </c>
      <c r="AB49" s="5">
        <v>42423</v>
      </c>
      <c r="AC49" s="9" t="s">
        <v>44</v>
      </c>
      <c r="AD49" s="5">
        <v>42423</v>
      </c>
    </row>
    <row r="50" spans="1:30" x14ac:dyDescent="0.25">
      <c r="A50" t="s">
        <v>123</v>
      </c>
      <c r="E50" s="9" t="s">
        <v>126</v>
      </c>
      <c r="F50" s="5">
        <v>42424</v>
      </c>
      <c r="G50" s="9" t="s">
        <v>272</v>
      </c>
      <c r="H50" s="9" t="s">
        <v>273</v>
      </c>
      <c r="I50" s="7">
        <v>22.75</v>
      </c>
      <c r="J50" s="9" t="s">
        <v>127</v>
      </c>
      <c r="K50" s="5">
        <v>42540</v>
      </c>
      <c r="L50" s="9" t="s">
        <v>128</v>
      </c>
      <c r="M50" s="7">
        <v>5</v>
      </c>
      <c r="N50" s="9" t="s">
        <v>132</v>
      </c>
      <c r="O50" s="9" t="s">
        <v>314</v>
      </c>
      <c r="P50" s="9" t="s">
        <v>130</v>
      </c>
      <c r="Q50" s="7">
        <v>1</v>
      </c>
      <c r="R50" s="5">
        <v>42455</v>
      </c>
      <c r="S50" s="7">
        <v>4.55</v>
      </c>
      <c r="T50" s="9" t="s">
        <v>25</v>
      </c>
      <c r="U50" s="7">
        <v>5</v>
      </c>
      <c r="V50" s="9" t="s">
        <v>171</v>
      </c>
      <c r="W50" s="9" t="s">
        <v>275</v>
      </c>
      <c r="X50" s="9" t="s">
        <v>276</v>
      </c>
      <c r="Y50" s="9" t="s">
        <v>119</v>
      </c>
      <c r="Z50" s="9" t="s">
        <v>28</v>
      </c>
      <c r="AA50" s="9" t="s">
        <v>131</v>
      </c>
      <c r="AB50" s="5">
        <v>42424</v>
      </c>
      <c r="AC50" s="9" t="s">
        <v>29</v>
      </c>
      <c r="AD50" s="5">
        <v>42424</v>
      </c>
    </row>
    <row r="51" spans="1:30" x14ac:dyDescent="0.25">
      <c r="A51" t="s">
        <v>123</v>
      </c>
      <c r="E51" s="9" t="s">
        <v>126</v>
      </c>
      <c r="F51" s="5">
        <v>42427</v>
      </c>
      <c r="G51" s="9" t="s">
        <v>146</v>
      </c>
      <c r="H51" s="9" t="s">
        <v>32</v>
      </c>
      <c r="I51" s="7">
        <v>50.25</v>
      </c>
      <c r="J51" s="9" t="s">
        <v>127</v>
      </c>
      <c r="K51" s="5">
        <v>42540</v>
      </c>
      <c r="L51" s="9" t="s">
        <v>128</v>
      </c>
      <c r="M51" s="7">
        <v>5</v>
      </c>
      <c r="N51" s="9" t="s">
        <v>132</v>
      </c>
      <c r="O51" s="9" t="s">
        <v>316</v>
      </c>
      <c r="P51" s="9" t="s">
        <v>130</v>
      </c>
      <c r="Q51" s="7">
        <v>1</v>
      </c>
      <c r="R51" s="5">
        <v>42458</v>
      </c>
      <c r="S51" s="7">
        <v>50.25</v>
      </c>
      <c r="T51" s="9" t="s">
        <v>25</v>
      </c>
      <c r="U51" s="7">
        <v>1</v>
      </c>
      <c r="V51" s="9" t="s">
        <v>171</v>
      </c>
      <c r="W51" s="9" t="s">
        <v>32</v>
      </c>
      <c r="X51" s="9" t="s">
        <v>33</v>
      </c>
      <c r="Y51" s="9" t="s">
        <v>115</v>
      </c>
      <c r="Z51" s="9" t="s">
        <v>38</v>
      </c>
      <c r="AA51" s="9" t="s">
        <v>131</v>
      </c>
      <c r="AB51" s="5">
        <v>42427</v>
      </c>
      <c r="AC51" s="9" t="s">
        <v>39</v>
      </c>
      <c r="AD51" s="5">
        <v>42427</v>
      </c>
    </row>
    <row r="52" spans="1:30" x14ac:dyDescent="0.25">
      <c r="A52" t="s">
        <v>123</v>
      </c>
      <c r="E52" s="9" t="s">
        <v>126</v>
      </c>
      <c r="F52" s="5">
        <v>42428</v>
      </c>
      <c r="G52" s="9" t="s">
        <v>317</v>
      </c>
      <c r="H52" s="9" t="s">
        <v>318</v>
      </c>
      <c r="I52" s="7">
        <v>313.06</v>
      </c>
      <c r="J52" s="9" t="s">
        <v>127</v>
      </c>
      <c r="K52" s="5">
        <v>42540</v>
      </c>
      <c r="L52" s="9" t="s">
        <v>128</v>
      </c>
      <c r="M52" s="7">
        <v>5</v>
      </c>
      <c r="N52" s="9" t="s">
        <v>132</v>
      </c>
      <c r="O52" s="9" t="s">
        <v>319</v>
      </c>
      <c r="P52" s="9" t="s">
        <v>130</v>
      </c>
      <c r="Q52" s="7">
        <v>1</v>
      </c>
      <c r="R52" s="5">
        <v>42459</v>
      </c>
      <c r="S52" s="7">
        <v>28.46</v>
      </c>
      <c r="T52" s="9" t="s">
        <v>25</v>
      </c>
      <c r="U52" s="7">
        <v>11</v>
      </c>
      <c r="V52" s="9" t="s">
        <v>171</v>
      </c>
      <c r="W52" s="9" t="s">
        <v>318</v>
      </c>
      <c r="X52" s="9" t="s">
        <v>317</v>
      </c>
      <c r="Y52" s="9" t="s">
        <v>115</v>
      </c>
      <c r="Z52" s="9" t="s">
        <v>38</v>
      </c>
      <c r="AA52" s="9" t="s">
        <v>131</v>
      </c>
      <c r="AB52" s="5">
        <v>42432</v>
      </c>
      <c r="AC52" s="9" t="s">
        <v>39</v>
      </c>
      <c r="AD52" s="5">
        <v>42432</v>
      </c>
    </row>
    <row r="53" spans="1:30" x14ac:dyDescent="0.25">
      <c r="A53" t="s">
        <v>123</v>
      </c>
      <c r="E53" s="9" t="s">
        <v>138</v>
      </c>
      <c r="F53" s="5">
        <v>41739</v>
      </c>
      <c r="G53" s="9" t="s">
        <v>90</v>
      </c>
      <c r="H53" s="9" t="s">
        <v>86</v>
      </c>
      <c r="I53" s="7">
        <v>93.55</v>
      </c>
      <c r="J53" s="9" t="s">
        <v>127</v>
      </c>
      <c r="K53" s="5">
        <v>41476</v>
      </c>
      <c r="L53" s="9" t="s">
        <v>128</v>
      </c>
      <c r="M53" s="7">
        <v>5</v>
      </c>
      <c r="N53" s="9" t="s">
        <v>132</v>
      </c>
      <c r="O53" s="9" t="s">
        <v>101</v>
      </c>
      <c r="P53" s="9" t="s">
        <v>139</v>
      </c>
      <c r="Q53" s="7">
        <v>2</v>
      </c>
      <c r="R53" s="5">
        <v>41769</v>
      </c>
      <c r="S53" s="7">
        <v>93.55</v>
      </c>
      <c r="T53" s="9" t="s">
        <v>25</v>
      </c>
      <c r="U53" s="7">
        <v>1</v>
      </c>
      <c r="V53" s="9" t="s">
        <v>173</v>
      </c>
      <c r="W53" s="9" t="s">
        <v>86</v>
      </c>
      <c r="X53" s="9" t="s">
        <v>87</v>
      </c>
      <c r="Y53" s="9" t="s">
        <v>116</v>
      </c>
      <c r="Z53" s="9" t="s">
        <v>88</v>
      </c>
      <c r="AA53" s="9" t="s">
        <v>131</v>
      </c>
      <c r="AB53" s="5">
        <v>41739</v>
      </c>
      <c r="AC53" s="9" t="s">
        <v>44</v>
      </c>
      <c r="AD53" s="5">
        <v>41739</v>
      </c>
    </row>
    <row r="54" spans="1:30" x14ac:dyDescent="0.25">
      <c r="A54" t="s">
        <v>123</v>
      </c>
      <c r="E54" s="9" t="s">
        <v>126</v>
      </c>
      <c r="F54" s="5">
        <v>41741</v>
      </c>
      <c r="G54" s="9" t="s">
        <v>93</v>
      </c>
      <c r="H54" s="9" t="s">
        <v>26</v>
      </c>
      <c r="I54" s="7">
        <v>3.29</v>
      </c>
      <c r="J54" s="9" t="s">
        <v>127</v>
      </c>
      <c r="K54" s="5">
        <v>41476</v>
      </c>
      <c r="L54" s="9" t="s">
        <v>128</v>
      </c>
      <c r="M54" s="7">
        <v>4</v>
      </c>
      <c r="N54" s="9" t="s">
        <v>133</v>
      </c>
      <c r="O54" s="9" t="s">
        <v>108</v>
      </c>
      <c r="P54" s="9" t="s">
        <v>130</v>
      </c>
      <c r="Q54" s="7">
        <v>1</v>
      </c>
      <c r="R54" s="5">
        <v>41771</v>
      </c>
      <c r="S54" s="7">
        <v>3.29</v>
      </c>
      <c r="T54" s="9" t="s">
        <v>25</v>
      </c>
      <c r="U54" s="7">
        <v>1</v>
      </c>
      <c r="V54" s="9" t="s">
        <v>171</v>
      </c>
      <c r="W54" s="9" t="s">
        <v>26</v>
      </c>
      <c r="X54" s="9" t="s">
        <v>37</v>
      </c>
      <c r="Y54" s="9" t="s">
        <v>115</v>
      </c>
      <c r="Z54" s="9" t="s">
        <v>38</v>
      </c>
      <c r="AA54" s="9" t="s">
        <v>131</v>
      </c>
      <c r="AB54" s="5">
        <v>41739</v>
      </c>
      <c r="AC54" s="9" t="s">
        <v>39</v>
      </c>
      <c r="AD54" s="5">
        <v>41739</v>
      </c>
    </row>
    <row r="55" spans="1:30" x14ac:dyDescent="0.25">
      <c r="A55" t="s">
        <v>123</v>
      </c>
      <c r="E55" s="9" t="s">
        <v>126</v>
      </c>
      <c r="F55" s="5">
        <v>41741</v>
      </c>
      <c r="G55" s="9" t="s">
        <v>146</v>
      </c>
      <c r="H55" s="9" t="s">
        <v>32</v>
      </c>
      <c r="I55" s="7">
        <v>100.5</v>
      </c>
      <c r="J55" s="9" t="s">
        <v>127</v>
      </c>
      <c r="K55" s="5">
        <v>41476</v>
      </c>
      <c r="L55" s="9" t="s">
        <v>128</v>
      </c>
      <c r="M55" s="7">
        <v>4</v>
      </c>
      <c r="N55" s="9" t="s">
        <v>133</v>
      </c>
      <c r="O55" s="9" t="s">
        <v>108</v>
      </c>
      <c r="P55" s="9" t="s">
        <v>130</v>
      </c>
      <c r="Q55" s="7">
        <v>1</v>
      </c>
      <c r="R55" s="5">
        <v>41771</v>
      </c>
      <c r="S55" s="7">
        <v>50.25</v>
      </c>
      <c r="T55" s="9" t="s">
        <v>25</v>
      </c>
      <c r="U55" s="7">
        <v>2</v>
      </c>
      <c r="V55" s="9" t="s">
        <v>171</v>
      </c>
      <c r="W55" s="9" t="s">
        <v>32</v>
      </c>
      <c r="X55" s="9" t="s">
        <v>33</v>
      </c>
      <c r="Y55" s="9" t="s">
        <v>115</v>
      </c>
      <c r="Z55" s="9" t="s">
        <v>38</v>
      </c>
      <c r="AA55" s="9" t="s">
        <v>131</v>
      </c>
      <c r="AB55" s="5">
        <v>41739</v>
      </c>
      <c r="AC55" s="9" t="s">
        <v>39</v>
      </c>
      <c r="AD55" s="5">
        <v>41739</v>
      </c>
    </row>
    <row r="56" spans="1:30" x14ac:dyDescent="0.25">
      <c r="A56" t="s">
        <v>123</v>
      </c>
      <c r="E56" s="9" t="s">
        <v>126</v>
      </c>
      <c r="F56" s="5">
        <v>41746</v>
      </c>
      <c r="G56" s="9" t="s">
        <v>156</v>
      </c>
      <c r="H56" s="9" t="s">
        <v>49</v>
      </c>
      <c r="I56" s="7">
        <v>812.5</v>
      </c>
      <c r="J56" s="9" t="s">
        <v>127</v>
      </c>
      <c r="K56" s="5">
        <v>29221</v>
      </c>
      <c r="L56" s="9" t="s">
        <v>128</v>
      </c>
      <c r="M56" s="7">
        <v>3</v>
      </c>
      <c r="N56" s="9" t="s">
        <v>135</v>
      </c>
      <c r="O56" s="9" t="s">
        <v>103</v>
      </c>
      <c r="P56" s="9" t="s">
        <v>130</v>
      </c>
      <c r="Q56" s="7">
        <v>1</v>
      </c>
      <c r="R56" s="5">
        <v>41776</v>
      </c>
      <c r="S56" s="7">
        <v>81.25</v>
      </c>
      <c r="T56" s="9" t="s">
        <v>25</v>
      </c>
      <c r="U56" s="7">
        <v>10</v>
      </c>
      <c r="V56" s="9" t="s">
        <v>171</v>
      </c>
      <c r="W56" s="9" t="s">
        <v>49</v>
      </c>
      <c r="X56" s="9" t="s">
        <v>50</v>
      </c>
      <c r="Y56" s="9" t="s">
        <v>118</v>
      </c>
      <c r="Z56" s="9" t="s">
        <v>46</v>
      </c>
      <c r="AA56" s="9" t="s">
        <v>131</v>
      </c>
      <c r="AB56" s="5">
        <v>41730</v>
      </c>
      <c r="AC56" s="9" t="s">
        <v>44</v>
      </c>
      <c r="AD56" s="5">
        <v>41730</v>
      </c>
    </row>
    <row r="57" spans="1:30" x14ac:dyDescent="0.25">
      <c r="A57" t="s">
        <v>123</v>
      </c>
      <c r="E57" s="9" t="s">
        <v>126</v>
      </c>
      <c r="F57" s="5">
        <v>41746</v>
      </c>
      <c r="G57" s="9" t="s">
        <v>155</v>
      </c>
      <c r="H57" s="9" t="s">
        <v>250</v>
      </c>
      <c r="I57" s="7">
        <v>450</v>
      </c>
      <c r="J57" s="9" t="s">
        <v>127</v>
      </c>
      <c r="K57" s="5">
        <v>29221</v>
      </c>
      <c r="L57" s="9" t="s">
        <v>128</v>
      </c>
      <c r="M57" s="7">
        <v>3</v>
      </c>
      <c r="N57" s="9" t="s">
        <v>135</v>
      </c>
      <c r="O57" s="9" t="s">
        <v>103</v>
      </c>
      <c r="P57" s="9" t="s">
        <v>130</v>
      </c>
      <c r="Q57" s="7">
        <v>1</v>
      </c>
      <c r="R57" s="5">
        <v>41776</v>
      </c>
      <c r="S57" s="7">
        <v>75</v>
      </c>
      <c r="T57" s="9" t="s">
        <v>25</v>
      </c>
      <c r="U57" s="7">
        <v>6</v>
      </c>
      <c r="V57" s="9" t="s">
        <v>171</v>
      </c>
      <c r="W57" s="9" t="s">
        <v>131</v>
      </c>
      <c r="X57" s="9" t="s">
        <v>45</v>
      </c>
      <c r="Y57" s="9" t="s">
        <v>118</v>
      </c>
      <c r="Z57" s="9" t="s">
        <v>46</v>
      </c>
      <c r="AA57" s="9" t="s">
        <v>131</v>
      </c>
      <c r="AB57" s="5">
        <v>41730</v>
      </c>
      <c r="AC57" s="9" t="s">
        <v>44</v>
      </c>
      <c r="AD57" s="5">
        <v>41730</v>
      </c>
    </row>
    <row r="58" spans="1:30" x14ac:dyDescent="0.25">
      <c r="A58" t="s">
        <v>123</v>
      </c>
      <c r="E58" s="9" t="s">
        <v>126</v>
      </c>
      <c r="F58" s="5">
        <v>41753</v>
      </c>
      <c r="G58" s="9" t="s">
        <v>159</v>
      </c>
      <c r="H58" s="9" t="s">
        <v>252</v>
      </c>
      <c r="I58" s="7">
        <v>111.9</v>
      </c>
      <c r="J58" s="9" t="s">
        <v>127</v>
      </c>
      <c r="K58" s="5">
        <v>29221</v>
      </c>
      <c r="L58" s="9" t="s">
        <v>128</v>
      </c>
      <c r="M58" s="7">
        <v>2</v>
      </c>
      <c r="N58" s="9" t="s">
        <v>136</v>
      </c>
      <c r="O58" s="9" t="s">
        <v>111</v>
      </c>
      <c r="P58" s="9" t="s">
        <v>130</v>
      </c>
      <c r="Q58" s="7">
        <v>1</v>
      </c>
      <c r="R58" s="5">
        <v>41783</v>
      </c>
      <c r="S58" s="7">
        <v>18.649999999999999</v>
      </c>
      <c r="T58" s="9" t="s">
        <v>25</v>
      </c>
      <c r="U58" s="7">
        <v>6</v>
      </c>
      <c r="V58" s="9" t="s">
        <v>171</v>
      </c>
      <c r="W58" s="9" t="s">
        <v>51</v>
      </c>
      <c r="X58" s="9" t="s">
        <v>52</v>
      </c>
      <c r="Y58" s="9" t="s">
        <v>122</v>
      </c>
      <c r="Z58" s="9" t="s">
        <v>53</v>
      </c>
      <c r="AA58" s="9" t="s">
        <v>131</v>
      </c>
      <c r="AB58" s="5">
        <v>41730</v>
      </c>
      <c r="AC58" s="9" t="s">
        <v>44</v>
      </c>
      <c r="AD58" s="5">
        <v>41730</v>
      </c>
    </row>
    <row r="59" spans="1:30" x14ac:dyDescent="0.25">
      <c r="A59" t="s">
        <v>123</v>
      </c>
      <c r="E59" s="9" t="s">
        <v>126</v>
      </c>
      <c r="F59" s="5">
        <v>41753</v>
      </c>
      <c r="G59" s="9" t="s">
        <v>151</v>
      </c>
      <c r="H59" s="9" t="s">
        <v>253</v>
      </c>
      <c r="I59" s="7">
        <v>7780.25</v>
      </c>
      <c r="J59" s="9" t="s">
        <v>127</v>
      </c>
      <c r="K59" s="5">
        <v>29221</v>
      </c>
      <c r="L59" s="9" t="s">
        <v>128</v>
      </c>
      <c r="M59" s="7">
        <v>2</v>
      </c>
      <c r="N59" s="9" t="s">
        <v>136</v>
      </c>
      <c r="O59" s="9" t="s">
        <v>111</v>
      </c>
      <c r="P59" s="9" t="s">
        <v>130</v>
      </c>
      <c r="Q59" s="7">
        <v>1</v>
      </c>
      <c r="R59" s="5">
        <v>41783</v>
      </c>
      <c r="S59" s="7">
        <v>7780.25</v>
      </c>
      <c r="T59" s="9" t="s">
        <v>25</v>
      </c>
      <c r="U59" s="7">
        <v>1</v>
      </c>
      <c r="V59" s="9" t="s">
        <v>171</v>
      </c>
      <c r="W59" s="9" t="s">
        <v>63</v>
      </c>
      <c r="X59" s="9" t="s">
        <v>64</v>
      </c>
      <c r="Y59" s="9" t="s">
        <v>122</v>
      </c>
      <c r="Z59" s="9" t="s">
        <v>53</v>
      </c>
      <c r="AA59" s="9" t="s">
        <v>131</v>
      </c>
      <c r="AB59" s="5">
        <v>41730</v>
      </c>
      <c r="AC59" s="9" t="s">
        <v>44</v>
      </c>
      <c r="AD59" s="5">
        <v>41730</v>
      </c>
    </row>
    <row r="60" spans="1:30" x14ac:dyDescent="0.25">
      <c r="A60" t="s">
        <v>123</v>
      </c>
      <c r="E60" s="9" t="s">
        <v>126</v>
      </c>
      <c r="F60" s="5">
        <v>41753</v>
      </c>
      <c r="G60" s="9" t="s">
        <v>145</v>
      </c>
      <c r="H60" s="9" t="s">
        <v>57</v>
      </c>
      <c r="I60" s="7">
        <v>578.85</v>
      </c>
      <c r="J60" s="9" t="s">
        <v>127</v>
      </c>
      <c r="K60" s="5">
        <v>29221</v>
      </c>
      <c r="L60" s="9" t="s">
        <v>128</v>
      </c>
      <c r="M60" s="7">
        <v>4</v>
      </c>
      <c r="N60" s="9" t="s">
        <v>133</v>
      </c>
      <c r="O60" s="9" t="s">
        <v>105</v>
      </c>
      <c r="P60" s="9" t="s">
        <v>130</v>
      </c>
      <c r="Q60" s="7">
        <v>1</v>
      </c>
      <c r="R60" s="5">
        <v>41783</v>
      </c>
      <c r="S60" s="7">
        <v>38.590000000000003</v>
      </c>
      <c r="T60" s="9" t="s">
        <v>25</v>
      </c>
      <c r="U60" s="7">
        <v>15</v>
      </c>
      <c r="V60" s="9" t="s">
        <v>171</v>
      </c>
      <c r="W60" s="9" t="s">
        <v>57</v>
      </c>
      <c r="X60" s="9" t="s">
        <v>58</v>
      </c>
      <c r="Y60" s="9" t="s">
        <v>114</v>
      </c>
      <c r="Z60" s="9" t="s">
        <v>56</v>
      </c>
      <c r="AA60" s="9" t="s">
        <v>131</v>
      </c>
      <c r="AB60" s="5">
        <v>41730</v>
      </c>
      <c r="AC60" s="9" t="s">
        <v>39</v>
      </c>
      <c r="AD60" s="5">
        <v>41730</v>
      </c>
    </row>
    <row r="61" spans="1:30" x14ac:dyDescent="0.25">
      <c r="A61" t="s">
        <v>123</v>
      </c>
      <c r="E61" s="9" t="s">
        <v>126</v>
      </c>
      <c r="F61" s="5">
        <v>41753</v>
      </c>
      <c r="G61" s="9" t="s">
        <v>144</v>
      </c>
      <c r="H61" s="9" t="s">
        <v>54</v>
      </c>
      <c r="I61" s="7">
        <v>119.6</v>
      </c>
      <c r="J61" s="9" t="s">
        <v>127</v>
      </c>
      <c r="K61" s="5">
        <v>29221</v>
      </c>
      <c r="L61" s="9" t="s">
        <v>128</v>
      </c>
      <c r="M61" s="7">
        <v>4</v>
      </c>
      <c r="N61" s="9" t="s">
        <v>133</v>
      </c>
      <c r="O61" s="9" t="s">
        <v>105</v>
      </c>
      <c r="P61" s="9" t="s">
        <v>130</v>
      </c>
      <c r="Q61" s="7">
        <v>1</v>
      </c>
      <c r="R61" s="5">
        <v>41783</v>
      </c>
      <c r="S61" s="7">
        <v>5.98</v>
      </c>
      <c r="T61" s="9" t="s">
        <v>25</v>
      </c>
      <c r="U61" s="7">
        <v>20</v>
      </c>
      <c r="V61" s="9" t="s">
        <v>171</v>
      </c>
      <c r="W61" s="9" t="s">
        <v>54</v>
      </c>
      <c r="X61" s="9" t="s">
        <v>55</v>
      </c>
      <c r="Y61" s="9" t="s">
        <v>114</v>
      </c>
      <c r="Z61" s="9" t="s">
        <v>56</v>
      </c>
      <c r="AA61" s="9" t="s">
        <v>131</v>
      </c>
      <c r="AB61" s="5">
        <v>41730</v>
      </c>
      <c r="AC61" s="9" t="s">
        <v>39</v>
      </c>
      <c r="AD61" s="5">
        <v>41730</v>
      </c>
    </row>
    <row r="62" spans="1:30" x14ac:dyDescent="0.25">
      <c r="A62" t="s">
        <v>123</v>
      </c>
      <c r="E62" s="9" t="s">
        <v>126</v>
      </c>
      <c r="F62" s="5">
        <v>41761</v>
      </c>
      <c r="G62" s="9" t="s">
        <v>89</v>
      </c>
      <c r="H62" s="9" t="s">
        <v>84</v>
      </c>
      <c r="I62" s="7">
        <v>902.5</v>
      </c>
      <c r="J62" s="9" t="s">
        <v>127</v>
      </c>
      <c r="K62" s="5">
        <v>29221</v>
      </c>
      <c r="L62" s="9" t="s">
        <v>128</v>
      </c>
      <c r="M62" s="7">
        <v>2</v>
      </c>
      <c r="N62" s="9" t="s">
        <v>136</v>
      </c>
      <c r="O62" s="9" t="s">
        <v>109</v>
      </c>
      <c r="P62" s="9" t="s">
        <v>130</v>
      </c>
      <c r="Q62" s="7">
        <v>1</v>
      </c>
      <c r="R62" s="5">
        <v>41791</v>
      </c>
      <c r="S62" s="7">
        <v>90.25</v>
      </c>
      <c r="T62" s="9" t="s">
        <v>25</v>
      </c>
      <c r="U62" s="7">
        <v>10</v>
      </c>
      <c r="V62" s="9" t="s">
        <v>171</v>
      </c>
      <c r="W62" s="9" t="s">
        <v>68</v>
      </c>
      <c r="X62" s="9" t="s">
        <v>69</v>
      </c>
      <c r="Y62" s="9" t="s">
        <v>119</v>
      </c>
      <c r="Z62" s="9" t="s">
        <v>28</v>
      </c>
      <c r="AA62" s="9" t="s">
        <v>131</v>
      </c>
      <c r="AB62" s="5">
        <v>41730</v>
      </c>
      <c r="AC62" s="9" t="s">
        <v>29</v>
      </c>
      <c r="AD62" s="5">
        <v>41730</v>
      </c>
    </row>
    <row r="63" spans="1:30" x14ac:dyDescent="0.25">
      <c r="A63" t="s">
        <v>123</v>
      </c>
      <c r="E63" s="9" t="s">
        <v>126</v>
      </c>
      <c r="F63" s="5">
        <v>41761</v>
      </c>
      <c r="G63" s="9" t="s">
        <v>90</v>
      </c>
      <c r="H63" s="9" t="s">
        <v>86</v>
      </c>
      <c r="I63" s="7">
        <v>935.5</v>
      </c>
      <c r="J63" s="9" t="s">
        <v>127</v>
      </c>
      <c r="K63" s="5">
        <v>29221</v>
      </c>
      <c r="L63" s="9" t="s">
        <v>128</v>
      </c>
      <c r="M63" s="7">
        <v>2</v>
      </c>
      <c r="N63" s="9" t="s">
        <v>136</v>
      </c>
      <c r="O63" s="9" t="s">
        <v>109</v>
      </c>
      <c r="P63" s="9" t="s">
        <v>130</v>
      </c>
      <c r="Q63" s="7">
        <v>1</v>
      </c>
      <c r="R63" s="5">
        <v>41791</v>
      </c>
      <c r="S63" s="7">
        <v>93.55</v>
      </c>
      <c r="T63" s="9" t="s">
        <v>25</v>
      </c>
      <c r="U63" s="7">
        <v>10</v>
      </c>
      <c r="V63" s="9" t="s">
        <v>171</v>
      </c>
      <c r="W63" s="9" t="s">
        <v>70</v>
      </c>
      <c r="X63" s="9" t="s">
        <v>71</v>
      </c>
      <c r="Y63" s="9" t="s">
        <v>119</v>
      </c>
      <c r="Z63" s="9" t="s">
        <v>28</v>
      </c>
      <c r="AA63" s="9" t="s">
        <v>131</v>
      </c>
      <c r="AB63" s="5">
        <v>41730</v>
      </c>
      <c r="AC63" s="9" t="s">
        <v>29</v>
      </c>
      <c r="AD63" s="5">
        <v>41730</v>
      </c>
    </row>
    <row r="64" spans="1:30" x14ac:dyDescent="0.25">
      <c r="A64" t="s">
        <v>123</v>
      </c>
      <c r="E64" s="9" t="s">
        <v>126</v>
      </c>
      <c r="F64" s="5">
        <v>41761</v>
      </c>
      <c r="G64" s="9" t="s">
        <v>148</v>
      </c>
      <c r="H64" s="9" t="s">
        <v>254</v>
      </c>
      <c r="I64" s="7">
        <v>5300</v>
      </c>
      <c r="J64" s="9" t="s">
        <v>127</v>
      </c>
      <c r="K64" s="5">
        <v>29221</v>
      </c>
      <c r="L64" s="9" t="s">
        <v>128</v>
      </c>
      <c r="M64" s="7">
        <v>2</v>
      </c>
      <c r="N64" s="9" t="s">
        <v>136</v>
      </c>
      <c r="O64" s="9" t="s">
        <v>106</v>
      </c>
      <c r="P64" s="9" t="s">
        <v>130</v>
      </c>
      <c r="Q64" s="7">
        <v>1</v>
      </c>
      <c r="R64" s="5">
        <v>41791</v>
      </c>
      <c r="S64" s="7">
        <v>2650</v>
      </c>
      <c r="T64" s="9" t="s">
        <v>25</v>
      </c>
      <c r="U64" s="7">
        <v>2</v>
      </c>
      <c r="V64" s="9" t="s">
        <v>171</v>
      </c>
      <c r="W64" s="9" t="s">
        <v>72</v>
      </c>
      <c r="X64" s="9" t="s">
        <v>73</v>
      </c>
      <c r="Y64" s="9" t="s">
        <v>120</v>
      </c>
      <c r="Z64" s="9" t="s">
        <v>67</v>
      </c>
      <c r="AA64" s="9" t="s">
        <v>131</v>
      </c>
      <c r="AB64" s="5">
        <v>41730</v>
      </c>
      <c r="AC64" s="9" t="s">
        <v>44</v>
      </c>
      <c r="AD64" s="5">
        <v>41730</v>
      </c>
    </row>
    <row r="65" spans="1:30" x14ac:dyDescent="0.25">
      <c r="A65" t="s">
        <v>123</v>
      </c>
      <c r="E65" s="9" t="s">
        <v>126</v>
      </c>
      <c r="F65" s="5">
        <v>41761</v>
      </c>
      <c r="G65" s="9" t="s">
        <v>149</v>
      </c>
      <c r="H65" s="9" t="s">
        <v>74</v>
      </c>
      <c r="I65" s="7">
        <v>5996.3</v>
      </c>
      <c r="J65" s="9" t="s">
        <v>127</v>
      </c>
      <c r="K65" s="5">
        <v>29221</v>
      </c>
      <c r="L65" s="9" t="s">
        <v>128</v>
      </c>
      <c r="M65" s="7">
        <v>2</v>
      </c>
      <c r="N65" s="9" t="s">
        <v>136</v>
      </c>
      <c r="O65" s="9" t="s">
        <v>106</v>
      </c>
      <c r="P65" s="9" t="s">
        <v>130</v>
      </c>
      <c r="Q65" s="7">
        <v>1</v>
      </c>
      <c r="R65" s="5">
        <v>41791</v>
      </c>
      <c r="S65" s="7">
        <v>2998.15</v>
      </c>
      <c r="T65" s="9" t="s">
        <v>25</v>
      </c>
      <c r="U65" s="7">
        <v>2</v>
      </c>
      <c r="V65" s="9" t="s">
        <v>171</v>
      </c>
      <c r="W65" s="9" t="s">
        <v>74</v>
      </c>
      <c r="X65" s="9" t="s">
        <v>75</v>
      </c>
      <c r="Y65" s="9" t="s">
        <v>120</v>
      </c>
      <c r="Z65" s="9" t="s">
        <v>67</v>
      </c>
      <c r="AA65" s="9" t="s">
        <v>131</v>
      </c>
      <c r="AB65" s="5">
        <v>41730</v>
      </c>
      <c r="AC65" s="9" t="s">
        <v>44</v>
      </c>
      <c r="AD65" s="5">
        <v>41730</v>
      </c>
    </row>
    <row r="66" spans="1:30" x14ac:dyDescent="0.25">
      <c r="A66" t="s">
        <v>123</v>
      </c>
      <c r="E66" s="9" t="s">
        <v>126</v>
      </c>
      <c r="F66" s="5">
        <v>41761</v>
      </c>
      <c r="G66" s="9" t="s">
        <v>158</v>
      </c>
      <c r="H66" s="9" t="s">
        <v>65</v>
      </c>
      <c r="I66" s="7">
        <v>648.5</v>
      </c>
      <c r="J66" s="9" t="s">
        <v>127</v>
      </c>
      <c r="K66" s="5">
        <v>29221</v>
      </c>
      <c r="L66" s="9" t="s">
        <v>128</v>
      </c>
      <c r="M66" s="7">
        <v>2</v>
      </c>
      <c r="N66" s="9" t="s">
        <v>136</v>
      </c>
      <c r="O66" s="9" t="s">
        <v>106</v>
      </c>
      <c r="P66" s="9" t="s">
        <v>130</v>
      </c>
      <c r="Q66" s="7">
        <v>1</v>
      </c>
      <c r="R66" s="5">
        <v>41791</v>
      </c>
      <c r="S66" s="7">
        <v>648.5</v>
      </c>
      <c r="T66" s="9" t="s">
        <v>25</v>
      </c>
      <c r="U66" s="7">
        <v>1</v>
      </c>
      <c r="V66" s="9" t="s">
        <v>171</v>
      </c>
      <c r="W66" s="9" t="s">
        <v>65</v>
      </c>
      <c r="X66" s="9" t="s">
        <v>66</v>
      </c>
      <c r="Y66" s="9" t="s">
        <v>120</v>
      </c>
      <c r="Z66" s="9" t="s">
        <v>67</v>
      </c>
      <c r="AA66" s="9" t="s">
        <v>131</v>
      </c>
      <c r="AB66" s="5">
        <v>41730</v>
      </c>
      <c r="AC66" s="9" t="s">
        <v>44</v>
      </c>
      <c r="AD66" s="5">
        <v>41730</v>
      </c>
    </row>
    <row r="67" spans="1:30" x14ac:dyDescent="0.25">
      <c r="A67" t="s">
        <v>123</v>
      </c>
      <c r="E67" s="9" t="s">
        <v>126</v>
      </c>
      <c r="F67" s="5">
        <v>41771</v>
      </c>
      <c r="G67" s="9" t="s">
        <v>150</v>
      </c>
      <c r="H67" s="9" t="s">
        <v>257</v>
      </c>
      <c r="I67" s="7">
        <v>6758.5</v>
      </c>
      <c r="J67" s="9" t="s">
        <v>127</v>
      </c>
      <c r="K67" s="5">
        <v>29221</v>
      </c>
      <c r="L67" s="9" t="s">
        <v>128</v>
      </c>
      <c r="M67" s="7">
        <v>4</v>
      </c>
      <c r="N67" s="9" t="s">
        <v>133</v>
      </c>
      <c r="O67" s="9" t="s">
        <v>98</v>
      </c>
      <c r="P67" s="9" t="s">
        <v>130</v>
      </c>
      <c r="Q67" s="7">
        <v>1</v>
      </c>
      <c r="R67" s="5">
        <v>41801</v>
      </c>
      <c r="S67" s="7">
        <v>3379.25</v>
      </c>
      <c r="T67" s="9" t="s">
        <v>25</v>
      </c>
      <c r="U67" s="7">
        <v>2</v>
      </c>
      <c r="V67" s="9" t="s">
        <v>171</v>
      </c>
      <c r="W67" s="9" t="s">
        <v>78</v>
      </c>
      <c r="X67" s="9" t="s">
        <v>79</v>
      </c>
      <c r="Y67" s="9" t="s">
        <v>113</v>
      </c>
      <c r="Z67" s="9" t="s">
        <v>61</v>
      </c>
      <c r="AA67" s="9" t="s">
        <v>131</v>
      </c>
      <c r="AB67" s="5">
        <v>41730</v>
      </c>
      <c r="AC67" s="9" t="s">
        <v>62</v>
      </c>
      <c r="AD67" s="5">
        <v>41730</v>
      </c>
    </row>
    <row r="68" spans="1:30" x14ac:dyDescent="0.25">
      <c r="A68" t="s">
        <v>123</v>
      </c>
      <c r="E68" s="9" t="s">
        <v>126</v>
      </c>
      <c r="F68" s="5">
        <v>41771</v>
      </c>
      <c r="G68" s="9" t="s">
        <v>152</v>
      </c>
      <c r="H68" s="9" t="s">
        <v>76</v>
      </c>
      <c r="I68" s="7">
        <v>2990</v>
      </c>
      <c r="J68" s="9" t="s">
        <v>127</v>
      </c>
      <c r="K68" s="5">
        <v>29221</v>
      </c>
      <c r="L68" s="9" t="s">
        <v>128</v>
      </c>
      <c r="M68" s="7">
        <v>4</v>
      </c>
      <c r="N68" s="9" t="s">
        <v>133</v>
      </c>
      <c r="O68" s="9" t="s">
        <v>98</v>
      </c>
      <c r="P68" s="9" t="s">
        <v>130</v>
      </c>
      <c r="Q68" s="7">
        <v>1</v>
      </c>
      <c r="R68" s="5">
        <v>41801</v>
      </c>
      <c r="S68" s="7">
        <v>1495</v>
      </c>
      <c r="T68" s="9" t="s">
        <v>25</v>
      </c>
      <c r="U68" s="7">
        <v>2</v>
      </c>
      <c r="V68" s="9" t="s">
        <v>171</v>
      </c>
      <c r="W68" s="9" t="s">
        <v>76</v>
      </c>
      <c r="X68" s="9" t="s">
        <v>77</v>
      </c>
      <c r="Y68" s="9" t="s">
        <v>113</v>
      </c>
      <c r="Z68" s="9" t="s">
        <v>61</v>
      </c>
      <c r="AA68" s="9" t="s">
        <v>131</v>
      </c>
      <c r="AB68" s="5">
        <v>41730</v>
      </c>
      <c r="AC68" s="9" t="s">
        <v>62</v>
      </c>
      <c r="AD68" s="5">
        <v>41730</v>
      </c>
    </row>
    <row r="69" spans="1:30" x14ac:dyDescent="0.25">
      <c r="A69" t="s">
        <v>123</v>
      </c>
      <c r="E69" s="9" t="s">
        <v>126</v>
      </c>
      <c r="F69" s="5">
        <v>41771</v>
      </c>
      <c r="G69" s="9" t="s">
        <v>153</v>
      </c>
      <c r="H69" s="9" t="s">
        <v>59</v>
      </c>
      <c r="I69" s="7">
        <v>1224.6400000000001</v>
      </c>
      <c r="J69" s="9" t="s">
        <v>127</v>
      </c>
      <c r="K69" s="5">
        <v>29221</v>
      </c>
      <c r="L69" s="9" t="s">
        <v>128</v>
      </c>
      <c r="M69" s="7">
        <v>4</v>
      </c>
      <c r="N69" s="9" t="s">
        <v>133</v>
      </c>
      <c r="O69" s="9" t="s">
        <v>98</v>
      </c>
      <c r="P69" s="9" t="s">
        <v>130</v>
      </c>
      <c r="Q69" s="7">
        <v>1</v>
      </c>
      <c r="R69" s="5">
        <v>41801</v>
      </c>
      <c r="S69" s="7">
        <v>1224.6400000000001</v>
      </c>
      <c r="T69" s="9" t="s">
        <v>25</v>
      </c>
      <c r="U69" s="7">
        <v>1</v>
      </c>
      <c r="V69" s="9" t="s">
        <v>171</v>
      </c>
      <c r="W69" s="9" t="s">
        <v>59</v>
      </c>
      <c r="X69" s="9" t="s">
        <v>60</v>
      </c>
      <c r="Y69" s="9" t="s">
        <v>113</v>
      </c>
      <c r="Z69" s="9" t="s">
        <v>61</v>
      </c>
      <c r="AA69" s="9" t="s">
        <v>131</v>
      </c>
      <c r="AB69" s="5">
        <v>41730</v>
      </c>
      <c r="AC69" s="9" t="s">
        <v>62</v>
      </c>
      <c r="AD69" s="5">
        <v>41730</v>
      </c>
    </row>
    <row r="70" spans="1:30" x14ac:dyDescent="0.25">
      <c r="A70" t="s">
        <v>123</v>
      </c>
      <c r="E70" s="9" t="s">
        <v>126</v>
      </c>
      <c r="F70" s="5">
        <v>41771</v>
      </c>
      <c r="G70" s="9" t="s">
        <v>92</v>
      </c>
      <c r="H70" s="9" t="s">
        <v>255</v>
      </c>
      <c r="I70" s="7">
        <v>35000</v>
      </c>
      <c r="J70" s="9" t="s">
        <v>127</v>
      </c>
      <c r="K70" s="5">
        <v>29221</v>
      </c>
      <c r="L70" s="9" t="s">
        <v>128</v>
      </c>
      <c r="M70" s="7">
        <v>4</v>
      </c>
      <c r="N70" s="9" t="s">
        <v>133</v>
      </c>
      <c r="O70" s="9" t="s">
        <v>99</v>
      </c>
      <c r="P70" s="9" t="s">
        <v>130</v>
      </c>
      <c r="Q70" s="7">
        <v>1</v>
      </c>
      <c r="R70" s="5">
        <v>41801</v>
      </c>
      <c r="S70" s="7">
        <v>1400</v>
      </c>
      <c r="T70" s="9" t="s">
        <v>25</v>
      </c>
      <c r="U70" s="7">
        <v>25</v>
      </c>
      <c r="V70" s="9" t="s">
        <v>171</v>
      </c>
      <c r="W70" s="9" t="s">
        <v>80</v>
      </c>
      <c r="X70" s="9" t="s">
        <v>81</v>
      </c>
      <c r="Y70" s="9" t="s">
        <v>114</v>
      </c>
      <c r="Z70" s="9" t="s">
        <v>56</v>
      </c>
      <c r="AA70" s="9" t="s">
        <v>131</v>
      </c>
      <c r="AB70" s="5">
        <v>41730</v>
      </c>
      <c r="AC70" s="9" t="s">
        <v>39</v>
      </c>
      <c r="AD70" s="5">
        <v>41730</v>
      </c>
    </row>
    <row r="71" spans="1:30" x14ac:dyDescent="0.25">
      <c r="A71" t="s">
        <v>123</v>
      </c>
      <c r="E71" s="9" t="s">
        <v>126</v>
      </c>
      <c r="F71" s="5">
        <v>41771</v>
      </c>
      <c r="G71" s="9" t="s">
        <v>147</v>
      </c>
      <c r="H71" s="9" t="s">
        <v>256</v>
      </c>
      <c r="I71" s="7">
        <v>35000</v>
      </c>
      <c r="J71" s="9" t="s">
        <v>127</v>
      </c>
      <c r="K71" s="5">
        <v>29221</v>
      </c>
      <c r="L71" s="9" t="s">
        <v>128</v>
      </c>
      <c r="M71" s="7">
        <v>4</v>
      </c>
      <c r="N71" s="9" t="s">
        <v>133</v>
      </c>
      <c r="O71" s="9" t="s">
        <v>99</v>
      </c>
      <c r="P71" s="9" t="s">
        <v>130</v>
      </c>
      <c r="Q71" s="7">
        <v>1</v>
      </c>
      <c r="R71" s="5">
        <v>41801</v>
      </c>
      <c r="S71" s="7">
        <v>35000</v>
      </c>
      <c r="T71" s="9" t="s">
        <v>25</v>
      </c>
      <c r="U71" s="7">
        <v>1</v>
      </c>
      <c r="V71" s="9" t="s">
        <v>171</v>
      </c>
      <c r="W71" s="9" t="s">
        <v>82</v>
      </c>
      <c r="X71" s="9" t="s">
        <v>83</v>
      </c>
      <c r="Y71" s="9" t="s">
        <v>114</v>
      </c>
      <c r="Z71" s="9" t="s">
        <v>56</v>
      </c>
      <c r="AA71" s="9" t="s">
        <v>131</v>
      </c>
      <c r="AB71" s="5">
        <v>41730</v>
      </c>
      <c r="AC71" s="9" t="s">
        <v>39</v>
      </c>
      <c r="AD71" s="5">
        <v>41730</v>
      </c>
    </row>
    <row r="72" spans="1:30" x14ac:dyDescent="0.25">
      <c r="A72" t="s">
        <v>123</v>
      </c>
      <c r="E72" s="9" t="s">
        <v>126</v>
      </c>
      <c r="F72" s="5">
        <v>41833</v>
      </c>
      <c r="G72" s="9" t="s">
        <v>144</v>
      </c>
      <c r="H72" s="9" t="s">
        <v>54</v>
      </c>
      <c r="I72" s="7">
        <v>11.96</v>
      </c>
      <c r="J72" s="9" t="s">
        <v>127</v>
      </c>
      <c r="K72" s="5">
        <v>41833</v>
      </c>
      <c r="L72" s="9" t="s">
        <v>128</v>
      </c>
      <c r="M72" s="7">
        <v>4</v>
      </c>
      <c r="N72" s="9" t="s">
        <v>133</v>
      </c>
      <c r="O72" s="9" t="s">
        <v>110</v>
      </c>
      <c r="P72" s="9" t="s">
        <v>130</v>
      </c>
      <c r="Q72" s="7">
        <v>1</v>
      </c>
      <c r="R72" s="5">
        <v>41863</v>
      </c>
      <c r="S72" s="7">
        <v>5.98</v>
      </c>
      <c r="T72" s="9" t="s">
        <v>25</v>
      </c>
      <c r="U72" s="7">
        <v>2</v>
      </c>
      <c r="V72" s="9" t="s">
        <v>171</v>
      </c>
      <c r="W72" s="9" t="s">
        <v>54</v>
      </c>
      <c r="X72" s="9" t="s">
        <v>55</v>
      </c>
      <c r="Y72" s="9" t="s">
        <v>114</v>
      </c>
      <c r="Z72" s="9" t="s">
        <v>56</v>
      </c>
      <c r="AA72" s="9" t="s">
        <v>131</v>
      </c>
      <c r="AB72" s="5">
        <v>41833</v>
      </c>
      <c r="AC72" s="9" t="s">
        <v>39</v>
      </c>
      <c r="AD72" s="5">
        <v>41833</v>
      </c>
    </row>
    <row r="73" spans="1:30" x14ac:dyDescent="0.25">
      <c r="A73" t="s">
        <v>123</v>
      </c>
      <c r="E73" s="9" t="s">
        <v>126</v>
      </c>
      <c r="F73" s="5">
        <v>42132</v>
      </c>
      <c r="G73" s="9" t="s">
        <v>94</v>
      </c>
      <c r="H73" s="9" t="s">
        <v>30</v>
      </c>
      <c r="I73" s="7">
        <v>419.8</v>
      </c>
      <c r="J73" s="9" t="s">
        <v>127</v>
      </c>
      <c r="K73" s="5">
        <v>42170</v>
      </c>
      <c r="L73" s="9" t="s">
        <v>128</v>
      </c>
      <c r="M73" s="7">
        <v>2</v>
      </c>
      <c r="N73" s="9" t="s">
        <v>136</v>
      </c>
      <c r="O73" s="9" t="s">
        <v>271</v>
      </c>
      <c r="P73" s="9" t="s">
        <v>130</v>
      </c>
      <c r="Q73" s="7">
        <v>1</v>
      </c>
      <c r="R73" s="5">
        <v>42162</v>
      </c>
      <c r="S73" s="7">
        <v>41.98</v>
      </c>
      <c r="T73" s="9" t="s">
        <v>25</v>
      </c>
      <c r="U73" s="7">
        <v>10</v>
      </c>
      <c r="V73" s="9" t="s">
        <v>171</v>
      </c>
      <c r="W73" s="9" t="s">
        <v>30</v>
      </c>
      <c r="X73" s="9" t="s">
        <v>31</v>
      </c>
      <c r="Y73" s="9" t="s">
        <v>119</v>
      </c>
      <c r="Z73" s="9" t="s">
        <v>28</v>
      </c>
      <c r="AA73" s="9" t="s">
        <v>131</v>
      </c>
      <c r="AB73" s="5">
        <v>42132</v>
      </c>
      <c r="AC73" s="9" t="s">
        <v>29</v>
      </c>
      <c r="AD73" s="5">
        <v>42132</v>
      </c>
    </row>
    <row r="74" spans="1:30" x14ac:dyDescent="0.25">
      <c r="A74" t="s">
        <v>123</v>
      </c>
      <c r="E74" s="9" t="s">
        <v>126</v>
      </c>
      <c r="F74" s="5">
        <v>42132</v>
      </c>
      <c r="G74" s="9" t="s">
        <v>155</v>
      </c>
      <c r="H74" s="9" t="s">
        <v>250</v>
      </c>
      <c r="I74" s="7">
        <v>0</v>
      </c>
      <c r="J74" s="9" t="s">
        <v>127</v>
      </c>
      <c r="K74" s="5">
        <v>42170</v>
      </c>
      <c r="L74" s="9" t="s">
        <v>128</v>
      </c>
      <c r="M74" s="7">
        <v>2</v>
      </c>
      <c r="N74" s="9" t="s">
        <v>136</v>
      </c>
      <c r="O74" s="9" t="s">
        <v>284</v>
      </c>
      <c r="P74" s="9" t="s">
        <v>130</v>
      </c>
      <c r="Q74" s="7">
        <v>1</v>
      </c>
      <c r="R74" s="5">
        <v>42162</v>
      </c>
      <c r="S74" s="7">
        <v>0</v>
      </c>
      <c r="T74" s="9" t="s">
        <v>25</v>
      </c>
      <c r="U74" s="7">
        <v>4</v>
      </c>
      <c r="V74" s="9" t="s">
        <v>171</v>
      </c>
      <c r="W74" s="9" t="s">
        <v>131</v>
      </c>
      <c r="X74" s="9" t="s">
        <v>45</v>
      </c>
      <c r="Y74" s="9" t="s">
        <v>118</v>
      </c>
      <c r="Z74" s="9" t="s">
        <v>46</v>
      </c>
      <c r="AA74" s="9" t="s">
        <v>131</v>
      </c>
      <c r="AB74" s="5">
        <v>42132</v>
      </c>
      <c r="AC74" s="9" t="s">
        <v>44</v>
      </c>
      <c r="AD74" s="5">
        <v>42132</v>
      </c>
    </row>
    <row r="75" spans="1:30" x14ac:dyDescent="0.25">
      <c r="A75" t="s">
        <v>123</v>
      </c>
      <c r="E75" s="9" t="s">
        <v>126</v>
      </c>
      <c r="F75" s="5">
        <v>42132</v>
      </c>
      <c r="G75" s="9" t="s">
        <v>277</v>
      </c>
      <c r="H75" s="9" t="s">
        <v>278</v>
      </c>
      <c r="I75" s="7">
        <v>4395.25</v>
      </c>
      <c r="J75" s="9" t="s">
        <v>127</v>
      </c>
      <c r="K75" s="5">
        <v>42170</v>
      </c>
      <c r="L75" s="9" t="s">
        <v>134</v>
      </c>
      <c r="M75" s="7">
        <v>2</v>
      </c>
      <c r="N75" s="9" t="s">
        <v>136</v>
      </c>
      <c r="O75" s="9" t="s">
        <v>279</v>
      </c>
      <c r="P75" s="9" t="s">
        <v>130</v>
      </c>
      <c r="Q75" s="7">
        <v>1</v>
      </c>
      <c r="R75" s="5">
        <v>42162</v>
      </c>
      <c r="S75" s="7">
        <v>879.05</v>
      </c>
      <c r="T75" s="9" t="s">
        <v>25</v>
      </c>
      <c r="U75" s="7">
        <v>5</v>
      </c>
      <c r="V75" s="9" t="s">
        <v>171</v>
      </c>
      <c r="W75" s="9" t="s">
        <v>280</v>
      </c>
      <c r="X75" s="9" t="s">
        <v>281</v>
      </c>
      <c r="Y75" s="9" t="s">
        <v>282</v>
      </c>
      <c r="Z75" s="9" t="s">
        <v>283</v>
      </c>
      <c r="AA75" s="9" t="s">
        <v>131</v>
      </c>
      <c r="AB75" s="5">
        <v>42132</v>
      </c>
      <c r="AC75" s="9" t="s">
        <v>44</v>
      </c>
      <c r="AD75" s="5">
        <v>42132</v>
      </c>
    </row>
    <row r="76" spans="1:30" x14ac:dyDescent="0.25">
      <c r="A76" t="s">
        <v>123</v>
      </c>
      <c r="E76" s="9" t="s">
        <v>126</v>
      </c>
      <c r="F76" s="5">
        <v>42132</v>
      </c>
      <c r="G76" s="9" t="s">
        <v>272</v>
      </c>
      <c r="H76" s="9" t="s">
        <v>273</v>
      </c>
      <c r="I76" s="7">
        <v>22.75</v>
      </c>
      <c r="J76" s="9" t="s">
        <v>127</v>
      </c>
      <c r="K76" s="5">
        <v>42170</v>
      </c>
      <c r="L76" s="9" t="s">
        <v>128</v>
      </c>
      <c r="M76" s="7">
        <v>2</v>
      </c>
      <c r="N76" s="9" t="s">
        <v>136</v>
      </c>
      <c r="O76" s="9" t="s">
        <v>274</v>
      </c>
      <c r="P76" s="9" t="s">
        <v>130</v>
      </c>
      <c r="Q76" s="7">
        <v>1</v>
      </c>
      <c r="R76" s="5">
        <v>42162</v>
      </c>
      <c r="S76" s="7">
        <v>4.55</v>
      </c>
      <c r="T76" s="9" t="s">
        <v>25</v>
      </c>
      <c r="U76" s="7">
        <v>5</v>
      </c>
      <c r="V76" s="9" t="s">
        <v>171</v>
      </c>
      <c r="W76" s="9" t="s">
        <v>275</v>
      </c>
      <c r="X76" s="9" t="s">
        <v>276</v>
      </c>
      <c r="Y76" s="9" t="s">
        <v>119</v>
      </c>
      <c r="Z76" s="9" t="s">
        <v>28</v>
      </c>
      <c r="AA76" s="9" t="s">
        <v>131</v>
      </c>
      <c r="AB76" s="5">
        <v>42132</v>
      </c>
      <c r="AC76" s="9" t="s">
        <v>29</v>
      </c>
      <c r="AD76" s="5">
        <v>42132</v>
      </c>
    </row>
    <row r="77" spans="1:30" x14ac:dyDescent="0.25">
      <c r="A77" t="s">
        <v>123</v>
      </c>
      <c r="E77" s="9" t="s">
        <v>126</v>
      </c>
      <c r="F77" s="5">
        <v>42426</v>
      </c>
      <c r="G77" s="9" t="s">
        <v>89</v>
      </c>
      <c r="H77" s="9" t="s">
        <v>84</v>
      </c>
      <c r="I77" s="7">
        <v>180.5</v>
      </c>
      <c r="J77" s="9" t="s">
        <v>127</v>
      </c>
      <c r="K77" s="5">
        <v>42540</v>
      </c>
      <c r="L77" s="9" t="s">
        <v>128</v>
      </c>
      <c r="M77" s="7">
        <v>2</v>
      </c>
      <c r="N77" s="9" t="s">
        <v>136</v>
      </c>
      <c r="O77" s="9" t="s">
        <v>315</v>
      </c>
      <c r="P77" s="9" t="s">
        <v>130</v>
      </c>
      <c r="Q77" s="7">
        <v>1</v>
      </c>
      <c r="R77" s="5">
        <v>42457</v>
      </c>
      <c r="S77" s="7">
        <v>90.25</v>
      </c>
      <c r="T77" s="9" t="s">
        <v>25</v>
      </c>
      <c r="U77" s="7">
        <v>2</v>
      </c>
      <c r="V77" s="9" t="s">
        <v>171</v>
      </c>
      <c r="W77" s="9" t="s">
        <v>84</v>
      </c>
      <c r="X77" s="9" t="s">
        <v>89</v>
      </c>
      <c r="Y77" s="9" t="s">
        <v>113</v>
      </c>
      <c r="Z77" s="9" t="s">
        <v>61</v>
      </c>
      <c r="AA77" s="9" t="s">
        <v>131</v>
      </c>
      <c r="AB77" s="5">
        <v>42426</v>
      </c>
      <c r="AC77" s="9" t="s">
        <v>62</v>
      </c>
      <c r="AD77" s="5">
        <v>42426</v>
      </c>
    </row>
    <row r="78" spans="1:30" x14ac:dyDescent="0.25">
      <c r="A78" t="s">
        <v>123</v>
      </c>
      <c r="E78" s="9" t="s">
        <v>138</v>
      </c>
      <c r="F78" s="5">
        <v>41739</v>
      </c>
      <c r="G78" s="9" t="s">
        <v>89</v>
      </c>
      <c r="H78" s="9" t="s">
        <v>84</v>
      </c>
      <c r="I78" s="7">
        <v>90.25</v>
      </c>
      <c r="J78" s="9" t="s">
        <v>127</v>
      </c>
      <c r="K78" s="5">
        <v>41476</v>
      </c>
      <c r="L78" s="9" t="s">
        <v>128</v>
      </c>
      <c r="M78" s="7">
        <v>1</v>
      </c>
      <c r="N78" s="9" t="s">
        <v>91</v>
      </c>
      <c r="O78" s="9" t="s">
        <v>100</v>
      </c>
      <c r="P78" s="9" t="s">
        <v>139</v>
      </c>
      <c r="Q78" s="7">
        <v>2</v>
      </c>
      <c r="R78" s="5">
        <v>41769</v>
      </c>
      <c r="S78" s="7">
        <v>90.25</v>
      </c>
      <c r="T78" s="9" t="s">
        <v>25</v>
      </c>
      <c r="U78" s="7">
        <v>1</v>
      </c>
      <c r="V78" s="9" t="s">
        <v>172</v>
      </c>
      <c r="W78" s="9" t="s">
        <v>84</v>
      </c>
      <c r="X78" s="9" t="s">
        <v>85</v>
      </c>
      <c r="Y78" s="9" t="s">
        <v>115</v>
      </c>
      <c r="Z78" s="9" t="s">
        <v>38</v>
      </c>
      <c r="AA78" s="9" t="s">
        <v>131</v>
      </c>
      <c r="AB78" s="5">
        <v>41739</v>
      </c>
      <c r="AC78" s="9" t="s">
        <v>39</v>
      </c>
      <c r="AD78" s="5">
        <v>41739</v>
      </c>
    </row>
    <row r="79" spans="1:30" x14ac:dyDescent="0.25">
      <c r="A79" t="s">
        <v>123</v>
      </c>
      <c r="E79" t="s">
        <v>125</v>
      </c>
      <c r="I79">
        <f>SUBTOTAL(109,Jet_Purchase_Detail[Extended Cost])</f>
        <v>213337.71</v>
      </c>
      <c r="M79">
        <f>SUBTOTAL(109,Jet_Purchase_Detail[PO Status])</f>
        <v>293</v>
      </c>
      <c r="Q79">
        <f>SUBTOTAL(109,Jet_Purchase_Detail[PO Type])</f>
        <v>71</v>
      </c>
      <c r="S79">
        <f>SUBTOTAL(109,Jet_Purchase_Detail[Unit Cost])</f>
        <v>111580.18000000002</v>
      </c>
      <c r="U79">
        <f>SUBTOTAL(109,Jet_Purchase_Detail[Line Quantity Ordered])</f>
        <v>3360</v>
      </c>
      <c r="AD79">
        <f>SUBTOTAL(103,Jet_Purchase_Detail[Required Date])</f>
        <v>69</v>
      </c>
    </row>
  </sheetData>
  <pageMargins left="0.7" right="0.7" top="0.75" bottom="0.75" header="0.3" footer="0.3"/>
  <pageSetup scale="22"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workbookViewId="0"/>
  </sheetViews>
  <sheetFormatPr defaultRowHeight="15" x14ac:dyDescent="0.25"/>
  <sheetData>
    <row r="1" spans="1:31" x14ac:dyDescent="0.25">
      <c r="A1" s="8" t="s">
        <v>412</v>
      </c>
      <c r="D1" s="8" t="s">
        <v>163</v>
      </c>
      <c r="E1" s="8" t="s">
        <v>164</v>
      </c>
      <c r="F1" s="8" t="s">
        <v>165</v>
      </c>
    </row>
    <row r="3" spans="1:31" x14ac:dyDescent="0.25">
      <c r="D3" s="8" t="s">
        <v>161</v>
      </c>
      <c r="E3" s="8" t="s">
        <v>162</v>
      </c>
    </row>
    <row r="4" spans="1:31" x14ac:dyDescent="0.25">
      <c r="D4" s="8" t="s">
        <v>166</v>
      </c>
    </row>
    <row r="5" spans="1:31" x14ac:dyDescent="0.25">
      <c r="A5" s="8" t="s">
        <v>167</v>
      </c>
      <c r="D5" s="8" t="s">
        <v>5</v>
      </c>
      <c r="E5" s="8" t="s">
        <v>270</v>
      </c>
      <c r="F5" s="8" t="s">
        <v>169</v>
      </c>
    </row>
    <row r="7" spans="1:31" x14ac:dyDescent="0.25">
      <c r="A7" s="8" t="s">
        <v>1</v>
      </c>
      <c r="E7" s="8" t="s">
        <v>2</v>
      </c>
      <c r="F7" s="8" t="s">
        <v>4</v>
      </c>
      <c r="G7" s="8" t="s">
        <v>5</v>
      </c>
      <c r="H7" s="8" t="s">
        <v>143</v>
      </c>
      <c r="I7" s="8" t="s">
        <v>249</v>
      </c>
      <c r="J7" s="8" t="s">
        <v>6</v>
      </c>
      <c r="K7" s="8" t="s">
        <v>7</v>
      </c>
      <c r="L7" s="8" t="s">
        <v>97</v>
      </c>
      <c r="M7" s="8" t="s">
        <v>8</v>
      </c>
      <c r="N7" s="8" t="s">
        <v>10</v>
      </c>
      <c r="O7" s="8" t="s">
        <v>9</v>
      </c>
      <c r="P7" s="8" t="s">
        <v>11</v>
      </c>
      <c r="Q7" s="8" t="s">
        <v>12</v>
      </c>
      <c r="R7" s="8" t="s">
        <v>13</v>
      </c>
      <c r="S7" s="8" t="s">
        <v>96</v>
      </c>
      <c r="T7" s="8" t="s">
        <v>14</v>
      </c>
      <c r="U7" s="8" t="s">
        <v>15</v>
      </c>
      <c r="V7" s="8" t="s">
        <v>16</v>
      </c>
      <c r="W7" s="8" t="s">
        <v>168</v>
      </c>
      <c r="X7" s="8" t="s">
        <v>17</v>
      </c>
      <c r="Y7" s="8" t="s">
        <v>18</v>
      </c>
      <c r="Z7" s="8" t="s">
        <v>19</v>
      </c>
      <c r="AA7" s="8" t="s">
        <v>20</v>
      </c>
      <c r="AB7" s="8" t="s">
        <v>21</v>
      </c>
      <c r="AC7" s="8" t="s">
        <v>22</v>
      </c>
      <c r="AD7" s="8" t="s">
        <v>23</v>
      </c>
      <c r="AE7" s="8" t="s">
        <v>24</v>
      </c>
    </row>
    <row r="8" spans="1:31" x14ac:dyDescent="0.25">
      <c r="A8" s="8" t="s">
        <v>1</v>
      </c>
      <c r="E8" s="8" t="s">
        <v>3</v>
      </c>
      <c r="F8" s="8" t="s">
        <v>4</v>
      </c>
      <c r="G8" s="8" t="s">
        <v>5</v>
      </c>
      <c r="H8" s="8" t="s">
        <v>143</v>
      </c>
      <c r="I8" s="8" t="s">
        <v>249</v>
      </c>
      <c r="J8" s="8" t="s">
        <v>6</v>
      </c>
      <c r="K8" s="8" t="s">
        <v>7</v>
      </c>
      <c r="L8" s="8" t="s">
        <v>97</v>
      </c>
      <c r="M8" s="8" t="s">
        <v>8</v>
      </c>
      <c r="N8" s="8" t="s">
        <v>10</v>
      </c>
      <c r="O8" s="8" t="s">
        <v>9</v>
      </c>
      <c r="P8" s="8" t="s">
        <v>11</v>
      </c>
      <c r="Q8" s="8" t="s">
        <v>12</v>
      </c>
      <c r="R8" s="8" t="s">
        <v>13</v>
      </c>
      <c r="S8" s="8" t="s">
        <v>96</v>
      </c>
      <c r="T8" s="8" t="s">
        <v>14</v>
      </c>
      <c r="U8" s="8" t="s">
        <v>15</v>
      </c>
      <c r="V8" s="8" t="s">
        <v>16</v>
      </c>
      <c r="W8" s="8" t="s">
        <v>168</v>
      </c>
      <c r="X8" s="8" t="s">
        <v>17</v>
      </c>
      <c r="Y8" s="8" t="s">
        <v>18</v>
      </c>
      <c r="Z8" s="8" t="s">
        <v>19</v>
      </c>
      <c r="AA8" s="8" t="s">
        <v>20</v>
      </c>
      <c r="AB8" s="8" t="s">
        <v>21</v>
      </c>
      <c r="AC8" s="8" t="s">
        <v>22</v>
      </c>
      <c r="AD8" s="8" t="s">
        <v>23</v>
      </c>
      <c r="AE8" s="8" t="s">
        <v>24</v>
      </c>
    </row>
    <row r="9" spans="1:31" x14ac:dyDescent="0.25">
      <c r="E9" s="8" t="s">
        <v>393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workbookViewId="0"/>
  </sheetViews>
  <sheetFormatPr defaultRowHeight="15" x14ac:dyDescent="0.25"/>
  <sheetData>
    <row r="1" spans="1:31" x14ac:dyDescent="0.25">
      <c r="A1" s="8" t="s">
        <v>412</v>
      </c>
      <c r="D1" s="8" t="s">
        <v>163</v>
      </c>
      <c r="E1" s="8" t="s">
        <v>164</v>
      </c>
      <c r="F1" s="8" t="s">
        <v>165</v>
      </c>
    </row>
    <row r="3" spans="1:31" x14ac:dyDescent="0.25">
      <c r="D3" s="8" t="s">
        <v>161</v>
      </c>
      <c r="E3" s="8" t="s">
        <v>162</v>
      </c>
    </row>
    <row r="4" spans="1:31" x14ac:dyDescent="0.25">
      <c r="D4" s="8" t="s">
        <v>166</v>
      </c>
    </row>
    <row r="5" spans="1:31" x14ac:dyDescent="0.25">
      <c r="A5" s="8" t="s">
        <v>167</v>
      </c>
      <c r="D5" s="8" t="s">
        <v>5</v>
      </c>
      <c r="E5" s="8" t="s">
        <v>270</v>
      </c>
      <c r="F5" s="8" t="s">
        <v>169</v>
      </c>
    </row>
    <row r="7" spans="1:31" x14ac:dyDescent="0.25">
      <c r="A7" s="8" t="s">
        <v>1</v>
      </c>
      <c r="E7" s="8" t="s">
        <v>2</v>
      </c>
      <c r="F7" s="8" t="s">
        <v>4</v>
      </c>
      <c r="G7" s="8" t="s">
        <v>5</v>
      </c>
      <c r="H7" s="8" t="s">
        <v>143</v>
      </c>
      <c r="I7" s="8" t="s">
        <v>249</v>
      </c>
      <c r="J7" s="8" t="s">
        <v>6</v>
      </c>
      <c r="K7" s="8" t="s">
        <v>7</v>
      </c>
      <c r="L7" s="8" t="s">
        <v>97</v>
      </c>
      <c r="M7" s="8" t="s">
        <v>8</v>
      </c>
      <c r="N7" s="8" t="s">
        <v>10</v>
      </c>
      <c r="O7" s="8" t="s">
        <v>9</v>
      </c>
      <c r="P7" s="8" t="s">
        <v>11</v>
      </c>
      <c r="Q7" s="8" t="s">
        <v>12</v>
      </c>
      <c r="R7" s="8" t="s">
        <v>13</v>
      </c>
      <c r="S7" s="8" t="s">
        <v>96</v>
      </c>
      <c r="T7" s="8" t="s">
        <v>14</v>
      </c>
      <c r="U7" s="8" t="s">
        <v>15</v>
      </c>
      <c r="V7" s="8" t="s">
        <v>16</v>
      </c>
      <c r="W7" s="8" t="s">
        <v>168</v>
      </c>
      <c r="X7" s="8" t="s">
        <v>17</v>
      </c>
      <c r="Y7" s="8" t="s">
        <v>18</v>
      </c>
      <c r="Z7" s="8" t="s">
        <v>19</v>
      </c>
      <c r="AA7" s="8" t="s">
        <v>20</v>
      </c>
      <c r="AB7" s="8" t="s">
        <v>21</v>
      </c>
      <c r="AC7" s="8" t="s">
        <v>22</v>
      </c>
      <c r="AD7" s="8" t="s">
        <v>23</v>
      </c>
      <c r="AE7" s="8" t="s">
        <v>24</v>
      </c>
    </row>
    <row r="8" spans="1:31" x14ac:dyDescent="0.25">
      <c r="A8" s="8" t="s">
        <v>1</v>
      </c>
      <c r="E8" s="8" t="s">
        <v>3</v>
      </c>
      <c r="F8" s="8" t="s">
        <v>4</v>
      </c>
      <c r="G8" s="8" t="s">
        <v>5</v>
      </c>
      <c r="H8" s="8" t="s">
        <v>143</v>
      </c>
      <c r="I8" s="8" t="s">
        <v>249</v>
      </c>
      <c r="J8" s="8" t="s">
        <v>6</v>
      </c>
      <c r="K8" s="8" t="s">
        <v>7</v>
      </c>
      <c r="L8" s="8" t="s">
        <v>97</v>
      </c>
      <c r="M8" s="8" t="s">
        <v>8</v>
      </c>
      <c r="N8" s="8" t="s">
        <v>10</v>
      </c>
      <c r="O8" s="8" t="s">
        <v>9</v>
      </c>
      <c r="P8" s="8" t="s">
        <v>11</v>
      </c>
      <c r="Q8" s="8" t="s">
        <v>12</v>
      </c>
      <c r="R8" s="8" t="s">
        <v>13</v>
      </c>
      <c r="S8" s="8" t="s">
        <v>96</v>
      </c>
      <c r="T8" s="8" t="s">
        <v>14</v>
      </c>
      <c r="U8" s="8" t="s">
        <v>15</v>
      </c>
      <c r="V8" s="8" t="s">
        <v>16</v>
      </c>
      <c r="W8" s="8" t="s">
        <v>168</v>
      </c>
      <c r="X8" s="8" t="s">
        <v>17</v>
      </c>
      <c r="Y8" s="8" t="s">
        <v>18</v>
      </c>
      <c r="Z8" s="8" t="s">
        <v>19</v>
      </c>
      <c r="AA8" s="8" t="s">
        <v>20</v>
      </c>
      <c r="AB8" s="8" t="s">
        <v>21</v>
      </c>
      <c r="AC8" s="8" t="s">
        <v>22</v>
      </c>
      <c r="AD8" s="8" t="s">
        <v>23</v>
      </c>
      <c r="AE8" s="8" t="s">
        <v>24</v>
      </c>
    </row>
    <row r="9" spans="1:31" x14ac:dyDescent="0.25">
      <c r="E9" s="8" t="s">
        <v>393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79"/>
  <sheetViews>
    <sheetView workbookViewId="0"/>
  </sheetViews>
  <sheetFormatPr defaultRowHeight="15" x14ac:dyDescent="0.25"/>
  <sheetData>
    <row r="1" spans="1:56" x14ac:dyDescent="0.25">
      <c r="A1" s="8" t="s">
        <v>414</v>
      </c>
      <c r="D1" s="8" t="s">
        <v>163</v>
      </c>
      <c r="E1" s="8" t="s">
        <v>170</v>
      </c>
      <c r="F1" s="8" t="s">
        <v>124</v>
      </c>
      <c r="G1" s="8" t="s">
        <v>124</v>
      </c>
      <c r="H1" s="8" t="s">
        <v>124</v>
      </c>
      <c r="I1" s="8" t="s">
        <v>124</v>
      </c>
      <c r="J1" s="8" t="s">
        <v>124</v>
      </c>
      <c r="K1" s="8" t="s">
        <v>124</v>
      </c>
      <c r="L1" s="8" t="s">
        <v>124</v>
      </c>
      <c r="M1" s="8" t="s">
        <v>124</v>
      </c>
      <c r="N1" s="8" t="s">
        <v>124</v>
      </c>
      <c r="O1" s="8" t="s">
        <v>124</v>
      </c>
      <c r="P1" s="8" t="s">
        <v>124</v>
      </c>
      <c r="Q1" s="8" t="s">
        <v>124</v>
      </c>
      <c r="R1" s="8" t="s">
        <v>124</v>
      </c>
      <c r="S1" s="8" t="s">
        <v>124</v>
      </c>
      <c r="T1" s="8" t="s">
        <v>124</v>
      </c>
      <c r="U1" s="8" t="s">
        <v>124</v>
      </c>
      <c r="V1" s="8" t="s">
        <v>124</v>
      </c>
      <c r="W1" s="8" t="s">
        <v>124</v>
      </c>
      <c r="X1" s="8" t="s">
        <v>124</v>
      </c>
      <c r="Y1" s="8" t="s">
        <v>124</v>
      </c>
      <c r="Z1" s="8" t="s">
        <v>124</v>
      </c>
      <c r="AA1" s="8" t="s">
        <v>124</v>
      </c>
      <c r="AB1" s="8" t="s">
        <v>124</v>
      </c>
      <c r="AC1" s="8" t="s">
        <v>124</v>
      </c>
      <c r="AD1" s="8" t="s">
        <v>124</v>
      </c>
      <c r="AE1" s="8" t="s">
        <v>165</v>
      </c>
    </row>
    <row r="3" spans="1:56" x14ac:dyDescent="0.25">
      <c r="D3" s="8" t="s">
        <v>161</v>
      </c>
      <c r="E3" s="8" t="s">
        <v>162</v>
      </c>
    </row>
    <row r="4" spans="1:56" x14ac:dyDescent="0.25">
      <c r="D4" s="8" t="s">
        <v>166</v>
      </c>
    </row>
    <row r="5" spans="1:56" x14ac:dyDescent="0.25">
      <c r="A5" s="8" t="s">
        <v>167</v>
      </c>
      <c r="D5" s="8" t="s">
        <v>5</v>
      </c>
      <c r="E5" s="8" t="s">
        <v>270</v>
      </c>
      <c r="AE5" s="8" t="s">
        <v>169</v>
      </c>
    </row>
    <row r="7" spans="1:56" x14ac:dyDescent="0.25">
      <c r="A7" s="8" t="s">
        <v>1</v>
      </c>
      <c r="E7" s="8" t="s">
        <v>2</v>
      </c>
      <c r="AE7" s="8" t="s">
        <v>4</v>
      </c>
      <c r="AF7" s="8" t="s">
        <v>5</v>
      </c>
      <c r="AG7" s="8" t="s">
        <v>143</v>
      </c>
      <c r="AH7" s="8" t="s">
        <v>249</v>
      </c>
      <c r="AI7" s="8" t="s">
        <v>6</v>
      </c>
      <c r="AJ7" s="8" t="s">
        <v>7</v>
      </c>
      <c r="AK7" s="8" t="s">
        <v>97</v>
      </c>
      <c r="AL7" s="8" t="s">
        <v>8</v>
      </c>
      <c r="AM7" s="8" t="s">
        <v>10</v>
      </c>
      <c r="AN7" s="8" t="s">
        <v>9</v>
      </c>
      <c r="AO7" s="8" t="s">
        <v>11</v>
      </c>
      <c r="AP7" s="8" t="s">
        <v>12</v>
      </c>
      <c r="AQ7" s="8" t="s">
        <v>13</v>
      </c>
      <c r="AR7" s="8" t="s">
        <v>96</v>
      </c>
      <c r="AS7" s="8" t="s">
        <v>14</v>
      </c>
      <c r="AT7" s="8" t="s">
        <v>15</v>
      </c>
      <c r="AU7" s="8" t="s">
        <v>16</v>
      </c>
      <c r="AV7" s="8" t="s">
        <v>168</v>
      </c>
      <c r="AW7" s="8" t="s">
        <v>17</v>
      </c>
      <c r="AX7" s="8" t="s">
        <v>18</v>
      </c>
      <c r="AY7" s="8" t="s">
        <v>19</v>
      </c>
      <c r="AZ7" s="8" t="s">
        <v>20</v>
      </c>
      <c r="BA7" s="8" t="s">
        <v>21</v>
      </c>
      <c r="BB7" s="8" t="s">
        <v>22</v>
      </c>
      <c r="BC7" s="8" t="s">
        <v>23</v>
      </c>
      <c r="BD7" s="8" t="s">
        <v>24</v>
      </c>
    </row>
    <row r="8" spans="1:56" x14ac:dyDescent="0.25">
      <c r="A8" s="8" t="s">
        <v>1</v>
      </c>
      <c r="E8" s="8" t="s">
        <v>3</v>
      </c>
      <c r="AE8" s="8" t="s">
        <v>4</v>
      </c>
      <c r="AF8" s="8" t="s">
        <v>5</v>
      </c>
      <c r="AG8" s="8" t="s">
        <v>143</v>
      </c>
      <c r="AH8" s="8" t="s">
        <v>249</v>
      </c>
      <c r="AI8" s="8" t="s">
        <v>6</v>
      </c>
      <c r="AJ8" s="8" t="s">
        <v>7</v>
      </c>
      <c r="AK8" s="8" t="s">
        <v>97</v>
      </c>
      <c r="AL8" s="8" t="s">
        <v>8</v>
      </c>
      <c r="AM8" s="8" t="s">
        <v>10</v>
      </c>
      <c r="AN8" s="8" t="s">
        <v>9</v>
      </c>
      <c r="AO8" s="8" t="s">
        <v>11</v>
      </c>
      <c r="AP8" s="8" t="s">
        <v>12</v>
      </c>
      <c r="AQ8" s="8" t="s">
        <v>13</v>
      </c>
      <c r="AR8" s="8" t="s">
        <v>96</v>
      </c>
      <c r="AS8" s="8" t="s">
        <v>14</v>
      </c>
      <c r="AT8" s="8" t="s">
        <v>15</v>
      </c>
      <c r="AU8" s="8" t="s">
        <v>16</v>
      </c>
      <c r="AV8" s="8" t="s">
        <v>168</v>
      </c>
      <c r="AW8" s="8" t="s">
        <v>17</v>
      </c>
      <c r="AX8" s="8" t="s">
        <v>18</v>
      </c>
      <c r="AY8" s="8" t="s">
        <v>19</v>
      </c>
      <c r="AZ8" s="8" t="s">
        <v>20</v>
      </c>
      <c r="BA8" s="8" t="s">
        <v>21</v>
      </c>
      <c r="BB8" s="8" t="s">
        <v>22</v>
      </c>
      <c r="BC8" s="8" t="s">
        <v>23</v>
      </c>
      <c r="BD8" s="8" t="s">
        <v>24</v>
      </c>
    </row>
    <row r="9" spans="1:56" x14ac:dyDescent="0.25">
      <c r="E9" s="8" t="s">
        <v>4</v>
      </c>
      <c r="F9" s="8" t="s">
        <v>5</v>
      </c>
      <c r="G9" s="8" t="s">
        <v>143</v>
      </c>
      <c r="H9" s="8" t="s">
        <v>249</v>
      </c>
      <c r="I9" s="8" t="s">
        <v>6</v>
      </c>
      <c r="J9" s="8" t="s">
        <v>7</v>
      </c>
      <c r="K9" s="8" t="s">
        <v>97</v>
      </c>
      <c r="L9" s="8" t="s">
        <v>8</v>
      </c>
      <c r="M9" s="8" t="s">
        <v>10</v>
      </c>
      <c r="N9" s="8" t="s">
        <v>9</v>
      </c>
      <c r="O9" s="8" t="s">
        <v>11</v>
      </c>
      <c r="P9" s="8" t="s">
        <v>12</v>
      </c>
      <c r="Q9" s="8" t="s">
        <v>13</v>
      </c>
      <c r="R9" s="8" t="s">
        <v>96</v>
      </c>
      <c r="S9" s="8" t="s">
        <v>14</v>
      </c>
      <c r="T9" s="8" t="s">
        <v>15</v>
      </c>
      <c r="U9" s="8" t="s">
        <v>16</v>
      </c>
      <c r="V9" s="8" t="s">
        <v>168</v>
      </c>
      <c r="W9" s="8" t="s">
        <v>17</v>
      </c>
      <c r="X9" s="8" t="s">
        <v>18</v>
      </c>
      <c r="Y9" s="8" t="s">
        <v>19</v>
      </c>
      <c r="Z9" s="8" t="s">
        <v>20</v>
      </c>
      <c r="AA9" s="8" t="s">
        <v>21</v>
      </c>
      <c r="AB9" s="8" t="s">
        <v>22</v>
      </c>
      <c r="AC9" s="8" t="s">
        <v>23</v>
      </c>
      <c r="AD9" s="8" t="s">
        <v>24</v>
      </c>
    </row>
    <row r="10" spans="1:56" x14ac:dyDescent="0.25">
      <c r="A10" s="8" t="s">
        <v>123</v>
      </c>
      <c r="E10" s="8" t="s">
        <v>126</v>
      </c>
      <c r="F10" s="8" t="s">
        <v>185</v>
      </c>
      <c r="G10" s="8" t="s">
        <v>146</v>
      </c>
      <c r="H10" s="8" t="s">
        <v>32</v>
      </c>
      <c r="I10" s="8" t="s">
        <v>190</v>
      </c>
      <c r="J10" s="8" t="s">
        <v>127</v>
      </c>
      <c r="K10" s="8" t="s">
        <v>187</v>
      </c>
      <c r="L10" s="8" t="s">
        <v>128</v>
      </c>
      <c r="M10" s="8" t="s">
        <v>188</v>
      </c>
      <c r="N10" s="8" t="s">
        <v>132</v>
      </c>
      <c r="O10" s="8" t="s">
        <v>102</v>
      </c>
      <c r="P10" s="8" t="s">
        <v>130</v>
      </c>
      <c r="Q10" s="8" t="s">
        <v>175</v>
      </c>
      <c r="R10" s="8" t="s">
        <v>189</v>
      </c>
      <c r="S10" s="8" t="s">
        <v>190</v>
      </c>
      <c r="T10" s="8" t="s">
        <v>25</v>
      </c>
      <c r="U10" s="8" t="s">
        <v>175</v>
      </c>
      <c r="V10" s="8" t="s">
        <v>171</v>
      </c>
      <c r="W10" s="8" t="s">
        <v>32</v>
      </c>
      <c r="X10" s="8" t="s">
        <v>33</v>
      </c>
      <c r="Y10" s="8" t="s">
        <v>117</v>
      </c>
      <c r="Z10" s="8" t="s">
        <v>34</v>
      </c>
      <c r="AB10" s="8" t="s">
        <v>185</v>
      </c>
      <c r="AD10" s="8" t="s">
        <v>185</v>
      </c>
    </row>
    <row r="11" spans="1:56" x14ac:dyDescent="0.25">
      <c r="A11" s="8" t="s">
        <v>123</v>
      </c>
      <c r="E11" s="8" t="s">
        <v>126</v>
      </c>
      <c r="F11" s="8" t="s">
        <v>185</v>
      </c>
      <c r="G11" s="8" t="s">
        <v>154</v>
      </c>
      <c r="H11" s="8" t="s">
        <v>35</v>
      </c>
      <c r="I11" s="8" t="s">
        <v>186</v>
      </c>
      <c r="J11" s="8" t="s">
        <v>127</v>
      </c>
      <c r="K11" s="8" t="s">
        <v>187</v>
      </c>
      <c r="L11" s="8" t="s">
        <v>128</v>
      </c>
      <c r="M11" s="8" t="s">
        <v>188</v>
      </c>
      <c r="N11" s="8" t="s">
        <v>132</v>
      </c>
      <c r="O11" s="8" t="s">
        <v>102</v>
      </c>
      <c r="P11" s="8" t="s">
        <v>130</v>
      </c>
      <c r="Q11" s="8" t="s">
        <v>175</v>
      </c>
      <c r="R11" s="8" t="s">
        <v>189</v>
      </c>
      <c r="S11" s="8" t="s">
        <v>186</v>
      </c>
      <c r="T11" s="8" t="s">
        <v>25</v>
      </c>
      <c r="U11" s="8" t="s">
        <v>175</v>
      </c>
      <c r="V11" s="8" t="s">
        <v>171</v>
      </c>
      <c r="W11" s="8" t="s">
        <v>35</v>
      </c>
      <c r="X11" s="8" t="s">
        <v>36</v>
      </c>
      <c r="Y11" s="8" t="s">
        <v>117</v>
      </c>
      <c r="Z11" s="8" t="s">
        <v>34</v>
      </c>
      <c r="AB11" s="8" t="s">
        <v>185</v>
      </c>
      <c r="AD11" s="8" t="s">
        <v>185</v>
      </c>
    </row>
    <row r="12" spans="1:56" x14ac:dyDescent="0.25">
      <c r="A12" s="8" t="s">
        <v>123</v>
      </c>
      <c r="E12" s="8" t="s">
        <v>126</v>
      </c>
      <c r="F12" s="8" t="s">
        <v>174</v>
      </c>
      <c r="G12" s="8" t="s">
        <v>93</v>
      </c>
      <c r="H12" s="8" t="s">
        <v>26</v>
      </c>
      <c r="I12" s="8" t="s">
        <v>176</v>
      </c>
      <c r="J12" s="8" t="s">
        <v>127</v>
      </c>
      <c r="K12" s="8" t="s">
        <v>177</v>
      </c>
      <c r="L12" s="8" t="s">
        <v>128</v>
      </c>
      <c r="M12" s="8" t="s">
        <v>178</v>
      </c>
      <c r="N12" s="8" t="s">
        <v>129</v>
      </c>
      <c r="O12" s="8" t="s">
        <v>104</v>
      </c>
      <c r="P12" s="8" t="s">
        <v>130</v>
      </c>
      <c r="Q12" s="8" t="s">
        <v>175</v>
      </c>
      <c r="R12" s="8" t="s">
        <v>179</v>
      </c>
      <c r="S12" s="8" t="s">
        <v>180</v>
      </c>
      <c r="T12" s="8" t="s">
        <v>25</v>
      </c>
      <c r="U12" s="8" t="s">
        <v>178</v>
      </c>
      <c r="V12" s="8" t="s">
        <v>171</v>
      </c>
      <c r="W12" s="8" t="s">
        <v>26</v>
      </c>
      <c r="X12" s="8" t="s">
        <v>27</v>
      </c>
      <c r="Y12" s="8" t="s">
        <v>119</v>
      </c>
      <c r="Z12" s="8" t="s">
        <v>28</v>
      </c>
      <c r="AB12" s="8" t="s">
        <v>181</v>
      </c>
      <c r="AC12" s="8" t="s">
        <v>29</v>
      </c>
      <c r="AD12" s="8" t="s">
        <v>181</v>
      </c>
    </row>
    <row r="13" spans="1:56" x14ac:dyDescent="0.25">
      <c r="A13" s="8" t="s">
        <v>123</v>
      </c>
      <c r="E13" s="8" t="s">
        <v>126</v>
      </c>
      <c r="F13" s="8" t="s">
        <v>174</v>
      </c>
      <c r="G13" s="8" t="s">
        <v>94</v>
      </c>
      <c r="H13" s="8" t="s">
        <v>30</v>
      </c>
      <c r="I13" s="8" t="s">
        <v>183</v>
      </c>
      <c r="J13" s="8" t="s">
        <v>127</v>
      </c>
      <c r="K13" s="8" t="s">
        <v>177</v>
      </c>
      <c r="L13" s="8" t="s">
        <v>128</v>
      </c>
      <c r="M13" s="8" t="s">
        <v>178</v>
      </c>
      <c r="N13" s="8" t="s">
        <v>129</v>
      </c>
      <c r="O13" s="8" t="s">
        <v>104</v>
      </c>
      <c r="P13" s="8" t="s">
        <v>130</v>
      </c>
      <c r="Q13" s="8" t="s">
        <v>175</v>
      </c>
      <c r="R13" s="8" t="s">
        <v>179</v>
      </c>
      <c r="S13" s="8" t="s">
        <v>184</v>
      </c>
      <c r="T13" s="8" t="s">
        <v>25</v>
      </c>
      <c r="U13" s="8" t="s">
        <v>178</v>
      </c>
      <c r="V13" s="8" t="s">
        <v>171</v>
      </c>
      <c r="W13" s="8" t="s">
        <v>30</v>
      </c>
      <c r="X13" s="8" t="s">
        <v>31</v>
      </c>
      <c r="Y13" s="8" t="s">
        <v>119</v>
      </c>
      <c r="Z13" s="8" t="s">
        <v>28</v>
      </c>
      <c r="AB13" s="8" t="s">
        <v>181</v>
      </c>
      <c r="AC13" s="8" t="s">
        <v>29</v>
      </c>
      <c r="AD13" s="8" t="s">
        <v>181</v>
      </c>
    </row>
    <row r="14" spans="1:56" x14ac:dyDescent="0.25">
      <c r="A14" s="8" t="s">
        <v>123</v>
      </c>
      <c r="E14" s="8" t="s">
        <v>126</v>
      </c>
      <c r="F14" s="8" t="s">
        <v>195</v>
      </c>
      <c r="G14" s="8" t="s">
        <v>157</v>
      </c>
      <c r="H14" s="8" t="s">
        <v>47</v>
      </c>
      <c r="I14" s="8" t="s">
        <v>201</v>
      </c>
      <c r="J14" s="8" t="s">
        <v>127</v>
      </c>
      <c r="K14" s="8" t="s">
        <v>177</v>
      </c>
      <c r="L14" s="8" t="s">
        <v>134</v>
      </c>
      <c r="M14" s="8" t="s">
        <v>188</v>
      </c>
      <c r="N14" s="8" t="s">
        <v>132</v>
      </c>
      <c r="O14" s="8" t="s">
        <v>107</v>
      </c>
      <c r="P14" s="8" t="s">
        <v>130</v>
      </c>
      <c r="Q14" s="8" t="s">
        <v>175</v>
      </c>
      <c r="R14" s="8" t="s">
        <v>198</v>
      </c>
      <c r="S14" s="8" t="s">
        <v>202</v>
      </c>
      <c r="T14" s="8" t="s">
        <v>40</v>
      </c>
      <c r="U14" s="8" t="s">
        <v>203</v>
      </c>
      <c r="V14" s="8" t="s">
        <v>171</v>
      </c>
      <c r="W14" s="8" t="s">
        <v>47</v>
      </c>
      <c r="X14" s="8" t="s">
        <v>48</v>
      </c>
      <c r="Y14" s="8" t="s">
        <v>121</v>
      </c>
      <c r="Z14" s="8" t="s">
        <v>43</v>
      </c>
      <c r="AB14" s="8" t="s">
        <v>181</v>
      </c>
      <c r="AC14" s="8" t="s">
        <v>44</v>
      </c>
      <c r="AD14" s="8" t="s">
        <v>181</v>
      </c>
    </row>
    <row r="15" spans="1:56" x14ac:dyDescent="0.25">
      <c r="A15" s="8" t="s">
        <v>123</v>
      </c>
      <c r="E15" s="8" t="s">
        <v>126</v>
      </c>
      <c r="F15" s="8" t="s">
        <v>195</v>
      </c>
      <c r="G15" s="8" t="s">
        <v>160</v>
      </c>
      <c r="H15" s="8" t="s">
        <v>251</v>
      </c>
      <c r="I15" s="8" t="s">
        <v>206</v>
      </c>
      <c r="J15" s="8" t="s">
        <v>127</v>
      </c>
      <c r="K15" s="8" t="s">
        <v>177</v>
      </c>
      <c r="L15" s="8" t="s">
        <v>134</v>
      </c>
      <c r="M15" s="8" t="s">
        <v>188</v>
      </c>
      <c r="N15" s="8" t="s">
        <v>132</v>
      </c>
      <c r="O15" s="8" t="s">
        <v>107</v>
      </c>
      <c r="P15" s="8" t="s">
        <v>130</v>
      </c>
      <c r="Q15" s="8" t="s">
        <v>175</v>
      </c>
      <c r="R15" s="8" t="s">
        <v>198</v>
      </c>
      <c r="S15" s="8" t="s">
        <v>207</v>
      </c>
      <c r="T15" s="8" t="s">
        <v>40</v>
      </c>
      <c r="U15" s="8" t="s">
        <v>208</v>
      </c>
      <c r="V15" s="8" t="s">
        <v>171</v>
      </c>
      <c r="W15" s="8" t="s">
        <v>41</v>
      </c>
      <c r="X15" s="8" t="s">
        <v>42</v>
      </c>
      <c r="Y15" s="8" t="s">
        <v>121</v>
      </c>
      <c r="Z15" s="8" t="s">
        <v>43</v>
      </c>
      <c r="AB15" s="8" t="s">
        <v>181</v>
      </c>
      <c r="AC15" s="8" t="s">
        <v>44</v>
      </c>
      <c r="AD15" s="8" t="s">
        <v>181</v>
      </c>
    </row>
    <row r="16" spans="1:56" x14ac:dyDescent="0.25">
      <c r="A16" s="8" t="s">
        <v>123</v>
      </c>
      <c r="E16" s="8" t="s">
        <v>126</v>
      </c>
      <c r="F16" s="8" t="s">
        <v>209</v>
      </c>
      <c r="G16" s="8" t="s">
        <v>153</v>
      </c>
      <c r="H16" s="8" t="s">
        <v>59</v>
      </c>
      <c r="I16" s="8" t="s">
        <v>215</v>
      </c>
      <c r="J16" s="8" t="s">
        <v>137</v>
      </c>
      <c r="K16" s="8" t="s">
        <v>177</v>
      </c>
      <c r="L16" s="8" t="s">
        <v>128</v>
      </c>
      <c r="M16" s="8" t="s">
        <v>188</v>
      </c>
      <c r="N16" s="8" t="s">
        <v>132</v>
      </c>
      <c r="O16" s="8" t="s">
        <v>112</v>
      </c>
      <c r="P16" s="8" t="s">
        <v>130</v>
      </c>
      <c r="Q16" s="8" t="s">
        <v>175</v>
      </c>
      <c r="R16" s="8" t="s">
        <v>211</v>
      </c>
      <c r="S16" s="8" t="s">
        <v>215</v>
      </c>
      <c r="T16" s="8" t="s">
        <v>25</v>
      </c>
      <c r="U16" s="8" t="s">
        <v>175</v>
      </c>
      <c r="V16" s="8" t="s">
        <v>171</v>
      </c>
      <c r="W16" s="8" t="s">
        <v>59</v>
      </c>
      <c r="X16" s="8" t="s">
        <v>60</v>
      </c>
      <c r="Y16" s="8" t="s">
        <v>113</v>
      </c>
      <c r="Z16" s="8" t="s">
        <v>61</v>
      </c>
      <c r="AB16" s="8" t="s">
        <v>181</v>
      </c>
      <c r="AC16" s="8" t="s">
        <v>62</v>
      </c>
      <c r="AD16" s="8" t="s">
        <v>181</v>
      </c>
    </row>
    <row r="17" spans="1:30" x14ac:dyDescent="0.25">
      <c r="A17" s="8" t="s">
        <v>123</v>
      </c>
      <c r="E17" s="8" t="s">
        <v>126</v>
      </c>
      <c r="F17" s="8" t="s">
        <v>329</v>
      </c>
      <c r="G17" s="8" t="s">
        <v>146</v>
      </c>
      <c r="H17" s="8" t="s">
        <v>32</v>
      </c>
      <c r="I17" s="8" t="s">
        <v>190</v>
      </c>
      <c r="J17" s="8" t="s">
        <v>127</v>
      </c>
      <c r="K17" s="8" t="s">
        <v>330</v>
      </c>
      <c r="L17" s="8" t="s">
        <v>128</v>
      </c>
      <c r="M17" s="8" t="s">
        <v>188</v>
      </c>
      <c r="N17" s="8" t="s">
        <v>132</v>
      </c>
      <c r="O17" s="8" t="s">
        <v>285</v>
      </c>
      <c r="P17" s="8" t="s">
        <v>130</v>
      </c>
      <c r="Q17" s="8" t="s">
        <v>175</v>
      </c>
      <c r="R17" s="8" t="s">
        <v>331</v>
      </c>
      <c r="S17" s="8" t="s">
        <v>190</v>
      </c>
      <c r="T17" s="8" t="s">
        <v>25</v>
      </c>
      <c r="U17" s="8" t="s">
        <v>175</v>
      </c>
      <c r="V17" s="8" t="s">
        <v>171</v>
      </c>
      <c r="W17" s="8" t="s">
        <v>32</v>
      </c>
      <c r="X17" s="8" t="s">
        <v>33</v>
      </c>
      <c r="Y17" s="8" t="s">
        <v>117</v>
      </c>
      <c r="Z17" s="8" t="s">
        <v>34</v>
      </c>
      <c r="AB17" s="8" t="s">
        <v>329</v>
      </c>
      <c r="AD17" s="8" t="s">
        <v>329</v>
      </c>
    </row>
    <row r="18" spans="1:30" x14ac:dyDescent="0.25">
      <c r="A18" s="8" t="s">
        <v>123</v>
      </c>
      <c r="E18" s="8" t="s">
        <v>126</v>
      </c>
      <c r="F18" s="8" t="s">
        <v>329</v>
      </c>
      <c r="G18" s="8" t="s">
        <v>154</v>
      </c>
      <c r="H18" s="8" t="s">
        <v>35</v>
      </c>
      <c r="I18" s="8" t="s">
        <v>186</v>
      </c>
      <c r="J18" s="8" t="s">
        <v>127</v>
      </c>
      <c r="K18" s="8" t="s">
        <v>330</v>
      </c>
      <c r="L18" s="8" t="s">
        <v>128</v>
      </c>
      <c r="M18" s="8" t="s">
        <v>188</v>
      </c>
      <c r="N18" s="8" t="s">
        <v>132</v>
      </c>
      <c r="O18" s="8" t="s">
        <v>285</v>
      </c>
      <c r="P18" s="8" t="s">
        <v>130</v>
      </c>
      <c r="Q18" s="8" t="s">
        <v>175</v>
      </c>
      <c r="R18" s="8" t="s">
        <v>331</v>
      </c>
      <c r="S18" s="8" t="s">
        <v>186</v>
      </c>
      <c r="T18" s="8" t="s">
        <v>25</v>
      </c>
      <c r="U18" s="8" t="s">
        <v>175</v>
      </c>
      <c r="V18" s="8" t="s">
        <v>171</v>
      </c>
      <c r="W18" s="8" t="s">
        <v>35</v>
      </c>
      <c r="X18" s="8" t="s">
        <v>36</v>
      </c>
      <c r="Y18" s="8" t="s">
        <v>117</v>
      </c>
      <c r="Z18" s="8" t="s">
        <v>34</v>
      </c>
      <c r="AB18" s="8" t="s">
        <v>329</v>
      </c>
      <c r="AD18" s="8" t="s">
        <v>329</v>
      </c>
    </row>
    <row r="19" spans="1:30" x14ac:dyDescent="0.25">
      <c r="A19" s="8" t="s">
        <v>123</v>
      </c>
      <c r="E19" s="8" t="s">
        <v>126</v>
      </c>
      <c r="F19" s="8" t="s">
        <v>332</v>
      </c>
      <c r="G19" s="8" t="s">
        <v>89</v>
      </c>
      <c r="H19" s="8" t="s">
        <v>84</v>
      </c>
      <c r="I19" s="8" t="s">
        <v>229</v>
      </c>
      <c r="J19" s="8" t="s">
        <v>127</v>
      </c>
      <c r="K19" s="8" t="s">
        <v>330</v>
      </c>
      <c r="L19" s="8" t="s">
        <v>128</v>
      </c>
      <c r="M19" s="8" t="s">
        <v>188</v>
      </c>
      <c r="N19" s="8" t="s">
        <v>132</v>
      </c>
      <c r="O19" s="8" t="s">
        <v>286</v>
      </c>
      <c r="P19" s="8" t="s">
        <v>130</v>
      </c>
      <c r="Q19" s="8" t="s">
        <v>175</v>
      </c>
      <c r="R19" s="8" t="s">
        <v>333</v>
      </c>
      <c r="S19" s="8" t="s">
        <v>229</v>
      </c>
      <c r="T19" s="8" t="s">
        <v>25</v>
      </c>
      <c r="U19" s="8" t="s">
        <v>175</v>
      </c>
      <c r="V19" s="8" t="s">
        <v>171</v>
      </c>
      <c r="W19" s="8" t="s">
        <v>84</v>
      </c>
      <c r="X19" s="8" t="s">
        <v>85</v>
      </c>
      <c r="Y19" s="8" t="s">
        <v>115</v>
      </c>
      <c r="Z19" s="8" t="s">
        <v>38</v>
      </c>
      <c r="AB19" s="8" t="s">
        <v>329</v>
      </c>
      <c r="AC19" s="8" t="s">
        <v>39</v>
      </c>
      <c r="AD19" s="8" t="s">
        <v>329</v>
      </c>
    </row>
    <row r="20" spans="1:30" x14ac:dyDescent="0.25">
      <c r="A20" s="8" t="s">
        <v>123</v>
      </c>
      <c r="E20" s="8" t="s">
        <v>126</v>
      </c>
      <c r="F20" s="8" t="s">
        <v>334</v>
      </c>
      <c r="G20" s="8" t="s">
        <v>90</v>
      </c>
      <c r="H20" s="8" t="s">
        <v>86</v>
      </c>
      <c r="I20" s="8" t="s">
        <v>226</v>
      </c>
      <c r="J20" s="8" t="s">
        <v>127</v>
      </c>
      <c r="K20" s="8" t="s">
        <v>330</v>
      </c>
      <c r="L20" s="8" t="s">
        <v>128</v>
      </c>
      <c r="M20" s="8" t="s">
        <v>188</v>
      </c>
      <c r="N20" s="8" t="s">
        <v>132</v>
      </c>
      <c r="O20" s="8" t="s">
        <v>287</v>
      </c>
      <c r="P20" s="8" t="s">
        <v>130</v>
      </c>
      <c r="Q20" s="8" t="s">
        <v>175</v>
      </c>
      <c r="R20" s="8" t="s">
        <v>335</v>
      </c>
      <c r="S20" s="8" t="s">
        <v>226</v>
      </c>
      <c r="T20" s="8" t="s">
        <v>25</v>
      </c>
      <c r="U20" s="8" t="s">
        <v>175</v>
      </c>
      <c r="V20" s="8" t="s">
        <v>171</v>
      </c>
      <c r="W20" s="8" t="s">
        <v>86</v>
      </c>
      <c r="X20" s="8" t="s">
        <v>87</v>
      </c>
      <c r="Y20" s="8" t="s">
        <v>116</v>
      </c>
      <c r="Z20" s="8" t="s">
        <v>88</v>
      </c>
      <c r="AB20" s="8" t="s">
        <v>329</v>
      </c>
      <c r="AC20" s="8" t="s">
        <v>44</v>
      </c>
      <c r="AD20" s="8" t="s">
        <v>329</v>
      </c>
    </row>
    <row r="21" spans="1:30" x14ac:dyDescent="0.25">
      <c r="A21" s="8" t="s">
        <v>123</v>
      </c>
      <c r="E21" s="8" t="s">
        <v>126</v>
      </c>
      <c r="F21" s="8" t="s">
        <v>336</v>
      </c>
      <c r="G21" s="8" t="s">
        <v>93</v>
      </c>
      <c r="H21" s="8" t="s">
        <v>26</v>
      </c>
      <c r="I21" s="8" t="s">
        <v>180</v>
      </c>
      <c r="J21" s="8" t="s">
        <v>127</v>
      </c>
      <c r="K21" s="8" t="s">
        <v>330</v>
      </c>
      <c r="L21" s="8" t="s">
        <v>128</v>
      </c>
      <c r="M21" s="8" t="s">
        <v>188</v>
      </c>
      <c r="N21" s="8" t="s">
        <v>132</v>
      </c>
      <c r="O21" s="8" t="s">
        <v>288</v>
      </c>
      <c r="P21" s="8" t="s">
        <v>130</v>
      </c>
      <c r="Q21" s="8" t="s">
        <v>175</v>
      </c>
      <c r="R21" s="8" t="s">
        <v>337</v>
      </c>
      <c r="S21" s="8" t="s">
        <v>180</v>
      </c>
      <c r="T21" s="8" t="s">
        <v>25</v>
      </c>
      <c r="U21" s="8" t="s">
        <v>175</v>
      </c>
      <c r="V21" s="8" t="s">
        <v>171</v>
      </c>
      <c r="W21" s="8" t="s">
        <v>26</v>
      </c>
      <c r="X21" s="8" t="s">
        <v>37</v>
      </c>
      <c r="Y21" s="8" t="s">
        <v>115</v>
      </c>
      <c r="Z21" s="8" t="s">
        <v>38</v>
      </c>
      <c r="AB21" s="8" t="s">
        <v>329</v>
      </c>
      <c r="AC21" s="8" t="s">
        <v>39</v>
      </c>
      <c r="AD21" s="8" t="s">
        <v>329</v>
      </c>
    </row>
    <row r="22" spans="1:30" x14ac:dyDescent="0.25">
      <c r="A22" s="8" t="s">
        <v>123</v>
      </c>
      <c r="E22" s="8" t="s">
        <v>126</v>
      </c>
      <c r="F22" s="8" t="s">
        <v>336</v>
      </c>
      <c r="G22" s="8" t="s">
        <v>146</v>
      </c>
      <c r="H22" s="8" t="s">
        <v>32</v>
      </c>
      <c r="I22" s="8" t="s">
        <v>194</v>
      </c>
      <c r="J22" s="8" t="s">
        <v>127</v>
      </c>
      <c r="K22" s="8" t="s">
        <v>330</v>
      </c>
      <c r="L22" s="8" t="s">
        <v>128</v>
      </c>
      <c r="M22" s="8" t="s">
        <v>188</v>
      </c>
      <c r="N22" s="8" t="s">
        <v>132</v>
      </c>
      <c r="O22" s="8" t="s">
        <v>288</v>
      </c>
      <c r="P22" s="8" t="s">
        <v>130</v>
      </c>
      <c r="Q22" s="8" t="s">
        <v>175</v>
      </c>
      <c r="R22" s="8" t="s">
        <v>337</v>
      </c>
      <c r="S22" s="8" t="s">
        <v>190</v>
      </c>
      <c r="T22" s="8" t="s">
        <v>25</v>
      </c>
      <c r="U22" s="8" t="s">
        <v>182</v>
      </c>
      <c r="V22" s="8" t="s">
        <v>171</v>
      </c>
      <c r="W22" s="8" t="s">
        <v>32</v>
      </c>
      <c r="X22" s="8" t="s">
        <v>33</v>
      </c>
      <c r="Y22" s="8" t="s">
        <v>115</v>
      </c>
      <c r="Z22" s="8" t="s">
        <v>38</v>
      </c>
      <c r="AB22" s="8" t="s">
        <v>329</v>
      </c>
      <c r="AC22" s="8" t="s">
        <v>39</v>
      </c>
      <c r="AD22" s="8" t="s">
        <v>329</v>
      </c>
    </row>
    <row r="23" spans="1:30" x14ac:dyDescent="0.25">
      <c r="A23" s="8" t="s">
        <v>123</v>
      </c>
      <c r="E23" s="8" t="s">
        <v>126</v>
      </c>
      <c r="F23" s="8" t="s">
        <v>338</v>
      </c>
      <c r="G23" s="8" t="s">
        <v>93</v>
      </c>
      <c r="H23" s="8" t="s">
        <v>26</v>
      </c>
      <c r="I23" s="8" t="s">
        <v>176</v>
      </c>
      <c r="J23" s="8" t="s">
        <v>127</v>
      </c>
      <c r="K23" s="8" t="s">
        <v>330</v>
      </c>
      <c r="L23" s="8" t="s">
        <v>128</v>
      </c>
      <c r="M23" s="8" t="s">
        <v>188</v>
      </c>
      <c r="N23" s="8" t="s">
        <v>132</v>
      </c>
      <c r="O23" s="8" t="s">
        <v>289</v>
      </c>
      <c r="P23" s="8" t="s">
        <v>130</v>
      </c>
      <c r="Q23" s="8" t="s">
        <v>175</v>
      </c>
      <c r="R23" s="8" t="s">
        <v>339</v>
      </c>
      <c r="S23" s="8" t="s">
        <v>180</v>
      </c>
      <c r="T23" s="8" t="s">
        <v>25</v>
      </c>
      <c r="U23" s="8" t="s">
        <v>178</v>
      </c>
      <c r="V23" s="8" t="s">
        <v>171</v>
      </c>
      <c r="W23" s="8" t="s">
        <v>26</v>
      </c>
      <c r="X23" s="8" t="s">
        <v>27</v>
      </c>
      <c r="Y23" s="8" t="s">
        <v>119</v>
      </c>
      <c r="Z23" s="8" t="s">
        <v>28</v>
      </c>
      <c r="AB23" s="8" t="s">
        <v>329</v>
      </c>
      <c r="AC23" s="8" t="s">
        <v>29</v>
      </c>
      <c r="AD23" s="8" t="s">
        <v>329</v>
      </c>
    </row>
    <row r="24" spans="1:30" x14ac:dyDescent="0.25">
      <c r="A24" s="8" t="s">
        <v>123</v>
      </c>
      <c r="E24" s="8" t="s">
        <v>126</v>
      </c>
      <c r="F24" s="8" t="s">
        <v>338</v>
      </c>
      <c r="G24" s="8" t="s">
        <v>94</v>
      </c>
      <c r="H24" s="8" t="s">
        <v>30</v>
      </c>
      <c r="I24" s="8" t="s">
        <v>183</v>
      </c>
      <c r="J24" s="8" t="s">
        <v>127</v>
      </c>
      <c r="K24" s="8" t="s">
        <v>330</v>
      </c>
      <c r="L24" s="8" t="s">
        <v>128</v>
      </c>
      <c r="M24" s="8" t="s">
        <v>188</v>
      </c>
      <c r="N24" s="8" t="s">
        <v>132</v>
      </c>
      <c r="O24" s="8" t="s">
        <v>289</v>
      </c>
      <c r="P24" s="8" t="s">
        <v>130</v>
      </c>
      <c r="Q24" s="8" t="s">
        <v>175</v>
      </c>
      <c r="R24" s="8" t="s">
        <v>339</v>
      </c>
      <c r="S24" s="8" t="s">
        <v>184</v>
      </c>
      <c r="T24" s="8" t="s">
        <v>25</v>
      </c>
      <c r="U24" s="8" t="s">
        <v>178</v>
      </c>
      <c r="V24" s="8" t="s">
        <v>171</v>
      </c>
      <c r="W24" s="8" t="s">
        <v>30</v>
      </c>
      <c r="X24" s="8" t="s">
        <v>31</v>
      </c>
      <c r="Y24" s="8" t="s">
        <v>119</v>
      </c>
      <c r="Z24" s="8" t="s">
        <v>28</v>
      </c>
      <c r="AB24" s="8" t="s">
        <v>329</v>
      </c>
      <c r="AC24" s="8" t="s">
        <v>29</v>
      </c>
      <c r="AD24" s="8" t="s">
        <v>329</v>
      </c>
    </row>
    <row r="25" spans="1:30" x14ac:dyDescent="0.25">
      <c r="A25" s="8" t="s">
        <v>123</v>
      </c>
      <c r="E25" s="8" t="s">
        <v>126</v>
      </c>
      <c r="F25" s="8" t="s">
        <v>340</v>
      </c>
      <c r="G25" s="8" t="s">
        <v>157</v>
      </c>
      <c r="H25" s="8" t="s">
        <v>47</v>
      </c>
      <c r="I25" s="8" t="s">
        <v>201</v>
      </c>
      <c r="J25" s="8" t="s">
        <v>127</v>
      </c>
      <c r="K25" s="8" t="s">
        <v>330</v>
      </c>
      <c r="L25" s="8" t="s">
        <v>134</v>
      </c>
      <c r="M25" s="8" t="s">
        <v>188</v>
      </c>
      <c r="N25" s="8" t="s">
        <v>132</v>
      </c>
      <c r="O25" s="8" t="s">
        <v>290</v>
      </c>
      <c r="P25" s="8" t="s">
        <v>130</v>
      </c>
      <c r="Q25" s="8" t="s">
        <v>175</v>
      </c>
      <c r="R25" s="8" t="s">
        <v>341</v>
      </c>
      <c r="S25" s="8" t="s">
        <v>202</v>
      </c>
      <c r="T25" s="8" t="s">
        <v>40</v>
      </c>
      <c r="U25" s="8" t="s">
        <v>203</v>
      </c>
      <c r="V25" s="8" t="s">
        <v>171</v>
      </c>
      <c r="W25" s="8" t="s">
        <v>47</v>
      </c>
      <c r="X25" s="8" t="s">
        <v>48</v>
      </c>
      <c r="Y25" s="8" t="s">
        <v>121</v>
      </c>
      <c r="Z25" s="8" t="s">
        <v>43</v>
      </c>
      <c r="AB25" s="8" t="s">
        <v>329</v>
      </c>
      <c r="AC25" s="8" t="s">
        <v>44</v>
      </c>
      <c r="AD25" s="8" t="s">
        <v>329</v>
      </c>
    </row>
    <row r="26" spans="1:30" x14ac:dyDescent="0.25">
      <c r="A26" s="8" t="s">
        <v>123</v>
      </c>
      <c r="E26" s="8" t="s">
        <v>126</v>
      </c>
      <c r="F26" s="8" t="s">
        <v>340</v>
      </c>
      <c r="G26" s="8" t="s">
        <v>160</v>
      </c>
      <c r="H26" s="8" t="s">
        <v>251</v>
      </c>
      <c r="I26" s="8" t="s">
        <v>206</v>
      </c>
      <c r="J26" s="8" t="s">
        <v>127</v>
      </c>
      <c r="K26" s="8" t="s">
        <v>330</v>
      </c>
      <c r="L26" s="8" t="s">
        <v>134</v>
      </c>
      <c r="M26" s="8" t="s">
        <v>188</v>
      </c>
      <c r="N26" s="8" t="s">
        <v>132</v>
      </c>
      <c r="O26" s="8" t="s">
        <v>290</v>
      </c>
      <c r="P26" s="8" t="s">
        <v>130</v>
      </c>
      <c r="Q26" s="8" t="s">
        <v>175</v>
      </c>
      <c r="R26" s="8" t="s">
        <v>341</v>
      </c>
      <c r="S26" s="8" t="s">
        <v>207</v>
      </c>
      <c r="T26" s="8" t="s">
        <v>40</v>
      </c>
      <c r="U26" s="8" t="s">
        <v>208</v>
      </c>
      <c r="V26" s="8" t="s">
        <v>171</v>
      </c>
      <c r="W26" s="8" t="s">
        <v>41</v>
      </c>
      <c r="X26" s="8" t="s">
        <v>42</v>
      </c>
      <c r="Y26" s="8" t="s">
        <v>121</v>
      </c>
      <c r="Z26" s="8" t="s">
        <v>43</v>
      </c>
      <c r="AB26" s="8" t="s">
        <v>329</v>
      </c>
      <c r="AC26" s="8" t="s">
        <v>44</v>
      </c>
      <c r="AD26" s="8" t="s">
        <v>329</v>
      </c>
    </row>
    <row r="27" spans="1:30" x14ac:dyDescent="0.25">
      <c r="A27" s="8" t="s">
        <v>123</v>
      </c>
      <c r="E27" s="8" t="s">
        <v>126</v>
      </c>
      <c r="F27" s="8" t="s">
        <v>342</v>
      </c>
      <c r="G27" s="8" t="s">
        <v>155</v>
      </c>
      <c r="H27" s="8" t="s">
        <v>250</v>
      </c>
      <c r="I27" s="8" t="s">
        <v>204</v>
      </c>
      <c r="J27" s="8" t="s">
        <v>127</v>
      </c>
      <c r="K27" s="8" t="s">
        <v>330</v>
      </c>
      <c r="L27" s="8" t="s">
        <v>128</v>
      </c>
      <c r="M27" s="8" t="s">
        <v>188</v>
      </c>
      <c r="N27" s="8" t="s">
        <v>132</v>
      </c>
      <c r="O27" s="8" t="s">
        <v>291</v>
      </c>
      <c r="P27" s="8" t="s">
        <v>130</v>
      </c>
      <c r="Q27" s="8" t="s">
        <v>175</v>
      </c>
      <c r="R27" s="8" t="s">
        <v>343</v>
      </c>
      <c r="S27" s="8" t="s">
        <v>205</v>
      </c>
      <c r="T27" s="8" t="s">
        <v>25</v>
      </c>
      <c r="U27" s="8" t="s">
        <v>178</v>
      </c>
      <c r="V27" s="8" t="s">
        <v>171</v>
      </c>
      <c r="W27" s="8" t="s">
        <v>292</v>
      </c>
      <c r="X27" s="8" t="s">
        <v>45</v>
      </c>
      <c r="Y27" s="8" t="s">
        <v>118</v>
      </c>
      <c r="Z27" s="8" t="s">
        <v>46</v>
      </c>
      <c r="AB27" s="8" t="s">
        <v>329</v>
      </c>
      <c r="AC27" s="8" t="s">
        <v>44</v>
      </c>
      <c r="AD27" s="8" t="s">
        <v>329</v>
      </c>
    </row>
    <row r="28" spans="1:30" x14ac:dyDescent="0.25">
      <c r="A28" s="8" t="s">
        <v>123</v>
      </c>
      <c r="E28" s="8" t="s">
        <v>126</v>
      </c>
      <c r="F28" s="8" t="s">
        <v>342</v>
      </c>
      <c r="G28" s="8" t="s">
        <v>156</v>
      </c>
      <c r="H28" s="8" t="s">
        <v>49</v>
      </c>
      <c r="I28" s="8" t="s">
        <v>196</v>
      </c>
      <c r="J28" s="8" t="s">
        <v>127</v>
      </c>
      <c r="K28" s="8" t="s">
        <v>330</v>
      </c>
      <c r="L28" s="8" t="s">
        <v>128</v>
      </c>
      <c r="M28" s="8" t="s">
        <v>188</v>
      </c>
      <c r="N28" s="8" t="s">
        <v>132</v>
      </c>
      <c r="O28" s="8" t="s">
        <v>291</v>
      </c>
      <c r="P28" s="8" t="s">
        <v>130</v>
      </c>
      <c r="Q28" s="8" t="s">
        <v>175</v>
      </c>
      <c r="R28" s="8" t="s">
        <v>343</v>
      </c>
      <c r="S28" s="8" t="s">
        <v>199</v>
      </c>
      <c r="T28" s="8" t="s">
        <v>25</v>
      </c>
      <c r="U28" s="8" t="s">
        <v>200</v>
      </c>
      <c r="V28" s="8" t="s">
        <v>171</v>
      </c>
      <c r="W28" s="8" t="s">
        <v>49</v>
      </c>
      <c r="X28" s="8" t="s">
        <v>50</v>
      </c>
      <c r="Y28" s="8" t="s">
        <v>118</v>
      </c>
      <c r="Z28" s="8" t="s">
        <v>46</v>
      </c>
      <c r="AB28" s="8" t="s">
        <v>329</v>
      </c>
      <c r="AC28" s="8" t="s">
        <v>44</v>
      </c>
      <c r="AD28" s="8" t="s">
        <v>329</v>
      </c>
    </row>
    <row r="29" spans="1:30" x14ac:dyDescent="0.25">
      <c r="A29" s="8" t="s">
        <v>123</v>
      </c>
      <c r="E29" s="8" t="s">
        <v>126</v>
      </c>
      <c r="F29" s="8" t="s">
        <v>344</v>
      </c>
      <c r="G29" s="8" t="s">
        <v>153</v>
      </c>
      <c r="H29" s="8" t="s">
        <v>59</v>
      </c>
      <c r="I29" s="8" t="s">
        <v>215</v>
      </c>
      <c r="J29" s="8" t="s">
        <v>127</v>
      </c>
      <c r="K29" s="8" t="s">
        <v>330</v>
      </c>
      <c r="L29" s="8" t="s">
        <v>128</v>
      </c>
      <c r="M29" s="8" t="s">
        <v>188</v>
      </c>
      <c r="N29" s="8" t="s">
        <v>132</v>
      </c>
      <c r="O29" s="8" t="s">
        <v>293</v>
      </c>
      <c r="P29" s="8" t="s">
        <v>130</v>
      </c>
      <c r="Q29" s="8" t="s">
        <v>175</v>
      </c>
      <c r="R29" s="8" t="s">
        <v>345</v>
      </c>
      <c r="S29" s="8" t="s">
        <v>215</v>
      </c>
      <c r="T29" s="8" t="s">
        <v>25</v>
      </c>
      <c r="U29" s="8" t="s">
        <v>175</v>
      </c>
      <c r="V29" s="8" t="s">
        <v>171</v>
      </c>
      <c r="W29" s="8" t="s">
        <v>59</v>
      </c>
      <c r="X29" s="8" t="s">
        <v>60</v>
      </c>
      <c r="Y29" s="8" t="s">
        <v>113</v>
      </c>
      <c r="Z29" s="8" t="s">
        <v>61</v>
      </c>
      <c r="AB29" s="8" t="s">
        <v>329</v>
      </c>
      <c r="AC29" s="8" t="s">
        <v>62</v>
      </c>
      <c r="AD29" s="8" t="s">
        <v>329</v>
      </c>
    </row>
    <row r="30" spans="1:30" x14ac:dyDescent="0.25">
      <c r="A30" s="8" t="s">
        <v>123</v>
      </c>
      <c r="E30" s="8" t="s">
        <v>126</v>
      </c>
      <c r="F30" s="8" t="s">
        <v>346</v>
      </c>
      <c r="G30" s="8" t="s">
        <v>144</v>
      </c>
      <c r="H30" s="8" t="s">
        <v>54</v>
      </c>
      <c r="I30" s="8" t="s">
        <v>216</v>
      </c>
      <c r="J30" s="8" t="s">
        <v>127</v>
      </c>
      <c r="K30" s="8" t="s">
        <v>330</v>
      </c>
      <c r="L30" s="8" t="s">
        <v>128</v>
      </c>
      <c r="M30" s="8" t="s">
        <v>188</v>
      </c>
      <c r="N30" s="8" t="s">
        <v>132</v>
      </c>
      <c r="O30" s="8" t="s">
        <v>294</v>
      </c>
      <c r="P30" s="8" t="s">
        <v>130</v>
      </c>
      <c r="Q30" s="8" t="s">
        <v>175</v>
      </c>
      <c r="R30" s="8" t="s">
        <v>347</v>
      </c>
      <c r="S30" s="8" t="s">
        <v>217</v>
      </c>
      <c r="T30" s="8" t="s">
        <v>25</v>
      </c>
      <c r="U30" s="8" t="s">
        <v>218</v>
      </c>
      <c r="V30" s="8" t="s">
        <v>171</v>
      </c>
      <c r="W30" s="8" t="s">
        <v>54</v>
      </c>
      <c r="X30" s="8" t="s">
        <v>55</v>
      </c>
      <c r="Y30" s="8" t="s">
        <v>114</v>
      </c>
      <c r="Z30" s="8" t="s">
        <v>56</v>
      </c>
      <c r="AB30" s="8" t="s">
        <v>329</v>
      </c>
      <c r="AC30" s="8" t="s">
        <v>39</v>
      </c>
      <c r="AD30" s="8" t="s">
        <v>329</v>
      </c>
    </row>
    <row r="31" spans="1:30" x14ac:dyDescent="0.25">
      <c r="A31" s="8" t="s">
        <v>123</v>
      </c>
      <c r="E31" s="8" t="s">
        <v>126</v>
      </c>
      <c r="F31" s="8" t="s">
        <v>346</v>
      </c>
      <c r="G31" s="8" t="s">
        <v>145</v>
      </c>
      <c r="H31" s="8" t="s">
        <v>57</v>
      </c>
      <c r="I31" s="8" t="s">
        <v>210</v>
      </c>
      <c r="J31" s="8" t="s">
        <v>127</v>
      </c>
      <c r="K31" s="8" t="s">
        <v>330</v>
      </c>
      <c r="L31" s="8" t="s">
        <v>128</v>
      </c>
      <c r="M31" s="8" t="s">
        <v>188</v>
      </c>
      <c r="N31" s="8" t="s">
        <v>132</v>
      </c>
      <c r="O31" s="8" t="s">
        <v>294</v>
      </c>
      <c r="P31" s="8" t="s">
        <v>130</v>
      </c>
      <c r="Q31" s="8" t="s">
        <v>175</v>
      </c>
      <c r="R31" s="8" t="s">
        <v>347</v>
      </c>
      <c r="S31" s="8" t="s">
        <v>212</v>
      </c>
      <c r="T31" s="8" t="s">
        <v>25</v>
      </c>
      <c r="U31" s="8" t="s">
        <v>213</v>
      </c>
      <c r="V31" s="8" t="s">
        <v>171</v>
      </c>
      <c r="W31" s="8" t="s">
        <v>57</v>
      </c>
      <c r="X31" s="8" t="s">
        <v>58</v>
      </c>
      <c r="Y31" s="8" t="s">
        <v>114</v>
      </c>
      <c r="Z31" s="8" t="s">
        <v>56</v>
      </c>
      <c r="AB31" s="8" t="s">
        <v>329</v>
      </c>
      <c r="AC31" s="8" t="s">
        <v>39</v>
      </c>
      <c r="AD31" s="8" t="s">
        <v>329</v>
      </c>
    </row>
    <row r="32" spans="1:30" x14ac:dyDescent="0.25">
      <c r="A32" s="8" t="s">
        <v>123</v>
      </c>
      <c r="E32" s="8" t="s">
        <v>126</v>
      </c>
      <c r="F32" s="8" t="s">
        <v>348</v>
      </c>
      <c r="G32" s="8" t="s">
        <v>89</v>
      </c>
      <c r="H32" s="8" t="s">
        <v>84</v>
      </c>
      <c r="I32" s="8" t="s">
        <v>349</v>
      </c>
      <c r="J32" s="8" t="s">
        <v>127</v>
      </c>
      <c r="K32" s="8" t="s">
        <v>330</v>
      </c>
      <c r="L32" s="8" t="s">
        <v>128</v>
      </c>
      <c r="M32" s="8" t="s">
        <v>188</v>
      </c>
      <c r="N32" s="8" t="s">
        <v>132</v>
      </c>
      <c r="O32" s="8" t="s">
        <v>295</v>
      </c>
      <c r="P32" s="8" t="s">
        <v>130</v>
      </c>
      <c r="Q32" s="8" t="s">
        <v>175</v>
      </c>
      <c r="R32" s="8" t="s">
        <v>350</v>
      </c>
      <c r="S32" s="8" t="s">
        <v>351</v>
      </c>
      <c r="T32" s="8" t="s">
        <v>25</v>
      </c>
      <c r="U32" s="8" t="s">
        <v>200</v>
      </c>
      <c r="V32" s="8" t="s">
        <v>171</v>
      </c>
      <c r="W32" s="8" t="s">
        <v>84</v>
      </c>
      <c r="X32" s="8" t="s">
        <v>89</v>
      </c>
      <c r="Y32" s="8" t="s">
        <v>296</v>
      </c>
      <c r="Z32" s="8" t="s">
        <v>297</v>
      </c>
      <c r="AB32" s="8" t="s">
        <v>329</v>
      </c>
      <c r="AD32" s="8" t="s">
        <v>329</v>
      </c>
    </row>
    <row r="33" spans="1:30" x14ac:dyDescent="0.25">
      <c r="A33" s="8" t="s">
        <v>123</v>
      </c>
      <c r="E33" s="8" t="s">
        <v>126</v>
      </c>
      <c r="F33" s="8" t="s">
        <v>348</v>
      </c>
      <c r="G33" s="8" t="s">
        <v>90</v>
      </c>
      <c r="H33" s="8" t="s">
        <v>86</v>
      </c>
      <c r="I33" s="8" t="s">
        <v>225</v>
      </c>
      <c r="J33" s="8" t="s">
        <v>127</v>
      </c>
      <c r="K33" s="8" t="s">
        <v>330</v>
      </c>
      <c r="L33" s="8" t="s">
        <v>128</v>
      </c>
      <c r="M33" s="8" t="s">
        <v>188</v>
      </c>
      <c r="N33" s="8" t="s">
        <v>132</v>
      </c>
      <c r="O33" s="8" t="s">
        <v>295</v>
      </c>
      <c r="P33" s="8" t="s">
        <v>130</v>
      </c>
      <c r="Q33" s="8" t="s">
        <v>175</v>
      </c>
      <c r="R33" s="8" t="s">
        <v>350</v>
      </c>
      <c r="S33" s="8" t="s">
        <v>226</v>
      </c>
      <c r="T33" s="8" t="s">
        <v>25</v>
      </c>
      <c r="U33" s="8" t="s">
        <v>200</v>
      </c>
      <c r="V33" s="8" t="s">
        <v>171</v>
      </c>
      <c r="W33" s="8" t="s">
        <v>86</v>
      </c>
      <c r="X33" s="8" t="s">
        <v>90</v>
      </c>
      <c r="Y33" s="8" t="s">
        <v>296</v>
      </c>
      <c r="Z33" s="8" t="s">
        <v>297</v>
      </c>
      <c r="AB33" s="8" t="s">
        <v>329</v>
      </c>
      <c r="AD33" s="8" t="s">
        <v>329</v>
      </c>
    </row>
    <row r="34" spans="1:30" x14ac:dyDescent="0.25">
      <c r="A34" s="8" t="s">
        <v>123</v>
      </c>
      <c r="E34" s="8" t="s">
        <v>126</v>
      </c>
      <c r="F34" s="8" t="s">
        <v>352</v>
      </c>
      <c r="G34" s="8" t="s">
        <v>148</v>
      </c>
      <c r="H34" s="8" t="s">
        <v>254</v>
      </c>
      <c r="I34" s="8" t="s">
        <v>222</v>
      </c>
      <c r="J34" s="8" t="s">
        <v>127</v>
      </c>
      <c r="K34" s="8" t="s">
        <v>330</v>
      </c>
      <c r="L34" s="8" t="s">
        <v>128</v>
      </c>
      <c r="M34" s="8" t="s">
        <v>188</v>
      </c>
      <c r="N34" s="8" t="s">
        <v>132</v>
      </c>
      <c r="O34" s="8" t="s">
        <v>298</v>
      </c>
      <c r="P34" s="8" t="s">
        <v>130</v>
      </c>
      <c r="Q34" s="8" t="s">
        <v>175</v>
      </c>
      <c r="R34" s="8" t="s">
        <v>353</v>
      </c>
      <c r="S34" s="8" t="s">
        <v>224</v>
      </c>
      <c r="T34" s="8" t="s">
        <v>25</v>
      </c>
      <c r="U34" s="8" t="s">
        <v>182</v>
      </c>
      <c r="V34" s="8" t="s">
        <v>171</v>
      </c>
      <c r="W34" s="8" t="s">
        <v>72</v>
      </c>
      <c r="X34" s="8" t="s">
        <v>73</v>
      </c>
      <c r="Y34" s="8" t="s">
        <v>120</v>
      </c>
      <c r="Z34" s="8" t="s">
        <v>67</v>
      </c>
      <c r="AB34" s="8" t="s">
        <v>329</v>
      </c>
      <c r="AC34" s="8" t="s">
        <v>44</v>
      </c>
      <c r="AD34" s="8" t="s">
        <v>329</v>
      </c>
    </row>
    <row r="35" spans="1:30" x14ac:dyDescent="0.25">
      <c r="A35" s="8" t="s">
        <v>123</v>
      </c>
      <c r="E35" s="8" t="s">
        <v>126</v>
      </c>
      <c r="F35" s="8" t="s">
        <v>352</v>
      </c>
      <c r="G35" s="8" t="s">
        <v>149</v>
      </c>
      <c r="H35" s="8" t="s">
        <v>299</v>
      </c>
      <c r="I35" s="8" t="s">
        <v>230</v>
      </c>
      <c r="J35" s="8" t="s">
        <v>127</v>
      </c>
      <c r="K35" s="8" t="s">
        <v>330</v>
      </c>
      <c r="L35" s="8" t="s">
        <v>128</v>
      </c>
      <c r="M35" s="8" t="s">
        <v>188</v>
      </c>
      <c r="N35" s="8" t="s">
        <v>132</v>
      </c>
      <c r="O35" s="8" t="s">
        <v>298</v>
      </c>
      <c r="P35" s="8" t="s">
        <v>130</v>
      </c>
      <c r="Q35" s="8" t="s">
        <v>175</v>
      </c>
      <c r="R35" s="8" t="s">
        <v>353</v>
      </c>
      <c r="S35" s="8" t="s">
        <v>231</v>
      </c>
      <c r="T35" s="8" t="s">
        <v>25</v>
      </c>
      <c r="U35" s="8" t="s">
        <v>182</v>
      </c>
      <c r="V35" s="8" t="s">
        <v>171</v>
      </c>
      <c r="W35" s="8" t="s">
        <v>74</v>
      </c>
      <c r="X35" s="8" t="s">
        <v>75</v>
      </c>
      <c r="Y35" s="8" t="s">
        <v>120</v>
      </c>
      <c r="Z35" s="8" t="s">
        <v>67</v>
      </c>
      <c r="AB35" s="8" t="s">
        <v>329</v>
      </c>
      <c r="AC35" s="8" t="s">
        <v>44</v>
      </c>
      <c r="AD35" s="8" t="s">
        <v>329</v>
      </c>
    </row>
    <row r="36" spans="1:30" x14ac:dyDescent="0.25">
      <c r="A36" s="8" t="s">
        <v>123</v>
      </c>
      <c r="E36" s="8" t="s">
        <v>126</v>
      </c>
      <c r="F36" s="8" t="s">
        <v>352</v>
      </c>
      <c r="G36" s="8" t="s">
        <v>158</v>
      </c>
      <c r="H36" s="8" t="s">
        <v>65</v>
      </c>
      <c r="I36" s="8" t="s">
        <v>227</v>
      </c>
      <c r="J36" s="8" t="s">
        <v>127</v>
      </c>
      <c r="K36" s="8" t="s">
        <v>330</v>
      </c>
      <c r="L36" s="8" t="s">
        <v>128</v>
      </c>
      <c r="M36" s="8" t="s">
        <v>188</v>
      </c>
      <c r="N36" s="8" t="s">
        <v>132</v>
      </c>
      <c r="O36" s="8" t="s">
        <v>298</v>
      </c>
      <c r="P36" s="8" t="s">
        <v>130</v>
      </c>
      <c r="Q36" s="8" t="s">
        <v>175</v>
      </c>
      <c r="R36" s="8" t="s">
        <v>353</v>
      </c>
      <c r="S36" s="8" t="s">
        <v>227</v>
      </c>
      <c r="T36" s="8" t="s">
        <v>25</v>
      </c>
      <c r="U36" s="8" t="s">
        <v>175</v>
      </c>
      <c r="V36" s="8" t="s">
        <v>171</v>
      </c>
      <c r="W36" s="8" t="s">
        <v>65</v>
      </c>
      <c r="X36" s="8" t="s">
        <v>66</v>
      </c>
      <c r="Y36" s="8" t="s">
        <v>120</v>
      </c>
      <c r="Z36" s="8" t="s">
        <v>67</v>
      </c>
      <c r="AB36" s="8" t="s">
        <v>329</v>
      </c>
      <c r="AC36" s="8" t="s">
        <v>44</v>
      </c>
      <c r="AD36" s="8" t="s">
        <v>329</v>
      </c>
    </row>
    <row r="37" spans="1:30" x14ac:dyDescent="0.25">
      <c r="A37" s="8" t="s">
        <v>123</v>
      </c>
      <c r="E37" s="8" t="s">
        <v>126</v>
      </c>
      <c r="F37" s="8" t="s">
        <v>354</v>
      </c>
      <c r="G37" s="8" t="s">
        <v>150</v>
      </c>
      <c r="H37" s="8" t="s">
        <v>300</v>
      </c>
      <c r="I37" s="8" t="s">
        <v>238</v>
      </c>
      <c r="J37" s="8" t="s">
        <v>127</v>
      </c>
      <c r="K37" s="8" t="s">
        <v>330</v>
      </c>
      <c r="L37" s="8" t="s">
        <v>128</v>
      </c>
      <c r="M37" s="8" t="s">
        <v>188</v>
      </c>
      <c r="N37" s="8" t="s">
        <v>132</v>
      </c>
      <c r="O37" s="8" t="s">
        <v>301</v>
      </c>
      <c r="P37" s="8" t="s">
        <v>130</v>
      </c>
      <c r="Q37" s="8" t="s">
        <v>175</v>
      </c>
      <c r="R37" s="8" t="s">
        <v>355</v>
      </c>
      <c r="S37" s="8" t="s">
        <v>239</v>
      </c>
      <c r="T37" s="8" t="s">
        <v>25</v>
      </c>
      <c r="U37" s="8" t="s">
        <v>182</v>
      </c>
      <c r="V37" s="8" t="s">
        <v>171</v>
      </c>
      <c r="W37" s="8" t="s">
        <v>78</v>
      </c>
      <c r="X37" s="8" t="s">
        <v>79</v>
      </c>
      <c r="Y37" s="8" t="s">
        <v>113</v>
      </c>
      <c r="Z37" s="8" t="s">
        <v>61</v>
      </c>
      <c r="AB37" s="8" t="s">
        <v>329</v>
      </c>
      <c r="AC37" s="8" t="s">
        <v>62</v>
      </c>
      <c r="AD37" s="8" t="s">
        <v>329</v>
      </c>
    </row>
    <row r="38" spans="1:30" x14ac:dyDescent="0.25">
      <c r="A38" s="8" t="s">
        <v>123</v>
      </c>
      <c r="E38" s="8" t="s">
        <v>126</v>
      </c>
      <c r="F38" s="8" t="s">
        <v>354</v>
      </c>
      <c r="G38" s="8" t="s">
        <v>152</v>
      </c>
      <c r="H38" s="8" t="s">
        <v>76</v>
      </c>
      <c r="I38" s="8" t="s">
        <v>234</v>
      </c>
      <c r="J38" s="8" t="s">
        <v>127</v>
      </c>
      <c r="K38" s="8" t="s">
        <v>330</v>
      </c>
      <c r="L38" s="8" t="s">
        <v>128</v>
      </c>
      <c r="M38" s="8" t="s">
        <v>188</v>
      </c>
      <c r="N38" s="8" t="s">
        <v>132</v>
      </c>
      <c r="O38" s="8" t="s">
        <v>301</v>
      </c>
      <c r="P38" s="8" t="s">
        <v>130</v>
      </c>
      <c r="Q38" s="8" t="s">
        <v>175</v>
      </c>
      <c r="R38" s="8" t="s">
        <v>355</v>
      </c>
      <c r="S38" s="8" t="s">
        <v>235</v>
      </c>
      <c r="T38" s="8" t="s">
        <v>25</v>
      </c>
      <c r="U38" s="8" t="s">
        <v>182</v>
      </c>
      <c r="V38" s="8" t="s">
        <v>171</v>
      </c>
      <c r="W38" s="8" t="s">
        <v>76</v>
      </c>
      <c r="X38" s="8" t="s">
        <v>77</v>
      </c>
      <c r="Y38" s="8" t="s">
        <v>113</v>
      </c>
      <c r="Z38" s="8" t="s">
        <v>61</v>
      </c>
      <c r="AB38" s="8" t="s">
        <v>329</v>
      </c>
      <c r="AC38" s="8" t="s">
        <v>62</v>
      </c>
      <c r="AD38" s="8" t="s">
        <v>329</v>
      </c>
    </row>
    <row r="39" spans="1:30" x14ac:dyDescent="0.25">
      <c r="A39" s="8" t="s">
        <v>123</v>
      </c>
      <c r="E39" s="8" t="s">
        <v>126</v>
      </c>
      <c r="F39" s="8" t="s">
        <v>354</v>
      </c>
      <c r="G39" s="8" t="s">
        <v>153</v>
      </c>
      <c r="H39" s="8" t="s">
        <v>59</v>
      </c>
      <c r="I39" s="8" t="s">
        <v>215</v>
      </c>
      <c r="J39" s="8" t="s">
        <v>127</v>
      </c>
      <c r="K39" s="8" t="s">
        <v>330</v>
      </c>
      <c r="L39" s="8" t="s">
        <v>128</v>
      </c>
      <c r="M39" s="8" t="s">
        <v>188</v>
      </c>
      <c r="N39" s="8" t="s">
        <v>132</v>
      </c>
      <c r="O39" s="8" t="s">
        <v>301</v>
      </c>
      <c r="P39" s="8" t="s">
        <v>130</v>
      </c>
      <c r="Q39" s="8" t="s">
        <v>175</v>
      </c>
      <c r="R39" s="8" t="s">
        <v>355</v>
      </c>
      <c r="S39" s="8" t="s">
        <v>215</v>
      </c>
      <c r="T39" s="8" t="s">
        <v>25</v>
      </c>
      <c r="U39" s="8" t="s">
        <v>175</v>
      </c>
      <c r="V39" s="8" t="s">
        <v>171</v>
      </c>
      <c r="W39" s="8" t="s">
        <v>59</v>
      </c>
      <c r="X39" s="8" t="s">
        <v>60</v>
      </c>
      <c r="Y39" s="8" t="s">
        <v>113</v>
      </c>
      <c r="Z39" s="8" t="s">
        <v>61</v>
      </c>
      <c r="AB39" s="8" t="s">
        <v>329</v>
      </c>
      <c r="AC39" s="8" t="s">
        <v>62</v>
      </c>
      <c r="AD39" s="8" t="s">
        <v>329</v>
      </c>
    </row>
    <row r="40" spans="1:30" x14ac:dyDescent="0.25">
      <c r="A40" s="8" t="s">
        <v>123</v>
      </c>
      <c r="E40" s="8" t="s">
        <v>126</v>
      </c>
      <c r="F40" s="8" t="s">
        <v>356</v>
      </c>
      <c r="G40" s="8" t="s">
        <v>92</v>
      </c>
      <c r="H40" s="8" t="s">
        <v>255</v>
      </c>
      <c r="I40" s="8" t="s">
        <v>357</v>
      </c>
      <c r="J40" s="8" t="s">
        <v>127</v>
      </c>
      <c r="K40" s="8" t="s">
        <v>330</v>
      </c>
      <c r="L40" s="8" t="s">
        <v>128</v>
      </c>
      <c r="M40" s="8" t="s">
        <v>188</v>
      </c>
      <c r="N40" s="8" t="s">
        <v>132</v>
      </c>
      <c r="O40" s="8" t="s">
        <v>302</v>
      </c>
      <c r="P40" s="8" t="s">
        <v>130</v>
      </c>
      <c r="Q40" s="8" t="s">
        <v>175</v>
      </c>
      <c r="R40" s="8" t="s">
        <v>358</v>
      </c>
      <c r="S40" s="8" t="s">
        <v>359</v>
      </c>
      <c r="T40" s="8" t="s">
        <v>25</v>
      </c>
      <c r="U40" s="8" t="s">
        <v>237</v>
      </c>
      <c r="V40" s="8" t="s">
        <v>171</v>
      </c>
      <c r="W40" s="8" t="s">
        <v>80</v>
      </c>
      <c r="X40" s="8" t="s">
        <v>81</v>
      </c>
      <c r="Y40" s="8" t="s">
        <v>114</v>
      </c>
      <c r="Z40" s="8" t="s">
        <v>56</v>
      </c>
      <c r="AB40" s="8" t="s">
        <v>329</v>
      </c>
      <c r="AC40" s="8" t="s">
        <v>39</v>
      </c>
      <c r="AD40" s="8" t="s">
        <v>329</v>
      </c>
    </row>
    <row r="41" spans="1:30" x14ac:dyDescent="0.25">
      <c r="A41" s="8" t="s">
        <v>123</v>
      </c>
      <c r="E41" s="8" t="s">
        <v>126</v>
      </c>
      <c r="F41" s="8" t="s">
        <v>356</v>
      </c>
      <c r="G41" s="8" t="s">
        <v>147</v>
      </c>
      <c r="H41" s="8" t="s">
        <v>256</v>
      </c>
      <c r="I41" s="8" t="s">
        <v>232</v>
      </c>
      <c r="J41" s="8" t="s">
        <v>127</v>
      </c>
      <c r="K41" s="8" t="s">
        <v>330</v>
      </c>
      <c r="L41" s="8" t="s">
        <v>128</v>
      </c>
      <c r="M41" s="8" t="s">
        <v>188</v>
      </c>
      <c r="N41" s="8" t="s">
        <v>132</v>
      </c>
      <c r="O41" s="8" t="s">
        <v>302</v>
      </c>
      <c r="P41" s="8" t="s">
        <v>130</v>
      </c>
      <c r="Q41" s="8" t="s">
        <v>175</v>
      </c>
      <c r="R41" s="8" t="s">
        <v>358</v>
      </c>
      <c r="S41" s="8" t="s">
        <v>232</v>
      </c>
      <c r="T41" s="8" t="s">
        <v>25</v>
      </c>
      <c r="U41" s="8" t="s">
        <v>175</v>
      </c>
      <c r="V41" s="8" t="s">
        <v>171</v>
      </c>
      <c r="W41" s="8" t="s">
        <v>82</v>
      </c>
      <c r="X41" s="8" t="s">
        <v>83</v>
      </c>
      <c r="Y41" s="8" t="s">
        <v>114</v>
      </c>
      <c r="Z41" s="8" t="s">
        <v>56</v>
      </c>
      <c r="AB41" s="8" t="s">
        <v>329</v>
      </c>
      <c r="AC41" s="8" t="s">
        <v>39</v>
      </c>
      <c r="AD41" s="8" t="s">
        <v>329</v>
      </c>
    </row>
    <row r="42" spans="1:30" x14ac:dyDescent="0.25">
      <c r="A42" s="8" t="s">
        <v>123</v>
      </c>
      <c r="E42" s="8" t="s">
        <v>126</v>
      </c>
      <c r="F42" s="8" t="s">
        <v>360</v>
      </c>
      <c r="G42" s="8" t="s">
        <v>94</v>
      </c>
      <c r="H42" s="8" t="s">
        <v>30</v>
      </c>
      <c r="I42" s="8" t="s">
        <v>321</v>
      </c>
      <c r="J42" s="8" t="s">
        <v>127</v>
      </c>
      <c r="K42" s="8" t="s">
        <v>330</v>
      </c>
      <c r="L42" s="8" t="s">
        <v>128</v>
      </c>
      <c r="M42" s="8" t="s">
        <v>188</v>
      </c>
      <c r="N42" s="8" t="s">
        <v>132</v>
      </c>
      <c r="O42" s="8" t="s">
        <v>303</v>
      </c>
      <c r="P42" s="8" t="s">
        <v>130</v>
      </c>
      <c r="Q42" s="8" t="s">
        <v>175</v>
      </c>
      <c r="R42" s="8" t="s">
        <v>361</v>
      </c>
      <c r="S42" s="8" t="s">
        <v>184</v>
      </c>
      <c r="T42" s="8" t="s">
        <v>25</v>
      </c>
      <c r="U42" s="8" t="s">
        <v>200</v>
      </c>
      <c r="V42" s="8" t="s">
        <v>171</v>
      </c>
      <c r="W42" s="8" t="s">
        <v>30</v>
      </c>
      <c r="X42" s="8" t="s">
        <v>31</v>
      </c>
      <c r="Y42" s="8" t="s">
        <v>119</v>
      </c>
      <c r="Z42" s="8" t="s">
        <v>28</v>
      </c>
      <c r="AB42" s="8" t="s">
        <v>329</v>
      </c>
      <c r="AC42" s="8" t="s">
        <v>29</v>
      </c>
      <c r="AD42" s="8" t="s">
        <v>329</v>
      </c>
    </row>
    <row r="43" spans="1:30" x14ac:dyDescent="0.25">
      <c r="A43" s="8" t="s">
        <v>123</v>
      </c>
      <c r="E43" s="8" t="s">
        <v>126</v>
      </c>
      <c r="F43" s="8" t="s">
        <v>360</v>
      </c>
      <c r="G43" s="8" t="s">
        <v>304</v>
      </c>
      <c r="H43" s="8" t="s">
        <v>305</v>
      </c>
      <c r="I43" s="8" t="s">
        <v>362</v>
      </c>
      <c r="J43" s="8" t="s">
        <v>127</v>
      </c>
      <c r="K43" s="8" t="s">
        <v>330</v>
      </c>
      <c r="L43" s="8" t="s">
        <v>128</v>
      </c>
      <c r="M43" s="8" t="s">
        <v>188</v>
      </c>
      <c r="N43" s="8" t="s">
        <v>132</v>
      </c>
      <c r="O43" s="8" t="s">
        <v>303</v>
      </c>
      <c r="P43" s="8" t="s">
        <v>130</v>
      </c>
      <c r="Q43" s="8" t="s">
        <v>175</v>
      </c>
      <c r="R43" s="8" t="s">
        <v>361</v>
      </c>
      <c r="S43" s="8" t="s">
        <v>363</v>
      </c>
      <c r="T43" s="8" t="s">
        <v>25</v>
      </c>
      <c r="U43" s="8" t="s">
        <v>188</v>
      </c>
      <c r="V43" s="8" t="s">
        <v>171</v>
      </c>
      <c r="W43" s="8" t="s">
        <v>306</v>
      </c>
      <c r="X43" s="8" t="s">
        <v>307</v>
      </c>
      <c r="Y43" s="8" t="s">
        <v>119</v>
      </c>
      <c r="Z43" s="8" t="s">
        <v>28</v>
      </c>
      <c r="AB43" s="8" t="s">
        <v>329</v>
      </c>
      <c r="AC43" s="8" t="s">
        <v>29</v>
      </c>
      <c r="AD43" s="8" t="s">
        <v>329</v>
      </c>
    </row>
    <row r="44" spans="1:30" x14ac:dyDescent="0.25">
      <c r="A44" s="8" t="s">
        <v>123</v>
      </c>
      <c r="E44" s="8" t="s">
        <v>126</v>
      </c>
      <c r="F44" s="8" t="s">
        <v>364</v>
      </c>
      <c r="G44" s="8" t="s">
        <v>144</v>
      </c>
      <c r="H44" s="8" t="s">
        <v>54</v>
      </c>
      <c r="I44" s="8" t="s">
        <v>365</v>
      </c>
      <c r="J44" s="8" t="s">
        <v>127</v>
      </c>
      <c r="K44" s="8" t="s">
        <v>330</v>
      </c>
      <c r="L44" s="8" t="s">
        <v>128</v>
      </c>
      <c r="M44" s="8" t="s">
        <v>188</v>
      </c>
      <c r="N44" s="8" t="s">
        <v>132</v>
      </c>
      <c r="O44" s="8" t="s">
        <v>308</v>
      </c>
      <c r="P44" s="8" t="s">
        <v>130</v>
      </c>
      <c r="Q44" s="8" t="s">
        <v>175</v>
      </c>
      <c r="R44" s="8" t="s">
        <v>366</v>
      </c>
      <c r="S44" s="8" t="s">
        <v>217</v>
      </c>
      <c r="T44" s="8" t="s">
        <v>25</v>
      </c>
      <c r="U44" s="8" t="s">
        <v>200</v>
      </c>
      <c r="V44" s="8" t="s">
        <v>171</v>
      </c>
      <c r="W44" s="8" t="s">
        <v>54</v>
      </c>
      <c r="X44" s="8" t="s">
        <v>55</v>
      </c>
      <c r="Y44" s="8" t="s">
        <v>114</v>
      </c>
      <c r="Z44" s="8" t="s">
        <v>56</v>
      </c>
      <c r="AB44" s="8" t="s">
        <v>330</v>
      </c>
      <c r="AC44" s="8" t="s">
        <v>39</v>
      </c>
      <c r="AD44" s="8" t="s">
        <v>330</v>
      </c>
    </row>
    <row r="45" spans="1:30" x14ac:dyDescent="0.25">
      <c r="A45" s="8" t="s">
        <v>123</v>
      </c>
      <c r="E45" s="8" t="s">
        <v>126</v>
      </c>
      <c r="F45" s="8" t="s">
        <v>364</v>
      </c>
      <c r="G45" s="8" t="s">
        <v>145</v>
      </c>
      <c r="H45" s="8" t="s">
        <v>57</v>
      </c>
      <c r="I45" s="8" t="s">
        <v>367</v>
      </c>
      <c r="J45" s="8" t="s">
        <v>127</v>
      </c>
      <c r="K45" s="8" t="s">
        <v>330</v>
      </c>
      <c r="L45" s="8" t="s">
        <v>128</v>
      </c>
      <c r="M45" s="8" t="s">
        <v>188</v>
      </c>
      <c r="N45" s="8" t="s">
        <v>132</v>
      </c>
      <c r="O45" s="8" t="s">
        <v>308</v>
      </c>
      <c r="P45" s="8" t="s">
        <v>130</v>
      </c>
      <c r="Q45" s="8" t="s">
        <v>175</v>
      </c>
      <c r="R45" s="8" t="s">
        <v>366</v>
      </c>
      <c r="S45" s="8" t="s">
        <v>212</v>
      </c>
      <c r="T45" s="8" t="s">
        <v>25</v>
      </c>
      <c r="U45" s="8" t="s">
        <v>368</v>
      </c>
      <c r="V45" s="8" t="s">
        <v>171</v>
      </c>
      <c r="W45" s="8" t="s">
        <v>57</v>
      </c>
      <c r="X45" s="8" t="s">
        <v>58</v>
      </c>
      <c r="Y45" s="8" t="s">
        <v>114</v>
      </c>
      <c r="Z45" s="8" t="s">
        <v>56</v>
      </c>
      <c r="AB45" s="8" t="s">
        <v>330</v>
      </c>
      <c r="AC45" s="8" t="s">
        <v>39</v>
      </c>
      <c r="AD45" s="8" t="s">
        <v>330</v>
      </c>
    </row>
    <row r="46" spans="1:30" x14ac:dyDescent="0.25">
      <c r="A46" s="8" t="s">
        <v>123</v>
      </c>
      <c r="E46" s="8" t="s">
        <v>126</v>
      </c>
      <c r="F46" s="8" t="s">
        <v>369</v>
      </c>
      <c r="G46" s="8" t="s">
        <v>144</v>
      </c>
      <c r="H46" s="8" t="s">
        <v>54</v>
      </c>
      <c r="I46" s="8" t="s">
        <v>241</v>
      </c>
      <c r="J46" s="8" t="s">
        <v>127</v>
      </c>
      <c r="K46" s="8" t="s">
        <v>330</v>
      </c>
      <c r="L46" s="8" t="s">
        <v>128</v>
      </c>
      <c r="M46" s="8" t="s">
        <v>188</v>
      </c>
      <c r="N46" s="8" t="s">
        <v>132</v>
      </c>
      <c r="O46" s="8" t="s">
        <v>309</v>
      </c>
      <c r="P46" s="8" t="s">
        <v>130</v>
      </c>
      <c r="Q46" s="8" t="s">
        <v>175</v>
      </c>
      <c r="R46" s="8" t="s">
        <v>370</v>
      </c>
      <c r="S46" s="8" t="s">
        <v>217</v>
      </c>
      <c r="T46" s="8" t="s">
        <v>25</v>
      </c>
      <c r="U46" s="8" t="s">
        <v>182</v>
      </c>
      <c r="V46" s="8" t="s">
        <v>171</v>
      </c>
      <c r="W46" s="8" t="s">
        <v>54</v>
      </c>
      <c r="X46" s="8" t="s">
        <v>55</v>
      </c>
      <c r="Y46" s="8" t="s">
        <v>114</v>
      </c>
      <c r="Z46" s="8" t="s">
        <v>56</v>
      </c>
      <c r="AB46" s="8" t="s">
        <v>371</v>
      </c>
      <c r="AC46" s="8" t="s">
        <v>39</v>
      </c>
      <c r="AD46" s="8" t="s">
        <v>371</v>
      </c>
    </row>
    <row r="47" spans="1:30" x14ac:dyDescent="0.25">
      <c r="A47" s="8" t="s">
        <v>123</v>
      </c>
      <c r="E47" s="8" t="s">
        <v>126</v>
      </c>
      <c r="F47" s="8" t="s">
        <v>372</v>
      </c>
      <c r="G47" s="8" t="s">
        <v>94</v>
      </c>
      <c r="H47" s="8" t="s">
        <v>30</v>
      </c>
      <c r="I47" s="8" t="s">
        <v>321</v>
      </c>
      <c r="J47" s="8" t="s">
        <v>127</v>
      </c>
      <c r="K47" s="8" t="s">
        <v>330</v>
      </c>
      <c r="L47" s="8" t="s">
        <v>128</v>
      </c>
      <c r="M47" s="8" t="s">
        <v>188</v>
      </c>
      <c r="N47" s="8" t="s">
        <v>132</v>
      </c>
      <c r="O47" s="8" t="s">
        <v>310</v>
      </c>
      <c r="P47" s="8" t="s">
        <v>130</v>
      </c>
      <c r="Q47" s="8" t="s">
        <v>175</v>
      </c>
      <c r="R47" s="8" t="s">
        <v>373</v>
      </c>
      <c r="S47" s="8" t="s">
        <v>184</v>
      </c>
      <c r="T47" s="8" t="s">
        <v>25</v>
      </c>
      <c r="U47" s="8" t="s">
        <v>200</v>
      </c>
      <c r="V47" s="8" t="s">
        <v>171</v>
      </c>
      <c r="W47" s="8" t="s">
        <v>30</v>
      </c>
      <c r="X47" s="8" t="s">
        <v>31</v>
      </c>
      <c r="Y47" s="8" t="s">
        <v>119</v>
      </c>
      <c r="Z47" s="8" t="s">
        <v>28</v>
      </c>
      <c r="AB47" s="8" t="s">
        <v>372</v>
      </c>
      <c r="AC47" s="8" t="s">
        <v>29</v>
      </c>
      <c r="AD47" s="8" t="s">
        <v>372</v>
      </c>
    </row>
    <row r="48" spans="1:30" x14ac:dyDescent="0.25">
      <c r="A48" s="8" t="s">
        <v>123</v>
      </c>
      <c r="E48" s="8" t="s">
        <v>126</v>
      </c>
      <c r="F48" s="8" t="s">
        <v>341</v>
      </c>
      <c r="G48" s="8" t="s">
        <v>155</v>
      </c>
      <c r="H48" s="8" t="s">
        <v>250</v>
      </c>
      <c r="I48" s="8" t="s">
        <v>374</v>
      </c>
      <c r="J48" s="8" t="s">
        <v>127</v>
      </c>
      <c r="K48" s="8" t="s">
        <v>330</v>
      </c>
      <c r="L48" s="8" t="s">
        <v>128</v>
      </c>
      <c r="M48" s="8" t="s">
        <v>188</v>
      </c>
      <c r="N48" s="8" t="s">
        <v>132</v>
      </c>
      <c r="O48" s="8" t="s">
        <v>311</v>
      </c>
      <c r="P48" s="8" t="s">
        <v>130</v>
      </c>
      <c r="Q48" s="8" t="s">
        <v>175</v>
      </c>
      <c r="R48" s="8" t="s">
        <v>375</v>
      </c>
      <c r="S48" s="8" t="s">
        <v>205</v>
      </c>
      <c r="T48" s="8" t="s">
        <v>25</v>
      </c>
      <c r="U48" s="8" t="s">
        <v>192</v>
      </c>
      <c r="V48" s="8" t="s">
        <v>171</v>
      </c>
      <c r="W48" s="8" t="s">
        <v>312</v>
      </c>
      <c r="X48" s="8" t="s">
        <v>45</v>
      </c>
      <c r="Y48" s="8" t="s">
        <v>118</v>
      </c>
      <c r="Z48" s="8" t="s">
        <v>46</v>
      </c>
      <c r="AB48" s="8" t="s">
        <v>341</v>
      </c>
      <c r="AC48" s="8" t="s">
        <v>44</v>
      </c>
      <c r="AD48" s="8" t="s">
        <v>341</v>
      </c>
    </row>
    <row r="49" spans="1:30" x14ac:dyDescent="0.25">
      <c r="A49" s="8" t="s">
        <v>123</v>
      </c>
      <c r="E49" s="8" t="s">
        <v>126</v>
      </c>
      <c r="F49" s="8" t="s">
        <v>345</v>
      </c>
      <c r="G49" s="8" t="s">
        <v>277</v>
      </c>
      <c r="H49" s="8" t="s">
        <v>278</v>
      </c>
      <c r="I49" s="8" t="s">
        <v>326</v>
      </c>
      <c r="J49" s="8" t="s">
        <v>127</v>
      </c>
      <c r="K49" s="8" t="s">
        <v>330</v>
      </c>
      <c r="L49" s="8" t="s">
        <v>134</v>
      </c>
      <c r="M49" s="8" t="s">
        <v>188</v>
      </c>
      <c r="N49" s="8" t="s">
        <v>132</v>
      </c>
      <c r="O49" s="8" t="s">
        <v>313</v>
      </c>
      <c r="P49" s="8" t="s">
        <v>130</v>
      </c>
      <c r="Q49" s="8" t="s">
        <v>175</v>
      </c>
      <c r="R49" s="8" t="s">
        <v>376</v>
      </c>
      <c r="S49" s="8" t="s">
        <v>327</v>
      </c>
      <c r="T49" s="8" t="s">
        <v>25</v>
      </c>
      <c r="U49" s="8" t="s">
        <v>188</v>
      </c>
      <c r="V49" s="8" t="s">
        <v>171</v>
      </c>
      <c r="W49" s="8" t="s">
        <v>280</v>
      </c>
      <c r="X49" s="8" t="s">
        <v>281</v>
      </c>
      <c r="Y49" s="8" t="s">
        <v>282</v>
      </c>
      <c r="Z49" s="8" t="s">
        <v>283</v>
      </c>
      <c r="AB49" s="8" t="s">
        <v>345</v>
      </c>
      <c r="AC49" s="8" t="s">
        <v>44</v>
      </c>
      <c r="AD49" s="8" t="s">
        <v>345</v>
      </c>
    </row>
    <row r="50" spans="1:30" x14ac:dyDescent="0.25">
      <c r="A50" s="8" t="s">
        <v>123</v>
      </c>
      <c r="E50" s="8" t="s">
        <v>126</v>
      </c>
      <c r="F50" s="8" t="s">
        <v>347</v>
      </c>
      <c r="G50" s="8" t="s">
        <v>272</v>
      </c>
      <c r="H50" s="8" t="s">
        <v>273</v>
      </c>
      <c r="I50" s="8" t="s">
        <v>324</v>
      </c>
      <c r="J50" s="8" t="s">
        <v>127</v>
      </c>
      <c r="K50" s="8" t="s">
        <v>330</v>
      </c>
      <c r="L50" s="8" t="s">
        <v>128</v>
      </c>
      <c r="M50" s="8" t="s">
        <v>188</v>
      </c>
      <c r="N50" s="8" t="s">
        <v>132</v>
      </c>
      <c r="O50" s="8" t="s">
        <v>314</v>
      </c>
      <c r="P50" s="8" t="s">
        <v>130</v>
      </c>
      <c r="Q50" s="8" t="s">
        <v>175</v>
      </c>
      <c r="R50" s="8" t="s">
        <v>377</v>
      </c>
      <c r="S50" s="8" t="s">
        <v>325</v>
      </c>
      <c r="T50" s="8" t="s">
        <v>25</v>
      </c>
      <c r="U50" s="8" t="s">
        <v>188</v>
      </c>
      <c r="V50" s="8" t="s">
        <v>171</v>
      </c>
      <c r="W50" s="8" t="s">
        <v>275</v>
      </c>
      <c r="X50" s="8" t="s">
        <v>276</v>
      </c>
      <c r="Y50" s="8" t="s">
        <v>119</v>
      </c>
      <c r="Z50" s="8" t="s">
        <v>28</v>
      </c>
      <c r="AB50" s="8" t="s">
        <v>347</v>
      </c>
      <c r="AC50" s="8" t="s">
        <v>29</v>
      </c>
      <c r="AD50" s="8" t="s">
        <v>347</v>
      </c>
    </row>
    <row r="51" spans="1:30" x14ac:dyDescent="0.25">
      <c r="A51" s="8" t="s">
        <v>123</v>
      </c>
      <c r="E51" s="8" t="s">
        <v>126</v>
      </c>
      <c r="F51" s="8" t="s">
        <v>380</v>
      </c>
      <c r="G51" s="8" t="s">
        <v>146</v>
      </c>
      <c r="H51" s="8" t="s">
        <v>32</v>
      </c>
      <c r="I51" s="8" t="s">
        <v>190</v>
      </c>
      <c r="J51" s="8" t="s">
        <v>127</v>
      </c>
      <c r="K51" s="8" t="s">
        <v>330</v>
      </c>
      <c r="L51" s="8" t="s">
        <v>128</v>
      </c>
      <c r="M51" s="8" t="s">
        <v>188</v>
      </c>
      <c r="N51" s="8" t="s">
        <v>132</v>
      </c>
      <c r="O51" s="8" t="s">
        <v>316</v>
      </c>
      <c r="P51" s="8" t="s">
        <v>130</v>
      </c>
      <c r="Q51" s="8" t="s">
        <v>175</v>
      </c>
      <c r="R51" s="8" t="s">
        <v>381</v>
      </c>
      <c r="S51" s="8" t="s">
        <v>190</v>
      </c>
      <c r="T51" s="8" t="s">
        <v>25</v>
      </c>
      <c r="U51" s="8" t="s">
        <v>175</v>
      </c>
      <c r="V51" s="8" t="s">
        <v>171</v>
      </c>
      <c r="W51" s="8" t="s">
        <v>32</v>
      </c>
      <c r="X51" s="8" t="s">
        <v>33</v>
      </c>
      <c r="Y51" s="8" t="s">
        <v>115</v>
      </c>
      <c r="Z51" s="8" t="s">
        <v>38</v>
      </c>
      <c r="AB51" s="8" t="s">
        <v>380</v>
      </c>
      <c r="AC51" s="8" t="s">
        <v>39</v>
      </c>
      <c r="AD51" s="8" t="s">
        <v>380</v>
      </c>
    </row>
    <row r="52" spans="1:30" x14ac:dyDescent="0.25">
      <c r="A52" s="8" t="s">
        <v>123</v>
      </c>
      <c r="E52" s="8" t="s">
        <v>126</v>
      </c>
      <c r="F52" s="8" t="s">
        <v>353</v>
      </c>
      <c r="G52" s="8" t="s">
        <v>317</v>
      </c>
      <c r="H52" s="8" t="s">
        <v>318</v>
      </c>
      <c r="I52" s="8" t="s">
        <v>382</v>
      </c>
      <c r="J52" s="8" t="s">
        <v>127</v>
      </c>
      <c r="K52" s="8" t="s">
        <v>330</v>
      </c>
      <c r="L52" s="8" t="s">
        <v>128</v>
      </c>
      <c r="M52" s="8" t="s">
        <v>188</v>
      </c>
      <c r="N52" s="8" t="s">
        <v>132</v>
      </c>
      <c r="O52" s="8" t="s">
        <v>319</v>
      </c>
      <c r="P52" s="8" t="s">
        <v>130</v>
      </c>
      <c r="Q52" s="8" t="s">
        <v>175</v>
      </c>
      <c r="R52" s="8" t="s">
        <v>383</v>
      </c>
      <c r="S52" s="8" t="s">
        <v>384</v>
      </c>
      <c r="T52" s="8" t="s">
        <v>25</v>
      </c>
      <c r="U52" s="8" t="s">
        <v>385</v>
      </c>
      <c r="V52" s="8" t="s">
        <v>171</v>
      </c>
      <c r="W52" s="8" t="s">
        <v>318</v>
      </c>
      <c r="X52" s="8" t="s">
        <v>317</v>
      </c>
      <c r="Y52" s="8" t="s">
        <v>115</v>
      </c>
      <c r="Z52" s="8" t="s">
        <v>38</v>
      </c>
      <c r="AB52" s="8" t="s">
        <v>386</v>
      </c>
      <c r="AC52" s="8" t="s">
        <v>39</v>
      </c>
      <c r="AD52" s="8" t="s">
        <v>386</v>
      </c>
    </row>
    <row r="53" spans="1:30" x14ac:dyDescent="0.25">
      <c r="A53" s="8" t="s">
        <v>123</v>
      </c>
      <c r="E53" s="8" t="s">
        <v>138</v>
      </c>
      <c r="F53" s="8" t="s">
        <v>185</v>
      </c>
      <c r="G53" s="8" t="s">
        <v>90</v>
      </c>
      <c r="H53" s="8" t="s">
        <v>86</v>
      </c>
      <c r="I53" s="8" t="s">
        <v>226</v>
      </c>
      <c r="J53" s="8" t="s">
        <v>127</v>
      </c>
      <c r="K53" s="8" t="s">
        <v>187</v>
      </c>
      <c r="L53" s="8" t="s">
        <v>128</v>
      </c>
      <c r="M53" s="8" t="s">
        <v>188</v>
      </c>
      <c r="N53" s="8" t="s">
        <v>132</v>
      </c>
      <c r="O53" s="8" t="s">
        <v>101</v>
      </c>
      <c r="P53" s="8" t="s">
        <v>139</v>
      </c>
      <c r="Q53" s="8" t="s">
        <v>182</v>
      </c>
      <c r="R53" s="8" t="s">
        <v>189</v>
      </c>
      <c r="S53" s="8" t="s">
        <v>226</v>
      </c>
      <c r="T53" s="8" t="s">
        <v>25</v>
      </c>
      <c r="U53" s="8" t="s">
        <v>175</v>
      </c>
      <c r="V53" s="8" t="s">
        <v>173</v>
      </c>
      <c r="W53" s="8" t="s">
        <v>86</v>
      </c>
      <c r="X53" s="8" t="s">
        <v>87</v>
      </c>
      <c r="Y53" s="8" t="s">
        <v>116</v>
      </c>
      <c r="Z53" s="8" t="s">
        <v>88</v>
      </c>
      <c r="AB53" s="8" t="s">
        <v>185</v>
      </c>
      <c r="AC53" s="8" t="s">
        <v>44</v>
      </c>
      <c r="AD53" s="8" t="s">
        <v>185</v>
      </c>
    </row>
    <row r="54" spans="1:30" x14ac:dyDescent="0.25">
      <c r="A54" s="8" t="s">
        <v>123</v>
      </c>
      <c r="E54" s="8" t="s">
        <v>126</v>
      </c>
      <c r="F54" s="8" t="s">
        <v>191</v>
      </c>
      <c r="G54" s="8" t="s">
        <v>93</v>
      </c>
      <c r="H54" s="8" t="s">
        <v>26</v>
      </c>
      <c r="I54" s="8" t="s">
        <v>180</v>
      </c>
      <c r="J54" s="8" t="s">
        <v>127</v>
      </c>
      <c r="K54" s="8" t="s">
        <v>187</v>
      </c>
      <c r="L54" s="8" t="s">
        <v>128</v>
      </c>
      <c r="M54" s="8" t="s">
        <v>192</v>
      </c>
      <c r="N54" s="8" t="s">
        <v>133</v>
      </c>
      <c r="O54" s="8" t="s">
        <v>108</v>
      </c>
      <c r="P54" s="8" t="s">
        <v>130</v>
      </c>
      <c r="Q54" s="8" t="s">
        <v>175</v>
      </c>
      <c r="R54" s="8" t="s">
        <v>193</v>
      </c>
      <c r="S54" s="8" t="s">
        <v>180</v>
      </c>
      <c r="T54" s="8" t="s">
        <v>25</v>
      </c>
      <c r="U54" s="8" t="s">
        <v>175</v>
      </c>
      <c r="V54" s="8" t="s">
        <v>171</v>
      </c>
      <c r="W54" s="8" t="s">
        <v>26</v>
      </c>
      <c r="X54" s="8" t="s">
        <v>37</v>
      </c>
      <c r="Y54" s="8" t="s">
        <v>115</v>
      </c>
      <c r="Z54" s="8" t="s">
        <v>38</v>
      </c>
      <c r="AB54" s="8" t="s">
        <v>185</v>
      </c>
      <c r="AC54" s="8" t="s">
        <v>39</v>
      </c>
      <c r="AD54" s="8" t="s">
        <v>185</v>
      </c>
    </row>
    <row r="55" spans="1:30" x14ac:dyDescent="0.25">
      <c r="A55" s="8" t="s">
        <v>123</v>
      </c>
      <c r="E55" s="8" t="s">
        <v>126</v>
      </c>
      <c r="F55" s="8" t="s">
        <v>191</v>
      </c>
      <c r="G55" s="8" t="s">
        <v>146</v>
      </c>
      <c r="H55" s="8" t="s">
        <v>32</v>
      </c>
      <c r="I55" s="8" t="s">
        <v>194</v>
      </c>
      <c r="J55" s="8" t="s">
        <v>127</v>
      </c>
      <c r="K55" s="8" t="s">
        <v>187</v>
      </c>
      <c r="L55" s="8" t="s">
        <v>128</v>
      </c>
      <c r="M55" s="8" t="s">
        <v>192</v>
      </c>
      <c r="N55" s="8" t="s">
        <v>133</v>
      </c>
      <c r="O55" s="8" t="s">
        <v>108</v>
      </c>
      <c r="P55" s="8" t="s">
        <v>130</v>
      </c>
      <c r="Q55" s="8" t="s">
        <v>175</v>
      </c>
      <c r="R55" s="8" t="s">
        <v>193</v>
      </c>
      <c r="S55" s="8" t="s">
        <v>190</v>
      </c>
      <c r="T55" s="8" t="s">
        <v>25</v>
      </c>
      <c r="U55" s="8" t="s">
        <v>182</v>
      </c>
      <c r="V55" s="8" t="s">
        <v>171</v>
      </c>
      <c r="W55" s="8" t="s">
        <v>32</v>
      </c>
      <c r="X55" s="8" t="s">
        <v>33</v>
      </c>
      <c r="Y55" s="8" t="s">
        <v>115</v>
      </c>
      <c r="Z55" s="8" t="s">
        <v>38</v>
      </c>
      <c r="AB55" s="8" t="s">
        <v>185</v>
      </c>
      <c r="AC55" s="8" t="s">
        <v>39</v>
      </c>
      <c r="AD55" s="8" t="s">
        <v>185</v>
      </c>
    </row>
    <row r="56" spans="1:30" x14ac:dyDescent="0.25">
      <c r="A56" s="8" t="s">
        <v>123</v>
      </c>
      <c r="E56" s="8" t="s">
        <v>126</v>
      </c>
      <c r="F56" s="8" t="s">
        <v>195</v>
      </c>
      <c r="G56" s="8" t="s">
        <v>156</v>
      </c>
      <c r="H56" s="8" t="s">
        <v>49</v>
      </c>
      <c r="I56" s="8" t="s">
        <v>196</v>
      </c>
      <c r="J56" s="8" t="s">
        <v>127</v>
      </c>
      <c r="K56" s="8" t="s">
        <v>177</v>
      </c>
      <c r="L56" s="8" t="s">
        <v>128</v>
      </c>
      <c r="M56" s="8" t="s">
        <v>197</v>
      </c>
      <c r="N56" s="8" t="s">
        <v>135</v>
      </c>
      <c r="O56" s="8" t="s">
        <v>103</v>
      </c>
      <c r="P56" s="8" t="s">
        <v>130</v>
      </c>
      <c r="Q56" s="8" t="s">
        <v>175</v>
      </c>
      <c r="R56" s="8" t="s">
        <v>198</v>
      </c>
      <c r="S56" s="8" t="s">
        <v>199</v>
      </c>
      <c r="T56" s="8" t="s">
        <v>25</v>
      </c>
      <c r="U56" s="8" t="s">
        <v>200</v>
      </c>
      <c r="V56" s="8" t="s">
        <v>171</v>
      </c>
      <c r="W56" s="8" t="s">
        <v>49</v>
      </c>
      <c r="X56" s="8" t="s">
        <v>50</v>
      </c>
      <c r="Y56" s="8" t="s">
        <v>118</v>
      </c>
      <c r="Z56" s="8" t="s">
        <v>46</v>
      </c>
      <c r="AB56" s="8" t="s">
        <v>181</v>
      </c>
      <c r="AC56" s="8" t="s">
        <v>44</v>
      </c>
      <c r="AD56" s="8" t="s">
        <v>181</v>
      </c>
    </row>
    <row r="57" spans="1:30" x14ac:dyDescent="0.25">
      <c r="A57" s="8" t="s">
        <v>123</v>
      </c>
      <c r="E57" s="8" t="s">
        <v>126</v>
      </c>
      <c r="F57" s="8" t="s">
        <v>195</v>
      </c>
      <c r="G57" s="8" t="s">
        <v>155</v>
      </c>
      <c r="H57" s="8" t="s">
        <v>250</v>
      </c>
      <c r="I57" s="8" t="s">
        <v>204</v>
      </c>
      <c r="J57" s="8" t="s">
        <v>127</v>
      </c>
      <c r="K57" s="8" t="s">
        <v>177</v>
      </c>
      <c r="L57" s="8" t="s">
        <v>128</v>
      </c>
      <c r="M57" s="8" t="s">
        <v>197</v>
      </c>
      <c r="N57" s="8" t="s">
        <v>135</v>
      </c>
      <c r="O57" s="8" t="s">
        <v>103</v>
      </c>
      <c r="P57" s="8" t="s">
        <v>130</v>
      </c>
      <c r="Q57" s="8" t="s">
        <v>175</v>
      </c>
      <c r="R57" s="8" t="s">
        <v>198</v>
      </c>
      <c r="S57" s="8" t="s">
        <v>205</v>
      </c>
      <c r="T57" s="8" t="s">
        <v>25</v>
      </c>
      <c r="U57" s="8" t="s">
        <v>178</v>
      </c>
      <c r="V57" s="8" t="s">
        <v>171</v>
      </c>
      <c r="X57" s="8" t="s">
        <v>45</v>
      </c>
      <c r="Y57" s="8" t="s">
        <v>118</v>
      </c>
      <c r="Z57" s="8" t="s">
        <v>46</v>
      </c>
      <c r="AB57" s="8" t="s">
        <v>181</v>
      </c>
      <c r="AC57" s="8" t="s">
        <v>44</v>
      </c>
      <c r="AD57" s="8" t="s">
        <v>181</v>
      </c>
    </row>
    <row r="58" spans="1:30" x14ac:dyDescent="0.25">
      <c r="A58" s="8" t="s">
        <v>123</v>
      </c>
      <c r="E58" s="8" t="s">
        <v>126</v>
      </c>
      <c r="F58" s="8" t="s">
        <v>209</v>
      </c>
      <c r="G58" s="8" t="s">
        <v>159</v>
      </c>
      <c r="H58" s="8" t="s">
        <v>252</v>
      </c>
      <c r="I58" s="8" t="s">
        <v>219</v>
      </c>
      <c r="J58" s="8" t="s">
        <v>127</v>
      </c>
      <c r="K58" s="8" t="s">
        <v>177</v>
      </c>
      <c r="L58" s="8" t="s">
        <v>128</v>
      </c>
      <c r="M58" s="8" t="s">
        <v>182</v>
      </c>
      <c r="N58" s="8" t="s">
        <v>136</v>
      </c>
      <c r="O58" s="8" t="s">
        <v>111</v>
      </c>
      <c r="P58" s="8" t="s">
        <v>130</v>
      </c>
      <c r="Q58" s="8" t="s">
        <v>175</v>
      </c>
      <c r="R58" s="8" t="s">
        <v>211</v>
      </c>
      <c r="S58" s="8" t="s">
        <v>220</v>
      </c>
      <c r="T58" s="8" t="s">
        <v>25</v>
      </c>
      <c r="U58" s="8" t="s">
        <v>178</v>
      </c>
      <c r="V58" s="8" t="s">
        <v>171</v>
      </c>
      <c r="W58" s="8" t="s">
        <v>51</v>
      </c>
      <c r="X58" s="8" t="s">
        <v>52</v>
      </c>
      <c r="Y58" s="8" t="s">
        <v>122</v>
      </c>
      <c r="Z58" s="8" t="s">
        <v>53</v>
      </c>
      <c r="AB58" s="8" t="s">
        <v>181</v>
      </c>
      <c r="AC58" s="8" t="s">
        <v>44</v>
      </c>
      <c r="AD58" s="8" t="s">
        <v>181</v>
      </c>
    </row>
    <row r="59" spans="1:30" x14ac:dyDescent="0.25">
      <c r="A59" s="8" t="s">
        <v>123</v>
      </c>
      <c r="E59" s="8" t="s">
        <v>126</v>
      </c>
      <c r="F59" s="8" t="s">
        <v>209</v>
      </c>
      <c r="G59" s="8" t="s">
        <v>151</v>
      </c>
      <c r="H59" s="8" t="s">
        <v>253</v>
      </c>
      <c r="I59" s="8" t="s">
        <v>214</v>
      </c>
      <c r="J59" s="8" t="s">
        <v>127</v>
      </c>
      <c r="K59" s="8" t="s">
        <v>177</v>
      </c>
      <c r="L59" s="8" t="s">
        <v>128</v>
      </c>
      <c r="M59" s="8" t="s">
        <v>182</v>
      </c>
      <c r="N59" s="8" t="s">
        <v>136</v>
      </c>
      <c r="O59" s="8" t="s">
        <v>111</v>
      </c>
      <c r="P59" s="8" t="s">
        <v>130</v>
      </c>
      <c r="Q59" s="8" t="s">
        <v>175</v>
      </c>
      <c r="R59" s="8" t="s">
        <v>211</v>
      </c>
      <c r="S59" s="8" t="s">
        <v>214</v>
      </c>
      <c r="T59" s="8" t="s">
        <v>25</v>
      </c>
      <c r="U59" s="8" t="s">
        <v>175</v>
      </c>
      <c r="V59" s="8" t="s">
        <v>171</v>
      </c>
      <c r="W59" s="8" t="s">
        <v>63</v>
      </c>
      <c r="X59" s="8" t="s">
        <v>64</v>
      </c>
      <c r="Y59" s="8" t="s">
        <v>122</v>
      </c>
      <c r="Z59" s="8" t="s">
        <v>53</v>
      </c>
      <c r="AB59" s="8" t="s">
        <v>181</v>
      </c>
      <c r="AC59" s="8" t="s">
        <v>44</v>
      </c>
      <c r="AD59" s="8" t="s">
        <v>181</v>
      </c>
    </row>
    <row r="60" spans="1:30" x14ac:dyDescent="0.25">
      <c r="A60" s="8" t="s">
        <v>123</v>
      </c>
      <c r="E60" s="8" t="s">
        <v>126</v>
      </c>
      <c r="F60" s="8" t="s">
        <v>209</v>
      </c>
      <c r="G60" s="8" t="s">
        <v>145</v>
      </c>
      <c r="H60" s="8" t="s">
        <v>57</v>
      </c>
      <c r="I60" s="8" t="s">
        <v>210</v>
      </c>
      <c r="J60" s="8" t="s">
        <v>127</v>
      </c>
      <c r="K60" s="8" t="s">
        <v>177</v>
      </c>
      <c r="L60" s="8" t="s">
        <v>128</v>
      </c>
      <c r="M60" s="8" t="s">
        <v>192</v>
      </c>
      <c r="N60" s="8" t="s">
        <v>133</v>
      </c>
      <c r="O60" s="8" t="s">
        <v>105</v>
      </c>
      <c r="P60" s="8" t="s">
        <v>130</v>
      </c>
      <c r="Q60" s="8" t="s">
        <v>175</v>
      </c>
      <c r="R60" s="8" t="s">
        <v>211</v>
      </c>
      <c r="S60" s="8" t="s">
        <v>212</v>
      </c>
      <c r="T60" s="8" t="s">
        <v>25</v>
      </c>
      <c r="U60" s="8" t="s">
        <v>213</v>
      </c>
      <c r="V60" s="8" t="s">
        <v>171</v>
      </c>
      <c r="W60" s="8" t="s">
        <v>57</v>
      </c>
      <c r="X60" s="8" t="s">
        <v>58</v>
      </c>
      <c r="Y60" s="8" t="s">
        <v>114</v>
      </c>
      <c r="Z60" s="8" t="s">
        <v>56</v>
      </c>
      <c r="AB60" s="8" t="s">
        <v>181</v>
      </c>
      <c r="AC60" s="8" t="s">
        <v>39</v>
      </c>
      <c r="AD60" s="8" t="s">
        <v>181</v>
      </c>
    </row>
    <row r="61" spans="1:30" x14ac:dyDescent="0.25">
      <c r="A61" s="8" t="s">
        <v>123</v>
      </c>
      <c r="E61" s="8" t="s">
        <v>126</v>
      </c>
      <c r="F61" s="8" t="s">
        <v>209</v>
      </c>
      <c r="G61" s="8" t="s">
        <v>144</v>
      </c>
      <c r="H61" s="8" t="s">
        <v>54</v>
      </c>
      <c r="I61" s="8" t="s">
        <v>216</v>
      </c>
      <c r="J61" s="8" t="s">
        <v>127</v>
      </c>
      <c r="K61" s="8" t="s">
        <v>177</v>
      </c>
      <c r="L61" s="8" t="s">
        <v>128</v>
      </c>
      <c r="M61" s="8" t="s">
        <v>192</v>
      </c>
      <c r="N61" s="8" t="s">
        <v>133</v>
      </c>
      <c r="O61" s="8" t="s">
        <v>105</v>
      </c>
      <c r="P61" s="8" t="s">
        <v>130</v>
      </c>
      <c r="Q61" s="8" t="s">
        <v>175</v>
      </c>
      <c r="R61" s="8" t="s">
        <v>211</v>
      </c>
      <c r="S61" s="8" t="s">
        <v>217</v>
      </c>
      <c r="T61" s="8" t="s">
        <v>25</v>
      </c>
      <c r="U61" s="8" t="s">
        <v>218</v>
      </c>
      <c r="V61" s="8" t="s">
        <v>171</v>
      </c>
      <c r="W61" s="8" t="s">
        <v>54</v>
      </c>
      <c r="X61" s="8" t="s">
        <v>55</v>
      </c>
      <c r="Y61" s="8" t="s">
        <v>114</v>
      </c>
      <c r="Z61" s="8" t="s">
        <v>56</v>
      </c>
      <c r="AB61" s="8" t="s">
        <v>181</v>
      </c>
      <c r="AC61" s="8" t="s">
        <v>39</v>
      </c>
      <c r="AD61" s="8" t="s">
        <v>181</v>
      </c>
    </row>
    <row r="62" spans="1:30" x14ac:dyDescent="0.25">
      <c r="A62" s="8" t="s">
        <v>123</v>
      </c>
      <c r="E62" s="8" t="s">
        <v>126</v>
      </c>
      <c r="F62" s="8" t="s">
        <v>221</v>
      </c>
      <c r="G62" s="8" t="s">
        <v>89</v>
      </c>
      <c r="H62" s="8" t="s">
        <v>84</v>
      </c>
      <c r="I62" s="8" t="s">
        <v>228</v>
      </c>
      <c r="J62" s="8" t="s">
        <v>127</v>
      </c>
      <c r="K62" s="8" t="s">
        <v>177</v>
      </c>
      <c r="L62" s="8" t="s">
        <v>128</v>
      </c>
      <c r="M62" s="8" t="s">
        <v>182</v>
      </c>
      <c r="N62" s="8" t="s">
        <v>136</v>
      </c>
      <c r="O62" s="8" t="s">
        <v>109</v>
      </c>
      <c r="P62" s="8" t="s">
        <v>130</v>
      </c>
      <c r="Q62" s="8" t="s">
        <v>175</v>
      </c>
      <c r="R62" s="8" t="s">
        <v>223</v>
      </c>
      <c r="S62" s="8" t="s">
        <v>229</v>
      </c>
      <c r="T62" s="8" t="s">
        <v>25</v>
      </c>
      <c r="U62" s="8" t="s">
        <v>200</v>
      </c>
      <c r="V62" s="8" t="s">
        <v>171</v>
      </c>
      <c r="W62" s="8" t="s">
        <v>68</v>
      </c>
      <c r="X62" s="8" t="s">
        <v>69</v>
      </c>
      <c r="Y62" s="8" t="s">
        <v>119</v>
      </c>
      <c r="Z62" s="8" t="s">
        <v>28</v>
      </c>
      <c r="AB62" s="8" t="s">
        <v>181</v>
      </c>
      <c r="AC62" s="8" t="s">
        <v>29</v>
      </c>
      <c r="AD62" s="8" t="s">
        <v>181</v>
      </c>
    </row>
    <row r="63" spans="1:30" x14ac:dyDescent="0.25">
      <c r="A63" s="8" t="s">
        <v>123</v>
      </c>
      <c r="E63" s="8" t="s">
        <v>126</v>
      </c>
      <c r="F63" s="8" t="s">
        <v>221</v>
      </c>
      <c r="G63" s="8" t="s">
        <v>90</v>
      </c>
      <c r="H63" s="8" t="s">
        <v>86</v>
      </c>
      <c r="I63" s="8" t="s">
        <v>225</v>
      </c>
      <c r="J63" s="8" t="s">
        <v>127</v>
      </c>
      <c r="K63" s="8" t="s">
        <v>177</v>
      </c>
      <c r="L63" s="8" t="s">
        <v>128</v>
      </c>
      <c r="M63" s="8" t="s">
        <v>182</v>
      </c>
      <c r="N63" s="8" t="s">
        <v>136</v>
      </c>
      <c r="O63" s="8" t="s">
        <v>109</v>
      </c>
      <c r="P63" s="8" t="s">
        <v>130</v>
      </c>
      <c r="Q63" s="8" t="s">
        <v>175</v>
      </c>
      <c r="R63" s="8" t="s">
        <v>223</v>
      </c>
      <c r="S63" s="8" t="s">
        <v>226</v>
      </c>
      <c r="T63" s="8" t="s">
        <v>25</v>
      </c>
      <c r="U63" s="8" t="s">
        <v>200</v>
      </c>
      <c r="V63" s="8" t="s">
        <v>171</v>
      </c>
      <c r="W63" s="8" t="s">
        <v>70</v>
      </c>
      <c r="X63" s="8" t="s">
        <v>71</v>
      </c>
      <c r="Y63" s="8" t="s">
        <v>119</v>
      </c>
      <c r="Z63" s="8" t="s">
        <v>28</v>
      </c>
      <c r="AB63" s="8" t="s">
        <v>181</v>
      </c>
      <c r="AC63" s="8" t="s">
        <v>29</v>
      </c>
      <c r="AD63" s="8" t="s">
        <v>181</v>
      </c>
    </row>
    <row r="64" spans="1:30" x14ac:dyDescent="0.25">
      <c r="A64" s="8" t="s">
        <v>123</v>
      </c>
      <c r="E64" s="8" t="s">
        <v>126</v>
      </c>
      <c r="F64" s="8" t="s">
        <v>221</v>
      </c>
      <c r="G64" s="8" t="s">
        <v>148</v>
      </c>
      <c r="H64" s="8" t="s">
        <v>254</v>
      </c>
      <c r="I64" s="8" t="s">
        <v>222</v>
      </c>
      <c r="J64" s="8" t="s">
        <v>127</v>
      </c>
      <c r="K64" s="8" t="s">
        <v>177</v>
      </c>
      <c r="L64" s="8" t="s">
        <v>128</v>
      </c>
      <c r="M64" s="8" t="s">
        <v>182</v>
      </c>
      <c r="N64" s="8" t="s">
        <v>136</v>
      </c>
      <c r="O64" s="8" t="s">
        <v>106</v>
      </c>
      <c r="P64" s="8" t="s">
        <v>130</v>
      </c>
      <c r="Q64" s="8" t="s">
        <v>175</v>
      </c>
      <c r="R64" s="8" t="s">
        <v>223</v>
      </c>
      <c r="S64" s="8" t="s">
        <v>224</v>
      </c>
      <c r="T64" s="8" t="s">
        <v>25</v>
      </c>
      <c r="U64" s="8" t="s">
        <v>182</v>
      </c>
      <c r="V64" s="8" t="s">
        <v>171</v>
      </c>
      <c r="W64" s="8" t="s">
        <v>72</v>
      </c>
      <c r="X64" s="8" t="s">
        <v>73</v>
      </c>
      <c r="Y64" s="8" t="s">
        <v>120</v>
      </c>
      <c r="Z64" s="8" t="s">
        <v>67</v>
      </c>
      <c r="AB64" s="8" t="s">
        <v>181</v>
      </c>
      <c r="AC64" s="8" t="s">
        <v>44</v>
      </c>
      <c r="AD64" s="8" t="s">
        <v>181</v>
      </c>
    </row>
    <row r="65" spans="1:30" x14ac:dyDescent="0.25">
      <c r="A65" s="8" t="s">
        <v>123</v>
      </c>
      <c r="E65" s="8" t="s">
        <v>126</v>
      </c>
      <c r="F65" s="8" t="s">
        <v>221</v>
      </c>
      <c r="G65" s="8" t="s">
        <v>149</v>
      </c>
      <c r="H65" s="8" t="s">
        <v>74</v>
      </c>
      <c r="I65" s="8" t="s">
        <v>230</v>
      </c>
      <c r="J65" s="8" t="s">
        <v>127</v>
      </c>
      <c r="K65" s="8" t="s">
        <v>177</v>
      </c>
      <c r="L65" s="8" t="s">
        <v>128</v>
      </c>
      <c r="M65" s="8" t="s">
        <v>182</v>
      </c>
      <c r="N65" s="8" t="s">
        <v>136</v>
      </c>
      <c r="O65" s="8" t="s">
        <v>106</v>
      </c>
      <c r="P65" s="8" t="s">
        <v>130</v>
      </c>
      <c r="Q65" s="8" t="s">
        <v>175</v>
      </c>
      <c r="R65" s="8" t="s">
        <v>223</v>
      </c>
      <c r="S65" s="8" t="s">
        <v>231</v>
      </c>
      <c r="T65" s="8" t="s">
        <v>25</v>
      </c>
      <c r="U65" s="8" t="s">
        <v>182</v>
      </c>
      <c r="V65" s="8" t="s">
        <v>171</v>
      </c>
      <c r="W65" s="8" t="s">
        <v>74</v>
      </c>
      <c r="X65" s="8" t="s">
        <v>75</v>
      </c>
      <c r="Y65" s="8" t="s">
        <v>120</v>
      </c>
      <c r="Z65" s="8" t="s">
        <v>67</v>
      </c>
      <c r="AB65" s="8" t="s">
        <v>181</v>
      </c>
      <c r="AC65" s="8" t="s">
        <v>44</v>
      </c>
      <c r="AD65" s="8" t="s">
        <v>181</v>
      </c>
    </row>
    <row r="66" spans="1:30" x14ac:dyDescent="0.25">
      <c r="A66" s="8" t="s">
        <v>123</v>
      </c>
      <c r="E66" s="8" t="s">
        <v>126</v>
      </c>
      <c r="F66" s="8" t="s">
        <v>221</v>
      </c>
      <c r="G66" s="8" t="s">
        <v>158</v>
      </c>
      <c r="H66" s="8" t="s">
        <v>65</v>
      </c>
      <c r="I66" s="8" t="s">
        <v>227</v>
      </c>
      <c r="J66" s="8" t="s">
        <v>127</v>
      </c>
      <c r="K66" s="8" t="s">
        <v>177</v>
      </c>
      <c r="L66" s="8" t="s">
        <v>128</v>
      </c>
      <c r="M66" s="8" t="s">
        <v>182</v>
      </c>
      <c r="N66" s="8" t="s">
        <v>136</v>
      </c>
      <c r="O66" s="8" t="s">
        <v>106</v>
      </c>
      <c r="P66" s="8" t="s">
        <v>130</v>
      </c>
      <c r="Q66" s="8" t="s">
        <v>175</v>
      </c>
      <c r="R66" s="8" t="s">
        <v>223</v>
      </c>
      <c r="S66" s="8" t="s">
        <v>227</v>
      </c>
      <c r="T66" s="8" t="s">
        <v>25</v>
      </c>
      <c r="U66" s="8" t="s">
        <v>175</v>
      </c>
      <c r="V66" s="8" t="s">
        <v>171</v>
      </c>
      <c r="W66" s="8" t="s">
        <v>65</v>
      </c>
      <c r="X66" s="8" t="s">
        <v>66</v>
      </c>
      <c r="Y66" s="8" t="s">
        <v>120</v>
      </c>
      <c r="Z66" s="8" t="s">
        <v>67</v>
      </c>
      <c r="AB66" s="8" t="s">
        <v>181</v>
      </c>
      <c r="AC66" s="8" t="s">
        <v>44</v>
      </c>
      <c r="AD66" s="8" t="s">
        <v>181</v>
      </c>
    </row>
    <row r="67" spans="1:30" x14ac:dyDescent="0.25">
      <c r="A67" s="8" t="s">
        <v>123</v>
      </c>
      <c r="E67" s="8" t="s">
        <v>126</v>
      </c>
      <c r="F67" s="8" t="s">
        <v>193</v>
      </c>
      <c r="G67" s="8" t="s">
        <v>150</v>
      </c>
      <c r="H67" s="8" t="s">
        <v>257</v>
      </c>
      <c r="I67" s="8" t="s">
        <v>238</v>
      </c>
      <c r="J67" s="8" t="s">
        <v>127</v>
      </c>
      <c r="K67" s="8" t="s">
        <v>177</v>
      </c>
      <c r="L67" s="8" t="s">
        <v>128</v>
      </c>
      <c r="M67" s="8" t="s">
        <v>192</v>
      </c>
      <c r="N67" s="8" t="s">
        <v>133</v>
      </c>
      <c r="O67" s="8" t="s">
        <v>98</v>
      </c>
      <c r="P67" s="8" t="s">
        <v>130</v>
      </c>
      <c r="Q67" s="8" t="s">
        <v>175</v>
      </c>
      <c r="R67" s="8" t="s">
        <v>233</v>
      </c>
      <c r="S67" s="8" t="s">
        <v>239</v>
      </c>
      <c r="T67" s="8" t="s">
        <v>25</v>
      </c>
      <c r="U67" s="8" t="s">
        <v>182</v>
      </c>
      <c r="V67" s="8" t="s">
        <v>171</v>
      </c>
      <c r="W67" s="8" t="s">
        <v>78</v>
      </c>
      <c r="X67" s="8" t="s">
        <v>79</v>
      </c>
      <c r="Y67" s="8" t="s">
        <v>113</v>
      </c>
      <c r="Z67" s="8" t="s">
        <v>61</v>
      </c>
      <c r="AB67" s="8" t="s">
        <v>181</v>
      </c>
      <c r="AC67" s="8" t="s">
        <v>62</v>
      </c>
      <c r="AD67" s="8" t="s">
        <v>181</v>
      </c>
    </row>
    <row r="68" spans="1:30" x14ac:dyDescent="0.25">
      <c r="A68" s="8" t="s">
        <v>123</v>
      </c>
      <c r="E68" s="8" t="s">
        <v>126</v>
      </c>
      <c r="F68" s="8" t="s">
        <v>193</v>
      </c>
      <c r="G68" s="8" t="s">
        <v>152</v>
      </c>
      <c r="H68" s="8" t="s">
        <v>76</v>
      </c>
      <c r="I68" s="8" t="s">
        <v>234</v>
      </c>
      <c r="J68" s="8" t="s">
        <v>127</v>
      </c>
      <c r="K68" s="8" t="s">
        <v>177</v>
      </c>
      <c r="L68" s="8" t="s">
        <v>128</v>
      </c>
      <c r="M68" s="8" t="s">
        <v>192</v>
      </c>
      <c r="N68" s="8" t="s">
        <v>133</v>
      </c>
      <c r="O68" s="8" t="s">
        <v>98</v>
      </c>
      <c r="P68" s="8" t="s">
        <v>130</v>
      </c>
      <c r="Q68" s="8" t="s">
        <v>175</v>
      </c>
      <c r="R68" s="8" t="s">
        <v>233</v>
      </c>
      <c r="S68" s="8" t="s">
        <v>235</v>
      </c>
      <c r="T68" s="8" t="s">
        <v>25</v>
      </c>
      <c r="U68" s="8" t="s">
        <v>182</v>
      </c>
      <c r="V68" s="8" t="s">
        <v>171</v>
      </c>
      <c r="W68" s="8" t="s">
        <v>76</v>
      </c>
      <c r="X68" s="8" t="s">
        <v>77</v>
      </c>
      <c r="Y68" s="8" t="s">
        <v>113</v>
      </c>
      <c r="Z68" s="8" t="s">
        <v>61</v>
      </c>
      <c r="AB68" s="8" t="s">
        <v>181</v>
      </c>
      <c r="AC68" s="8" t="s">
        <v>62</v>
      </c>
      <c r="AD68" s="8" t="s">
        <v>181</v>
      </c>
    </row>
    <row r="69" spans="1:30" x14ac:dyDescent="0.25">
      <c r="A69" s="8" t="s">
        <v>123</v>
      </c>
      <c r="E69" s="8" t="s">
        <v>126</v>
      </c>
      <c r="F69" s="8" t="s">
        <v>193</v>
      </c>
      <c r="G69" s="8" t="s">
        <v>153</v>
      </c>
      <c r="H69" s="8" t="s">
        <v>59</v>
      </c>
      <c r="I69" s="8" t="s">
        <v>215</v>
      </c>
      <c r="J69" s="8" t="s">
        <v>127</v>
      </c>
      <c r="K69" s="8" t="s">
        <v>177</v>
      </c>
      <c r="L69" s="8" t="s">
        <v>128</v>
      </c>
      <c r="M69" s="8" t="s">
        <v>192</v>
      </c>
      <c r="N69" s="8" t="s">
        <v>133</v>
      </c>
      <c r="O69" s="8" t="s">
        <v>98</v>
      </c>
      <c r="P69" s="8" t="s">
        <v>130</v>
      </c>
      <c r="Q69" s="8" t="s">
        <v>175</v>
      </c>
      <c r="R69" s="8" t="s">
        <v>233</v>
      </c>
      <c r="S69" s="8" t="s">
        <v>215</v>
      </c>
      <c r="T69" s="8" t="s">
        <v>25</v>
      </c>
      <c r="U69" s="8" t="s">
        <v>175</v>
      </c>
      <c r="V69" s="8" t="s">
        <v>171</v>
      </c>
      <c r="W69" s="8" t="s">
        <v>59</v>
      </c>
      <c r="X69" s="8" t="s">
        <v>60</v>
      </c>
      <c r="Y69" s="8" t="s">
        <v>113</v>
      </c>
      <c r="Z69" s="8" t="s">
        <v>61</v>
      </c>
      <c r="AB69" s="8" t="s">
        <v>181</v>
      </c>
      <c r="AC69" s="8" t="s">
        <v>62</v>
      </c>
      <c r="AD69" s="8" t="s">
        <v>181</v>
      </c>
    </row>
    <row r="70" spans="1:30" x14ac:dyDescent="0.25">
      <c r="A70" s="8" t="s">
        <v>123</v>
      </c>
      <c r="E70" s="8" t="s">
        <v>126</v>
      </c>
      <c r="F70" s="8" t="s">
        <v>193</v>
      </c>
      <c r="G70" s="8" t="s">
        <v>92</v>
      </c>
      <c r="H70" s="8" t="s">
        <v>255</v>
      </c>
      <c r="I70" s="8" t="s">
        <v>232</v>
      </c>
      <c r="J70" s="8" t="s">
        <v>127</v>
      </c>
      <c r="K70" s="8" t="s">
        <v>177</v>
      </c>
      <c r="L70" s="8" t="s">
        <v>128</v>
      </c>
      <c r="M70" s="8" t="s">
        <v>192</v>
      </c>
      <c r="N70" s="8" t="s">
        <v>133</v>
      </c>
      <c r="O70" s="8" t="s">
        <v>99</v>
      </c>
      <c r="P70" s="8" t="s">
        <v>130</v>
      </c>
      <c r="Q70" s="8" t="s">
        <v>175</v>
      </c>
      <c r="R70" s="8" t="s">
        <v>233</v>
      </c>
      <c r="S70" s="8" t="s">
        <v>236</v>
      </c>
      <c r="T70" s="8" t="s">
        <v>25</v>
      </c>
      <c r="U70" s="8" t="s">
        <v>237</v>
      </c>
      <c r="V70" s="8" t="s">
        <v>171</v>
      </c>
      <c r="W70" s="8" t="s">
        <v>80</v>
      </c>
      <c r="X70" s="8" t="s">
        <v>81</v>
      </c>
      <c r="Y70" s="8" t="s">
        <v>114</v>
      </c>
      <c r="Z70" s="8" t="s">
        <v>56</v>
      </c>
      <c r="AB70" s="8" t="s">
        <v>181</v>
      </c>
      <c r="AC70" s="8" t="s">
        <v>39</v>
      </c>
      <c r="AD70" s="8" t="s">
        <v>181</v>
      </c>
    </row>
    <row r="71" spans="1:30" x14ac:dyDescent="0.25">
      <c r="A71" s="8" t="s">
        <v>123</v>
      </c>
      <c r="E71" s="8" t="s">
        <v>126</v>
      </c>
      <c r="F71" s="8" t="s">
        <v>193</v>
      </c>
      <c r="G71" s="8" t="s">
        <v>147</v>
      </c>
      <c r="H71" s="8" t="s">
        <v>256</v>
      </c>
      <c r="I71" s="8" t="s">
        <v>232</v>
      </c>
      <c r="J71" s="8" t="s">
        <v>127</v>
      </c>
      <c r="K71" s="8" t="s">
        <v>177</v>
      </c>
      <c r="L71" s="8" t="s">
        <v>128</v>
      </c>
      <c r="M71" s="8" t="s">
        <v>192</v>
      </c>
      <c r="N71" s="8" t="s">
        <v>133</v>
      </c>
      <c r="O71" s="8" t="s">
        <v>99</v>
      </c>
      <c r="P71" s="8" t="s">
        <v>130</v>
      </c>
      <c r="Q71" s="8" t="s">
        <v>175</v>
      </c>
      <c r="R71" s="8" t="s">
        <v>233</v>
      </c>
      <c r="S71" s="8" t="s">
        <v>232</v>
      </c>
      <c r="T71" s="8" t="s">
        <v>25</v>
      </c>
      <c r="U71" s="8" t="s">
        <v>175</v>
      </c>
      <c r="V71" s="8" t="s">
        <v>171</v>
      </c>
      <c r="W71" s="8" t="s">
        <v>82</v>
      </c>
      <c r="X71" s="8" t="s">
        <v>83</v>
      </c>
      <c r="Y71" s="8" t="s">
        <v>114</v>
      </c>
      <c r="Z71" s="8" t="s">
        <v>56</v>
      </c>
      <c r="AB71" s="8" t="s">
        <v>181</v>
      </c>
      <c r="AC71" s="8" t="s">
        <v>39</v>
      </c>
      <c r="AD71" s="8" t="s">
        <v>181</v>
      </c>
    </row>
    <row r="72" spans="1:30" x14ac:dyDescent="0.25">
      <c r="A72" s="8" t="s">
        <v>123</v>
      </c>
      <c r="E72" s="8" t="s">
        <v>126</v>
      </c>
      <c r="F72" s="8" t="s">
        <v>240</v>
      </c>
      <c r="G72" s="8" t="s">
        <v>144</v>
      </c>
      <c r="H72" s="8" t="s">
        <v>54</v>
      </c>
      <c r="I72" s="8" t="s">
        <v>241</v>
      </c>
      <c r="J72" s="8" t="s">
        <v>127</v>
      </c>
      <c r="K72" s="8" t="s">
        <v>240</v>
      </c>
      <c r="L72" s="8" t="s">
        <v>128</v>
      </c>
      <c r="M72" s="8" t="s">
        <v>192</v>
      </c>
      <c r="N72" s="8" t="s">
        <v>133</v>
      </c>
      <c r="O72" s="8" t="s">
        <v>110</v>
      </c>
      <c r="P72" s="8" t="s">
        <v>130</v>
      </c>
      <c r="Q72" s="8" t="s">
        <v>175</v>
      </c>
      <c r="R72" s="8" t="s">
        <v>242</v>
      </c>
      <c r="S72" s="8" t="s">
        <v>217</v>
      </c>
      <c r="T72" s="8" t="s">
        <v>25</v>
      </c>
      <c r="U72" s="8" t="s">
        <v>182</v>
      </c>
      <c r="V72" s="8" t="s">
        <v>171</v>
      </c>
      <c r="W72" s="8" t="s">
        <v>54</v>
      </c>
      <c r="X72" s="8" t="s">
        <v>55</v>
      </c>
      <c r="Y72" s="8" t="s">
        <v>114</v>
      </c>
      <c r="Z72" s="8" t="s">
        <v>56</v>
      </c>
      <c r="AB72" s="8" t="s">
        <v>240</v>
      </c>
      <c r="AC72" s="8" t="s">
        <v>39</v>
      </c>
      <c r="AD72" s="8" t="s">
        <v>240</v>
      </c>
    </row>
    <row r="73" spans="1:30" x14ac:dyDescent="0.25">
      <c r="A73" s="8" t="s">
        <v>123</v>
      </c>
      <c r="E73" s="8" t="s">
        <v>126</v>
      </c>
      <c r="F73" s="8" t="s">
        <v>320</v>
      </c>
      <c r="G73" s="8" t="s">
        <v>94</v>
      </c>
      <c r="H73" s="8" t="s">
        <v>30</v>
      </c>
      <c r="I73" s="8" t="s">
        <v>321</v>
      </c>
      <c r="J73" s="8" t="s">
        <v>127</v>
      </c>
      <c r="K73" s="8" t="s">
        <v>322</v>
      </c>
      <c r="L73" s="8" t="s">
        <v>128</v>
      </c>
      <c r="M73" s="8" t="s">
        <v>182</v>
      </c>
      <c r="N73" s="8" t="s">
        <v>136</v>
      </c>
      <c r="O73" s="8" t="s">
        <v>271</v>
      </c>
      <c r="P73" s="8" t="s">
        <v>130</v>
      </c>
      <c r="Q73" s="8" t="s">
        <v>175</v>
      </c>
      <c r="R73" s="8" t="s">
        <v>323</v>
      </c>
      <c r="S73" s="8" t="s">
        <v>184</v>
      </c>
      <c r="T73" s="8" t="s">
        <v>25</v>
      </c>
      <c r="U73" s="8" t="s">
        <v>200</v>
      </c>
      <c r="V73" s="8" t="s">
        <v>171</v>
      </c>
      <c r="W73" s="8" t="s">
        <v>30</v>
      </c>
      <c r="X73" s="8" t="s">
        <v>31</v>
      </c>
      <c r="Y73" s="8" t="s">
        <v>119</v>
      </c>
      <c r="Z73" s="8" t="s">
        <v>28</v>
      </c>
      <c r="AB73" s="8" t="s">
        <v>320</v>
      </c>
      <c r="AC73" s="8" t="s">
        <v>29</v>
      </c>
      <c r="AD73" s="8" t="s">
        <v>320</v>
      </c>
    </row>
    <row r="74" spans="1:30" x14ac:dyDescent="0.25">
      <c r="A74" s="8" t="s">
        <v>123</v>
      </c>
      <c r="E74" s="8" t="s">
        <v>126</v>
      </c>
      <c r="F74" s="8" t="s">
        <v>320</v>
      </c>
      <c r="G74" s="8" t="s">
        <v>155</v>
      </c>
      <c r="H74" s="8" t="s">
        <v>250</v>
      </c>
      <c r="I74" s="8" t="s">
        <v>328</v>
      </c>
      <c r="J74" s="8" t="s">
        <v>127</v>
      </c>
      <c r="K74" s="8" t="s">
        <v>322</v>
      </c>
      <c r="L74" s="8" t="s">
        <v>128</v>
      </c>
      <c r="M74" s="8" t="s">
        <v>182</v>
      </c>
      <c r="N74" s="8" t="s">
        <v>136</v>
      </c>
      <c r="O74" s="8" t="s">
        <v>284</v>
      </c>
      <c r="P74" s="8" t="s">
        <v>130</v>
      </c>
      <c r="Q74" s="8" t="s">
        <v>175</v>
      </c>
      <c r="R74" s="8" t="s">
        <v>323</v>
      </c>
      <c r="S74" s="8" t="s">
        <v>328</v>
      </c>
      <c r="T74" s="8" t="s">
        <v>25</v>
      </c>
      <c r="U74" s="8" t="s">
        <v>192</v>
      </c>
      <c r="V74" s="8" t="s">
        <v>171</v>
      </c>
      <c r="X74" s="8" t="s">
        <v>45</v>
      </c>
      <c r="Y74" s="8" t="s">
        <v>118</v>
      </c>
      <c r="Z74" s="8" t="s">
        <v>46</v>
      </c>
      <c r="AB74" s="8" t="s">
        <v>320</v>
      </c>
      <c r="AC74" s="8" t="s">
        <v>44</v>
      </c>
      <c r="AD74" s="8" t="s">
        <v>320</v>
      </c>
    </row>
    <row r="75" spans="1:30" x14ac:dyDescent="0.25">
      <c r="A75" s="8" t="s">
        <v>123</v>
      </c>
      <c r="E75" s="8" t="s">
        <v>126</v>
      </c>
      <c r="F75" s="8" t="s">
        <v>320</v>
      </c>
      <c r="G75" s="8" t="s">
        <v>277</v>
      </c>
      <c r="H75" s="8" t="s">
        <v>278</v>
      </c>
      <c r="I75" s="8" t="s">
        <v>326</v>
      </c>
      <c r="J75" s="8" t="s">
        <v>127</v>
      </c>
      <c r="K75" s="8" t="s">
        <v>322</v>
      </c>
      <c r="L75" s="8" t="s">
        <v>134</v>
      </c>
      <c r="M75" s="8" t="s">
        <v>182</v>
      </c>
      <c r="N75" s="8" t="s">
        <v>136</v>
      </c>
      <c r="O75" s="8" t="s">
        <v>279</v>
      </c>
      <c r="P75" s="8" t="s">
        <v>130</v>
      </c>
      <c r="Q75" s="8" t="s">
        <v>175</v>
      </c>
      <c r="R75" s="8" t="s">
        <v>323</v>
      </c>
      <c r="S75" s="8" t="s">
        <v>327</v>
      </c>
      <c r="T75" s="8" t="s">
        <v>25</v>
      </c>
      <c r="U75" s="8" t="s">
        <v>188</v>
      </c>
      <c r="V75" s="8" t="s">
        <v>171</v>
      </c>
      <c r="W75" s="8" t="s">
        <v>280</v>
      </c>
      <c r="X75" s="8" t="s">
        <v>281</v>
      </c>
      <c r="Y75" s="8" t="s">
        <v>282</v>
      </c>
      <c r="Z75" s="8" t="s">
        <v>283</v>
      </c>
      <c r="AB75" s="8" t="s">
        <v>320</v>
      </c>
      <c r="AC75" s="8" t="s">
        <v>44</v>
      </c>
      <c r="AD75" s="8" t="s">
        <v>320</v>
      </c>
    </row>
    <row r="76" spans="1:30" x14ac:dyDescent="0.25">
      <c r="A76" s="8" t="s">
        <v>123</v>
      </c>
      <c r="E76" s="8" t="s">
        <v>126</v>
      </c>
      <c r="F76" s="8" t="s">
        <v>320</v>
      </c>
      <c r="G76" s="8" t="s">
        <v>272</v>
      </c>
      <c r="H76" s="8" t="s">
        <v>273</v>
      </c>
      <c r="I76" s="8" t="s">
        <v>324</v>
      </c>
      <c r="J76" s="8" t="s">
        <v>127</v>
      </c>
      <c r="K76" s="8" t="s">
        <v>322</v>
      </c>
      <c r="L76" s="8" t="s">
        <v>128</v>
      </c>
      <c r="M76" s="8" t="s">
        <v>182</v>
      </c>
      <c r="N76" s="8" t="s">
        <v>136</v>
      </c>
      <c r="O76" s="8" t="s">
        <v>274</v>
      </c>
      <c r="P76" s="8" t="s">
        <v>130</v>
      </c>
      <c r="Q76" s="8" t="s">
        <v>175</v>
      </c>
      <c r="R76" s="8" t="s">
        <v>323</v>
      </c>
      <c r="S76" s="8" t="s">
        <v>325</v>
      </c>
      <c r="T76" s="8" t="s">
        <v>25</v>
      </c>
      <c r="U76" s="8" t="s">
        <v>188</v>
      </c>
      <c r="V76" s="8" t="s">
        <v>171</v>
      </c>
      <c r="W76" s="8" t="s">
        <v>275</v>
      </c>
      <c r="X76" s="8" t="s">
        <v>276</v>
      </c>
      <c r="Y76" s="8" t="s">
        <v>119</v>
      </c>
      <c r="Z76" s="8" t="s">
        <v>28</v>
      </c>
      <c r="AB76" s="8" t="s">
        <v>320</v>
      </c>
      <c r="AC76" s="8" t="s">
        <v>29</v>
      </c>
      <c r="AD76" s="8" t="s">
        <v>320</v>
      </c>
    </row>
    <row r="77" spans="1:30" x14ac:dyDescent="0.25">
      <c r="A77" s="8" t="s">
        <v>123</v>
      </c>
      <c r="E77" s="8" t="s">
        <v>126</v>
      </c>
      <c r="F77" s="8" t="s">
        <v>350</v>
      </c>
      <c r="G77" s="8" t="s">
        <v>89</v>
      </c>
      <c r="H77" s="8" t="s">
        <v>84</v>
      </c>
      <c r="I77" s="8" t="s">
        <v>378</v>
      </c>
      <c r="J77" s="8" t="s">
        <v>127</v>
      </c>
      <c r="K77" s="8" t="s">
        <v>330</v>
      </c>
      <c r="L77" s="8" t="s">
        <v>128</v>
      </c>
      <c r="M77" s="8" t="s">
        <v>182</v>
      </c>
      <c r="N77" s="8" t="s">
        <v>136</v>
      </c>
      <c r="O77" s="8" t="s">
        <v>315</v>
      </c>
      <c r="P77" s="8" t="s">
        <v>130</v>
      </c>
      <c r="Q77" s="8" t="s">
        <v>175</v>
      </c>
      <c r="R77" s="8" t="s">
        <v>379</v>
      </c>
      <c r="S77" s="8" t="s">
        <v>229</v>
      </c>
      <c r="T77" s="8" t="s">
        <v>25</v>
      </c>
      <c r="U77" s="8" t="s">
        <v>182</v>
      </c>
      <c r="V77" s="8" t="s">
        <v>171</v>
      </c>
      <c r="W77" s="8" t="s">
        <v>84</v>
      </c>
      <c r="X77" s="8" t="s">
        <v>89</v>
      </c>
      <c r="Y77" s="8" t="s">
        <v>113</v>
      </c>
      <c r="Z77" s="8" t="s">
        <v>61</v>
      </c>
      <c r="AB77" s="8" t="s">
        <v>350</v>
      </c>
      <c r="AC77" s="8" t="s">
        <v>62</v>
      </c>
      <c r="AD77" s="8" t="s">
        <v>350</v>
      </c>
    </row>
    <row r="78" spans="1:30" x14ac:dyDescent="0.25">
      <c r="A78" s="8" t="s">
        <v>123</v>
      </c>
      <c r="E78" s="8" t="s">
        <v>138</v>
      </c>
      <c r="F78" s="8" t="s">
        <v>185</v>
      </c>
      <c r="G78" s="8" t="s">
        <v>89</v>
      </c>
      <c r="H78" s="8" t="s">
        <v>84</v>
      </c>
      <c r="I78" s="8" t="s">
        <v>229</v>
      </c>
      <c r="J78" s="8" t="s">
        <v>127</v>
      </c>
      <c r="K78" s="8" t="s">
        <v>187</v>
      </c>
      <c r="L78" s="8" t="s">
        <v>128</v>
      </c>
      <c r="M78" s="8" t="s">
        <v>175</v>
      </c>
      <c r="N78" s="8" t="s">
        <v>91</v>
      </c>
      <c r="O78" s="8" t="s">
        <v>100</v>
      </c>
      <c r="P78" s="8" t="s">
        <v>139</v>
      </c>
      <c r="Q78" s="8" t="s">
        <v>182</v>
      </c>
      <c r="R78" s="8" t="s">
        <v>189</v>
      </c>
      <c r="S78" s="8" t="s">
        <v>229</v>
      </c>
      <c r="T78" s="8" t="s">
        <v>25</v>
      </c>
      <c r="U78" s="8" t="s">
        <v>175</v>
      </c>
      <c r="V78" s="8" t="s">
        <v>172</v>
      </c>
      <c r="W78" s="8" t="s">
        <v>84</v>
      </c>
      <c r="X78" s="8" t="s">
        <v>85</v>
      </c>
      <c r="Y78" s="8" t="s">
        <v>115</v>
      </c>
      <c r="Z78" s="8" t="s">
        <v>38</v>
      </c>
      <c r="AB78" s="8" t="s">
        <v>185</v>
      </c>
      <c r="AC78" s="8" t="s">
        <v>39</v>
      </c>
      <c r="AD78" s="8" t="s">
        <v>185</v>
      </c>
    </row>
    <row r="79" spans="1:30" x14ac:dyDescent="0.25">
      <c r="A79" s="8" t="s">
        <v>123</v>
      </c>
      <c r="E79" s="8" t="s">
        <v>125</v>
      </c>
      <c r="I79" s="8" t="s">
        <v>243</v>
      </c>
      <c r="M79" s="8" t="s">
        <v>244</v>
      </c>
      <c r="Q79" s="8" t="s">
        <v>245</v>
      </c>
      <c r="S79" s="8" t="s">
        <v>246</v>
      </c>
      <c r="U79" s="8" t="s">
        <v>247</v>
      </c>
      <c r="AD79" s="8" t="s">
        <v>248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Purchase Order Status by Vendor</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Purchase order status by Vendor</dc:title>
  <dc:subject>Jet Basics</dc:subject>
  <dc:creator>Keesha M. Wallace</dc:creator>
  <dc:description>List of purchase order information selected by a specified document date and grouped by vendor. Slicers can be used to filter by vendor, PO status, and location.</dc:description>
  <cp:lastModifiedBy>Kim R. Duey</cp:lastModifiedBy>
  <cp:lastPrinted>2013-02-19T19:19:37Z</cp:lastPrinted>
  <dcterms:created xsi:type="dcterms:W3CDTF">2013-01-11T20:51:01Z</dcterms:created>
  <dcterms:modified xsi:type="dcterms:W3CDTF">2018-09-27T14:26:33Z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