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4090" windowHeight="11070"/>
  </bookViews>
  <sheets>
    <sheet name="Read Me" sheetId="68" r:id="rId1"/>
    <sheet name="Info" sheetId="23" r:id="rId2"/>
    <sheet name="Item Sales by Class Code" sheetId="24" r:id="rId3"/>
    <sheet name="Report" sheetId="1" r:id="rId4"/>
    <sheet name="Sheet2" sheetId="69" state="veryHidden" r:id="rId5"/>
    <sheet name="Sheet3" sheetId="70" state="veryHidden" r:id="rId6"/>
    <sheet name="Sheet4" sheetId="71" state="veryHidden" r:id="rId7"/>
  </sheets>
  <calcPr calcId="162913"/>
  <pivotCaches>
    <pivotCache cacheId="23" r:id="rId8"/>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3" i="1" l="1"/>
  <c r="Y15" i="1"/>
  <c r="Z15" i="1"/>
  <c r="AA15" i="1"/>
  <c r="L194" i="1"/>
  <c r="J194" i="1"/>
  <c r="I194" i="1"/>
  <c r="H194" i="1"/>
  <c r="G194" i="1"/>
  <c r="O194" i="1"/>
  <c r="D7" i="1"/>
  <c r="D5" i="1"/>
  <c r="H7" i="24"/>
  <c r="G7" i="24"/>
  <c r="H6" i="24"/>
  <c r="G6" i="24"/>
  <c r="C6" i="24"/>
  <c r="H5" i="24"/>
  <c r="G5" i="24"/>
  <c r="H4" i="24"/>
  <c r="G4" i="24"/>
</calcChain>
</file>

<file path=xl/sharedStrings.xml><?xml version="1.0" encoding="utf-8"?>
<sst xmlns="http://schemas.openxmlformats.org/spreadsheetml/2006/main" count="4179" uniqueCount="436">
  <si>
    <t>Title+Fit</t>
  </si>
  <si>
    <t>Value</t>
  </si>
  <si>
    <t>Tables and Fields</t>
  </si>
  <si>
    <t>Filters</t>
  </si>
  <si>
    <t>InventorySalesSummaryPeriod_History</t>
  </si>
  <si>
    <t>Option</t>
  </si>
  <si>
    <t>Location Code</t>
  </si>
  <si>
    <t>*</t>
  </si>
  <si>
    <t>Year</t>
  </si>
  <si>
    <t>Items</t>
  </si>
  <si>
    <t>Item Class Code</t>
  </si>
  <si>
    <t>Hide</t>
  </si>
  <si>
    <t>Links:</t>
  </si>
  <si>
    <t>Headers:</t>
  </si>
  <si>
    <t>Fields:</t>
  </si>
  <si>
    <t>Item Description</t>
  </si>
  <si>
    <t>Item Number</t>
  </si>
  <si>
    <t>Summary Costs</t>
  </si>
  <si>
    <t>Summary Prd/Mth</t>
  </si>
  <si>
    <t>Summary QTYS</t>
  </si>
  <si>
    <t>Summary Sales</t>
  </si>
  <si>
    <t>Summary Type</t>
  </si>
  <si>
    <t>=NL("LinkField","Items","Item Class Code")</t>
  </si>
  <si>
    <t>AutoTable</t>
  </si>
  <si>
    <t>Value+Fit</t>
  </si>
  <si>
    <t>AutoTable+Fit</t>
  </si>
  <si>
    <t>Total</t>
  </si>
  <si>
    <t>73GB SCSI disk</t>
  </si>
  <si>
    <t>4-A3666A</t>
  </si>
  <si>
    <t/>
  </si>
  <si>
    <t>Calendar</t>
  </si>
  <si>
    <t>COMPONENT2</t>
  </si>
  <si>
    <t>WAREHOUSE</t>
  </si>
  <si>
    <t>Acclaimed Call Center System 100</t>
  </si>
  <si>
    <t>HDWR-ACC-0100</t>
  </si>
  <si>
    <t>RETAIL</t>
  </si>
  <si>
    <t>Attractive 712 wall phone</t>
  </si>
  <si>
    <t>PHON-ATT-0712</t>
  </si>
  <si>
    <t>NORTH</t>
  </si>
  <si>
    <t>Attractive Answering System 1000</t>
  </si>
  <si>
    <t>ANSW-ATT-1000</t>
  </si>
  <si>
    <t>Cantata FaxPhone 9800</t>
  </si>
  <si>
    <t>FAXX-CAN-9800</t>
  </si>
  <si>
    <t>Central Cabinet</t>
  </si>
  <si>
    <t>HDWR-CAB-0001</t>
  </si>
  <si>
    <t>Control interface/Memory</t>
  </si>
  <si>
    <t>HDWR-CIM-0001</t>
  </si>
  <si>
    <t>Control Panel</t>
  </si>
  <si>
    <t>HDWR-PNL-0001</t>
  </si>
  <si>
    <t>Cordless-Attractive 5352-Black</t>
  </si>
  <si>
    <t>PHON-ATT-53BK</t>
  </si>
  <si>
    <t>ATT CORD</t>
  </si>
  <si>
    <t>Cordless-Attractive 5352-Blue</t>
  </si>
  <si>
    <t>PHON-ATT-53BL</t>
  </si>
  <si>
    <t>Cordless-Attractive 5352-Red</t>
  </si>
  <si>
    <t>PHON-ATT-53RD</t>
  </si>
  <si>
    <t>Cordless-Attractive 5352-White</t>
  </si>
  <si>
    <t>PHON-ATT-53WH</t>
  </si>
  <si>
    <t>Cordless-Attractive 5354</t>
  </si>
  <si>
    <t>PHON-ATT-5354</t>
  </si>
  <si>
    <t>Extractor Fan</t>
  </si>
  <si>
    <t>3-E4471A</t>
  </si>
  <si>
    <t>COMPONENTS</t>
  </si>
  <si>
    <t>Female Adapter</t>
  </si>
  <si>
    <t>3-D2659A</t>
  </si>
  <si>
    <t>101G</t>
  </si>
  <si>
    <t>102G</t>
  </si>
  <si>
    <t>Green Phone</t>
  </si>
  <si>
    <t>100XLG</t>
  </si>
  <si>
    <t>Handset,multi-line</t>
  </si>
  <si>
    <t>PHON-BUS-1250</t>
  </si>
  <si>
    <t>Headset - Dual Ear</t>
  </si>
  <si>
    <t>ACCS-HDS-2EAR</t>
  </si>
  <si>
    <t>Headset-Single Ear</t>
  </si>
  <si>
    <t>ACCS-HDS-1EAR</t>
  </si>
  <si>
    <t>Keyboard</t>
  </si>
  <si>
    <t>3-B3813A</t>
  </si>
  <si>
    <t>Male Adapter</t>
  </si>
  <si>
    <t>3-D2657A</t>
  </si>
  <si>
    <t>Memory-Grand M3458</t>
  </si>
  <si>
    <t>PHON-GTE-3458</t>
  </si>
  <si>
    <t>On-site Repair</t>
  </si>
  <si>
    <t>REPR-TWO-0002</t>
  </si>
  <si>
    <t>Panache KX-T1450 answer</t>
  </si>
  <si>
    <t>ANSW-PAN-1450</t>
  </si>
  <si>
    <t>Panache KX-T231 wall</t>
  </si>
  <si>
    <t>PHON-PAN-2315</t>
  </si>
  <si>
    <t>Panache KX-T2460 answer</t>
  </si>
  <si>
    <t>ANSW-PAN-2460</t>
  </si>
  <si>
    <t>Panache KX-T3155 desk</t>
  </si>
  <si>
    <t>PHON-PAN-3155</t>
  </si>
  <si>
    <t>Phone Cord - 12' White</t>
  </si>
  <si>
    <t>ACCS-CRD-12WH</t>
  </si>
  <si>
    <t>Phone Cord - 25' Black</t>
  </si>
  <si>
    <t>ACCS-CRD-25BK</t>
  </si>
  <si>
    <t>Phone Mail System</t>
  </si>
  <si>
    <t>SOFT-PHM-0001</t>
  </si>
  <si>
    <t>Pro processor 4D</t>
  </si>
  <si>
    <t>HDWR-PRO-4866</t>
  </si>
  <si>
    <t>Pro processor 4S</t>
  </si>
  <si>
    <t>HDWR-PRO-4862</t>
  </si>
  <si>
    <t>Richelieu Fax 60E</t>
  </si>
  <si>
    <t>FAXX-RIC-060E</t>
  </si>
  <si>
    <t>Ring Generator</t>
  </si>
  <si>
    <t>HDWR-RNG-0001</t>
  </si>
  <si>
    <t>RS-232C Modem</t>
  </si>
  <si>
    <t>3-J2094A</t>
  </si>
  <si>
    <t>MODEMS</t>
  </si>
  <si>
    <t>SCSI Cable</t>
  </si>
  <si>
    <t>3-C2924A</t>
  </si>
  <si>
    <t>Shoulder Rest - Deluxe White</t>
  </si>
  <si>
    <t>ACCS-RST-DXWH</t>
  </si>
  <si>
    <t>Shoulder Rest-Deluxe Black</t>
  </si>
  <si>
    <t>ACCS-RST-DXBK</t>
  </si>
  <si>
    <t>Sleek UX-172 fax</t>
  </si>
  <si>
    <t>FAXX-SLK-0172</t>
  </si>
  <si>
    <t>Sleek UX-2100 fax</t>
  </si>
  <si>
    <t>FAXX-SLK-2100</t>
  </si>
  <si>
    <t>Surge Protector Panel</t>
  </si>
  <si>
    <t>HDWR-SRG-0001</t>
  </si>
  <si>
    <t>SurgeArrest Plus</t>
  </si>
  <si>
    <t>3-E4592A</t>
  </si>
  <si>
    <t>106G</t>
  </si>
  <si>
    <t>Transistor,2N394</t>
  </si>
  <si>
    <t>TRAN-STR-N394</t>
  </si>
  <si>
    <t>1250</t>
  </si>
  <si>
    <t>8</t>
  </si>
  <si>
    <t>1</t>
  </si>
  <si>
    <t>1600</t>
  </si>
  <si>
    <t>2017</t>
  </si>
  <si>
    <t>35000</t>
  </si>
  <si>
    <t>4</t>
  </si>
  <si>
    <t>70009.95</t>
  </si>
  <si>
    <t>138.36</t>
  </si>
  <si>
    <t>319.8</t>
  </si>
  <si>
    <t>2014</t>
  </si>
  <si>
    <t>172.95</t>
  </si>
  <si>
    <t>5</t>
  </si>
  <si>
    <t>399.75</t>
  </si>
  <si>
    <t>2016</t>
  </si>
  <si>
    <t>179.45</t>
  </si>
  <si>
    <t>59.29</t>
  </si>
  <si>
    <t>2</t>
  </si>
  <si>
    <t>119.95</t>
  </si>
  <si>
    <t>177.87</t>
  </si>
  <si>
    <t>3</t>
  </si>
  <si>
    <t>359.85</t>
  </si>
  <si>
    <t>1197</t>
  </si>
  <si>
    <t>2399.95</t>
  </si>
  <si>
    <t>11970</t>
  </si>
  <si>
    <t>10</t>
  </si>
  <si>
    <t>23999.5</t>
  </si>
  <si>
    <t>11991</t>
  </si>
  <si>
    <t>9</t>
  </si>
  <si>
    <t>24059.55</t>
  </si>
  <si>
    <t>14000</t>
  </si>
  <si>
    <t>28099.5</t>
  </si>
  <si>
    <t>24311.84</t>
  </si>
  <si>
    <t>21</t>
  </si>
  <si>
    <t>50398.95</t>
  </si>
  <si>
    <t>28728</t>
  </si>
  <si>
    <t>24</t>
  </si>
  <si>
    <t>57598.8</t>
  </si>
  <si>
    <t>31440</t>
  </si>
  <si>
    <t>23</t>
  </si>
  <si>
    <t>55198.85</t>
  </si>
  <si>
    <t>6921.88</t>
  </si>
  <si>
    <t>13849.95</t>
  </si>
  <si>
    <t>7</t>
  </si>
  <si>
    <t>11</t>
  </si>
  <si>
    <t>27687.52</t>
  </si>
  <si>
    <t>55399.8</t>
  </si>
  <si>
    <t>62296.92</t>
  </si>
  <si>
    <t>124649.55</t>
  </si>
  <si>
    <t>13767.17</t>
  </si>
  <si>
    <t>27699.9</t>
  </si>
  <si>
    <t>20689.05</t>
  </si>
  <si>
    <t>41549.85</t>
  </si>
  <si>
    <t>3290.55</t>
  </si>
  <si>
    <t>6589.95</t>
  </si>
  <si>
    <t>0</t>
  </si>
  <si>
    <t>303.85</t>
  </si>
  <si>
    <t>609.95</t>
  </si>
  <si>
    <t>605.39</t>
  </si>
  <si>
    <t>1219.9</t>
  </si>
  <si>
    <t>607.7</t>
  </si>
  <si>
    <t>1507.7</t>
  </si>
  <si>
    <t>3049.75</t>
  </si>
  <si>
    <t>1809.24</t>
  </si>
  <si>
    <t>6</t>
  </si>
  <si>
    <t>3659.7</t>
  </si>
  <si>
    <t>1823.1</t>
  </si>
  <si>
    <t>274.77</t>
  </si>
  <si>
    <t>569.85</t>
  </si>
  <si>
    <t>1139.7</t>
  </si>
  <si>
    <t>555.54</t>
  </si>
  <si>
    <t>1709.55</t>
  </si>
  <si>
    <t>270.75</t>
  </si>
  <si>
    <t>366.36</t>
  </si>
  <si>
    <t>759.8</t>
  </si>
  <si>
    <t>549.54</t>
  </si>
  <si>
    <t>276.75</t>
  </si>
  <si>
    <t>277.77</t>
  </si>
  <si>
    <t>368.02</t>
  </si>
  <si>
    <t>93.55</t>
  </si>
  <si>
    <t>189.95</t>
  </si>
  <si>
    <t>280.65</t>
  </si>
  <si>
    <t>374.2</t>
  </si>
  <si>
    <t>2089.45</t>
  </si>
  <si>
    <t>17</t>
  </si>
  <si>
    <t>561.3</t>
  </si>
  <si>
    <t>-280.65</t>
  </si>
  <si>
    <t>-3</t>
  </si>
  <si>
    <t>-569.85</t>
  </si>
  <si>
    <t>462.95</t>
  </si>
  <si>
    <t>949.75</t>
  </si>
  <si>
    <t>467.75</t>
  </si>
  <si>
    <t>1022.33</t>
  </si>
  <si>
    <t>370.36</t>
  </si>
  <si>
    <t>459.95</t>
  </si>
  <si>
    <t>12</t>
  </si>
  <si>
    <t>1.34</t>
  </si>
  <si>
    <t>92.59</t>
  </si>
  <si>
    <t>833.31</t>
  </si>
  <si>
    <t>272.64</t>
  </si>
  <si>
    <t>185.18</t>
  </si>
  <si>
    <t>379.9</t>
  </si>
  <si>
    <t>648.13</t>
  </si>
  <si>
    <t>1329.65</t>
  </si>
  <si>
    <t>231.7</t>
  </si>
  <si>
    <t>479.9</t>
  </si>
  <si>
    <t>200</t>
  </si>
  <si>
    <t>334</t>
  </si>
  <si>
    <t>2018</t>
  </si>
  <si>
    <t>35</t>
  </si>
  <si>
    <t>24.01</t>
  </si>
  <si>
    <t>499.5</t>
  </si>
  <si>
    <t>539.55</t>
  </si>
  <si>
    <t>1498.5</t>
  </si>
  <si>
    <t>27</t>
  </si>
  <si>
    <t>1618.65</t>
  </si>
  <si>
    <t>1831.5</t>
  </si>
  <si>
    <t>33</t>
  </si>
  <si>
    <t>1978.35</t>
  </si>
  <si>
    <t>165.85</t>
  </si>
  <si>
    <t>359.95</t>
  </si>
  <si>
    <t>331.7</t>
  </si>
  <si>
    <t>719.9</t>
  </si>
  <si>
    <t>461.78</t>
  </si>
  <si>
    <t>989.45</t>
  </si>
  <si>
    <t>51.41</t>
  </si>
  <si>
    <t>159.9</t>
  </si>
  <si>
    <t>334.49</t>
  </si>
  <si>
    <t>13</t>
  </si>
  <si>
    <t>1039.35</t>
  </si>
  <si>
    <t>463.08</t>
  </si>
  <si>
    <t>959.4</t>
  </si>
  <si>
    <t>501.67</t>
  </si>
  <si>
    <t>240</t>
  </si>
  <si>
    <t>300</t>
  </si>
  <si>
    <t>39.8</t>
  </si>
  <si>
    <t>384.46</t>
  </si>
  <si>
    <t>419.4</t>
  </si>
  <si>
    <t>5.5</t>
  </si>
  <si>
    <t>192.23</t>
  </si>
  <si>
    <t>50.25</t>
  </si>
  <si>
    <t>109.95</t>
  </si>
  <si>
    <t>100.5</t>
  </si>
  <si>
    <t>219.9</t>
  </si>
  <si>
    <t>854.25</t>
  </si>
  <si>
    <t>1869.15</t>
  </si>
  <si>
    <t>59.5</t>
  </si>
  <si>
    <t>119.9</t>
  </si>
  <si>
    <t>83.94</t>
  </si>
  <si>
    <t>179.85</t>
  </si>
  <si>
    <t>111.92</t>
  </si>
  <si>
    <t>239.8</t>
  </si>
  <si>
    <t>479.8</t>
  </si>
  <si>
    <t>167.88</t>
  </si>
  <si>
    <t>359.7</t>
  </si>
  <si>
    <t>171.42</t>
  </si>
  <si>
    <t>119</t>
  </si>
  <si>
    <t>75.15</t>
  </si>
  <si>
    <t>149.95</t>
  </si>
  <si>
    <t>150.3</t>
  </si>
  <si>
    <t>299.9</t>
  </si>
  <si>
    <t>300.6</t>
  </si>
  <si>
    <t>639.8</t>
  </si>
  <si>
    <t>89.25</t>
  </si>
  <si>
    <t>145.21</t>
  </si>
  <si>
    <t>299.75</t>
  </si>
  <si>
    <t>223.84</t>
  </si>
  <si>
    <t>959.6</t>
  </si>
  <si>
    <t>239.9</t>
  </si>
  <si>
    <t>178.5</t>
  </si>
  <si>
    <t>13.16</t>
  </si>
  <si>
    <t>19.74</t>
  </si>
  <si>
    <t>59.7</t>
  </si>
  <si>
    <t>26.32</t>
  </si>
  <si>
    <t>79.6</t>
  </si>
  <si>
    <t>36.19</t>
  </si>
  <si>
    <t>109.45</t>
  </si>
  <si>
    <t>42.77</t>
  </si>
  <si>
    <t>129.35</t>
  </si>
  <si>
    <t>5.98</t>
  </si>
  <si>
    <t>19.95</t>
  </si>
  <si>
    <t>11.96</t>
  </si>
  <si>
    <t>39.9</t>
  </si>
  <si>
    <t>17.94</t>
  </si>
  <si>
    <t>59.85</t>
  </si>
  <si>
    <t>69100</t>
  </si>
  <si>
    <t>138219.9</t>
  </si>
  <si>
    <t>3379.25</t>
  </si>
  <si>
    <t>6929.95</t>
  </si>
  <si>
    <t>2998.15</t>
  </si>
  <si>
    <t>5999.95</t>
  </si>
  <si>
    <t>5996.3</t>
  </si>
  <si>
    <t>11999.9</t>
  </si>
  <si>
    <t>9375.09</t>
  </si>
  <si>
    <t>17999.85</t>
  </si>
  <si>
    <t>479.05</t>
  </si>
  <si>
    <t>959.95</t>
  </si>
  <si>
    <t>958.1</t>
  </si>
  <si>
    <t>1919.9</t>
  </si>
  <si>
    <t>1916.2</t>
  </si>
  <si>
    <t>3839.8</t>
  </si>
  <si>
    <t>698.12</t>
  </si>
  <si>
    <t>1299.95</t>
  </si>
  <si>
    <t>2065.24</t>
  </si>
  <si>
    <t>4019.85</t>
  </si>
  <si>
    <t>6005.86</t>
  </si>
  <si>
    <t>12059.55</t>
  </si>
  <si>
    <t>6021</t>
  </si>
  <si>
    <t>2150</t>
  </si>
  <si>
    <t>2623</t>
  </si>
  <si>
    <t>270</t>
  </si>
  <si>
    <t>418.5</t>
  </si>
  <si>
    <t>90</t>
  </si>
  <si>
    <t>174.38</t>
  </si>
  <si>
    <t>630</t>
  </si>
  <si>
    <t>697.5</t>
  </si>
  <si>
    <t>18.2</t>
  </si>
  <si>
    <t>21.55</t>
  </si>
  <si>
    <t>49.75</t>
  </si>
  <si>
    <t>22.75</t>
  </si>
  <si>
    <t>29.05</t>
  </si>
  <si>
    <t>69.65</t>
  </si>
  <si>
    <t>54.6</t>
  </si>
  <si>
    <t>119.4</t>
  </si>
  <si>
    <t>95.55</t>
  </si>
  <si>
    <t>208.95</t>
  </si>
  <si>
    <t>9.1</t>
  </si>
  <si>
    <t>19.9</t>
  </si>
  <si>
    <t>13.65</t>
  </si>
  <si>
    <t>29.85</t>
  </si>
  <si>
    <t>177.45</t>
  </si>
  <si>
    <t>39</t>
  </si>
  <si>
    <t>388.05</t>
  </si>
  <si>
    <t>674.5</t>
  </si>
  <si>
    <t>1349.95</t>
  </si>
  <si>
    <t>1349</t>
  </si>
  <si>
    <t>2699.9</t>
  </si>
  <si>
    <t>7132.15</t>
  </si>
  <si>
    <t>14079.6</t>
  </si>
  <si>
    <t>57.75</t>
  </si>
  <si>
    <t>119.85</t>
  </si>
  <si>
    <t>61.35</t>
  </si>
  <si>
    <t>163.6</t>
  </si>
  <si>
    <t>319.6</t>
  </si>
  <si>
    <t>360</t>
  </si>
  <si>
    <t>540</t>
  </si>
  <si>
    <t>60</t>
  </si>
  <si>
    <t>49.05</t>
  </si>
  <si>
    <t>99.75</t>
  </si>
  <si>
    <t>=SUBTOTAL(109,[Summary Costs])</t>
  </si>
  <si>
    <t>=SUBTOTAL(109,[Summary Prd/Mth])</t>
  </si>
  <si>
    <t>=SUBTOTAL(109,[Summary QTYS])</t>
  </si>
  <si>
    <t>=SUBTOTAL(109,[Summary Sales])</t>
  </si>
  <si>
    <t>=SUBTOTAL(109,[Year])</t>
  </si>
  <si>
    <t>Item Type</t>
  </si>
  <si>
    <t>Selling U of M</t>
  </si>
  <si>
    <t>Selling UofM</t>
  </si>
  <si>
    <t>=NL("LinkField","Items","Item Type")</t>
  </si>
  <si>
    <t>=NL("LinkField","Items","Selling U of M")</t>
  </si>
  <si>
    <t>Sales Inventory</t>
  </si>
  <si>
    <t>Each</t>
  </si>
  <si>
    <t>Flat Fee</t>
  </si>
  <si>
    <t>Hour</t>
  </si>
  <si>
    <t>=SUBTOTAL(103,[Selling UofM])</t>
  </si>
  <si>
    <t>=NL("Link","Items",,"Item Number","=Item Number","Filters=",$C$9:$D$11)</t>
  </si>
  <si>
    <t>="&lt;&gt;''"</t>
  </si>
  <si>
    <t>Location code needs to be not equal to blank to get correct values</t>
  </si>
  <si>
    <t>Summary type must be "Calendar" or "Fiscal"</t>
  </si>
  <si>
    <t xml:space="preserve"> Summary Sales</t>
  </si>
  <si>
    <t>Item</t>
  </si>
  <si>
    <t xml:space="preserve">  Summary QTYS</t>
  </si>
  <si>
    <t>Item Sales Quantities and Amounts by Class Code</t>
  </si>
  <si>
    <t>Link</t>
  </si>
  <si>
    <r>
      <t xml:space="preserve">This report pulls information from the </t>
    </r>
    <r>
      <rPr>
        <b/>
        <sz val="11"/>
        <color theme="1"/>
        <rFont val="Century Gothic"/>
        <family val="2"/>
        <scheme val="minor"/>
      </rPr>
      <t xml:space="preserve">InventorySalesSummaryPeriod_History </t>
    </r>
    <r>
      <rPr>
        <sz val="11"/>
        <color theme="1"/>
        <rFont val="Century Gothic"/>
        <family val="2"/>
        <scheme val="minor"/>
      </rPr>
      <t>view which contains records of Item sales by item number, period and year.</t>
    </r>
  </si>
  <si>
    <r>
      <t xml:space="preserve">It also returns Item information from the </t>
    </r>
    <r>
      <rPr>
        <b/>
        <sz val="11"/>
        <color theme="1"/>
        <rFont val="Century Gothic"/>
        <family val="2"/>
        <scheme val="minor"/>
      </rPr>
      <t>Item</t>
    </r>
    <r>
      <rPr>
        <sz val="11"/>
        <color theme="1"/>
        <rFont val="Century Gothic"/>
        <family val="2"/>
        <scheme val="minor"/>
      </rPr>
      <t xml:space="preserve"> table</t>
    </r>
  </si>
  <si>
    <t>Auto+Hide+Values</t>
  </si>
  <si>
    <t xml:space="preserve">Report Readme </t>
  </si>
  <si>
    <t>About the report</t>
  </si>
  <si>
    <t>Modifying your report</t>
  </si>
  <si>
    <t>Version of Jet</t>
  </si>
  <si>
    <t>Services</t>
  </si>
  <si>
    <t>Training</t>
  </si>
  <si>
    <t>Sales</t>
  </si>
  <si>
    <t>DISCLAIMER</t>
  </si>
  <si>
    <t>Copyrights</t>
  </si>
  <si>
    <t>="*"</t>
  </si>
  <si>
    <t>Report Filters</t>
  </si>
  <si>
    <t>Report date</t>
  </si>
  <si>
    <t>=NL("Table","InventorySalesSummaryPeriod_History",$E$15:$P$15,"Headers=",$E$14:$P$14,"TableName=","InventorySalesSummaryPeriod_History","Filters=",$C$5:$D$7,"InclusiveLink=InventorySalesSummaryPeriod_History",$E$13,"IncludeDuplicates=",TRUE)</t>
  </si>
  <si>
    <t>Questions About This Report</t>
  </si>
  <si>
    <t>Click here to contact sample reports</t>
  </si>
  <si>
    <t>Click here for downloads</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</si>
  <si>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</si>
  <si>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</si>
  <si>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</si>
  <si>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</si>
  <si>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</si>
  <si>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</si>
  <si>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</si>
  <si>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</si>
  <si>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</si>
  <si>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</si>
  <si>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</si>
  <si>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</si>
  <si>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</si>
  <si>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</si>
  <si>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</si>
  <si>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shows the Item Sales Quantities and Amounts by Class Code. It uses Dynamics GP's standard database views, </t>
    </r>
    <r>
      <rPr>
        <b/>
        <sz val="10"/>
        <color theme="1"/>
        <rFont val="Segoe UI"/>
        <family val="2"/>
      </rPr>
      <t>InventorySalesSummaryPeriod_History and Items.</t>
    </r>
    <r>
      <rPr>
        <sz val="10"/>
        <color theme="1"/>
        <rFont val="Segoe UI"/>
        <family val="2"/>
      </rPr>
      <t xml:space="preserve">  If you do not have access to the Tables used in this report, please contact your Dynamics GP Database Adminstrator.</t>
    </r>
  </si>
  <si>
    <t>Auto+Hide+Values+Formulas=Sheet2,Sheet3+FormulasOnly</t>
  </si>
  <si>
    <t>Auto+Hide+Values+Formulas=Sheet4,Sheet2,Sheet3</t>
  </si>
  <si>
    <t>Auto+Hide+Values+Formulas=Sheet4,Sheet2,Sheet3+FormulasOnly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</si>
</sst>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2" formatCode="_(&quot;$&quot;* #,##0_);_(&quot;$&quot;* \(#,##0\);_(&quot;$&quot;* &quot;-&quot;_);_(@_)"/>
  </numFmts>
  <fonts count="15" x14ac:knownFonts="1">
    <font>
      <sz val="11"/>
      <color theme="1"/>
      <name val="Century Gothic"/>
      <family val="2"/>
      <scheme val="minor"/>
    </font>
    <font>
      <b/>
      <sz val="15"/>
      <color theme="3"/>
      <name val="Century Gothic"/>
      <family val="2"/>
      <scheme val="minor"/>
    </font>
    <font>
      <b/>
      <sz val="11"/>
      <color theme="1"/>
      <name val="Century Gothic"/>
      <family val="2"/>
      <scheme val="minor"/>
    </font>
    <font>
      <sz val="11"/>
      <color rgb="FF000000"/>
      <name val="Century Gothic"/>
      <family val="2"/>
      <scheme val="minor"/>
    </font>
    <font>
      <b/>
      <sz val="11"/>
      <color rgb="FF000000"/>
      <name val="Century Gothic"/>
      <family val="2"/>
      <scheme val="minor"/>
    </font>
    <font>
      <sz val="11"/>
      <color rgb="FF595959"/>
      <name val="Century Gothic"/>
      <family val="2"/>
      <scheme val="minor"/>
    </font>
    <font>
      <i/>
      <sz val="11"/>
      <color rgb="FFC00000"/>
      <name val="Century Gothic"/>
      <family val="2"/>
      <scheme val="minor"/>
    </font>
    <font>
      <b/>
      <u/>
      <sz val="15"/>
      <color theme="3"/>
      <name val="Century Gothic"/>
      <family val="2"/>
      <scheme val="minor"/>
    </font>
    <font>
      <sz val="10"/>
      <name val="Arial"/>
      <family val="2"/>
    </font>
    <font>
      <u/>
      <sz val="10"/>
      <color indexed="12"/>
      <name val="Arial"/>
      <family val="2"/>
    </font>
    <font>
      <sz val="11"/>
      <color theme="1"/>
      <name val="Century Gothic"/>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2">
    <fill>
      <patternFill patternType="none"/>
    </fill>
    <fill>
      <patternFill patternType="gray125"/>
    </fill>
  </fills>
  <borders count="8">
    <border>
      <left/>
      <right/>
      <top/>
      <bottom/>
      <diagonal/>
    </border>
    <border>
      <left/>
      <right/>
      <top/>
      <bottom style="thick">
        <color theme="4"/>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7">
    <xf numFmtId="0" fontId="0" fillId="0" borderId="0"/>
    <xf numFmtId="0" fontId="1" fillId="0" borderId="1" applyNumberFormat="0" applyFill="0" applyAlignment="0" applyProtection="0"/>
    <xf numFmtId="0" fontId="8" fillId="0" borderId="0"/>
    <xf numFmtId="0" fontId="8" fillId="0" borderId="0"/>
    <xf numFmtId="0" fontId="10" fillId="0" borderId="0"/>
    <xf numFmtId="0" fontId="10" fillId="0" borderId="0"/>
    <xf numFmtId="0" fontId="9" fillId="0" borderId="0" applyNumberFormat="0" applyFill="0" applyBorder="0" applyAlignment="0" applyProtection="0">
      <alignment vertical="top"/>
      <protection locked="0"/>
    </xf>
  </cellStyleXfs>
  <cellXfs count="33">
    <xf numFmtId="0" fontId="0" fillId="0" borderId="0" xfId="0"/>
    <xf numFmtId="0" fontId="3" fillId="0" borderId="0" xfId="0" applyNumberFormat="1" applyFont="1" applyAlignment="1"/>
    <xf numFmtId="0" fontId="4" fillId="0" borderId="2" xfId="0" applyNumberFormat="1" applyFont="1" applyBorder="1" applyAlignment="1"/>
    <xf numFmtId="0" fontId="4" fillId="0" borderId="3" xfId="0" applyNumberFormat="1" applyFont="1" applyBorder="1" applyAlignment="1"/>
    <xf numFmtId="0" fontId="4" fillId="0" borderId="5" xfId="0" applyNumberFormat="1" applyFont="1" applyBorder="1" applyAlignment="1"/>
    <xf numFmtId="0" fontId="4" fillId="0" borderId="6" xfId="0" applyNumberFormat="1" applyFont="1" applyBorder="1" applyAlignment="1"/>
    <xf numFmtId="0" fontId="5" fillId="0" borderId="2" xfId="0" applyNumberFormat="1" applyFont="1" applyBorder="1" applyAlignment="1">
      <alignment horizontal="left" indent="2"/>
    </xf>
    <xf numFmtId="0" fontId="5" fillId="0" borderId="3" xfId="0" applyNumberFormat="1" applyFont="1" applyBorder="1" applyAlignment="1"/>
    <xf numFmtId="0" fontId="3" fillId="0" borderId="4" xfId="0" applyNumberFormat="1" applyFont="1" applyBorder="1" applyAlignment="1"/>
    <xf numFmtId="0" fontId="4" fillId="0" borderId="0" xfId="0" applyNumberFormat="1" applyFont="1" applyAlignment="1"/>
    <xf numFmtId="0" fontId="0" fillId="0" borderId="0" xfId="0" quotePrefix="1"/>
    <xf numFmtId="0" fontId="4" fillId="0" borderId="0" xfId="0" applyNumberFormat="1" applyFont="1" applyBorder="1" applyAlignment="1"/>
    <xf numFmtId="0" fontId="5" fillId="0" borderId="0" xfId="0" applyNumberFormat="1" applyFont="1" applyBorder="1" applyAlignment="1"/>
    <xf numFmtId="0" fontId="3" fillId="0" borderId="0" xfId="0" applyNumberFormat="1" applyFont="1" applyBorder="1" applyAlignment="1"/>
    <xf numFmtId="49" fontId="0" fillId="0" borderId="0" xfId="0" applyNumberFormat="1"/>
    <xf numFmtId="0" fontId="0" fillId="0" borderId="0" xfId="0" applyNumberFormat="1"/>
    <xf numFmtId="0" fontId="6" fillId="0" borderId="0" xfId="0" applyFont="1"/>
    <xf numFmtId="0" fontId="7" fillId="0" borderId="0" xfId="1" applyFont="1" applyBorder="1"/>
    <xf numFmtId="0" fontId="0" fillId="0" borderId="0" xfId="0" applyAlignment="1">
      <alignment horizontal="center" vertical="center"/>
    </xf>
    <xf numFmtId="0" fontId="0" fillId="0" borderId="7" xfId="0" applyBorder="1" applyAlignment="1">
      <alignment horizontal="right"/>
    </xf>
    <xf numFmtId="0" fontId="0" fillId="0" borderId="7" xfId="0" applyBorder="1"/>
    <xf numFmtId="0" fontId="0" fillId="0" borderId="0" xfId="0" applyAlignment="1">
      <alignment horizontal="left"/>
    </xf>
    <xf numFmtId="14" fontId="0" fillId="0" borderId="0" xfId="0" applyNumberFormat="1" applyAlignment="1">
      <alignment horizontal="left"/>
    </xf>
    <xf numFmtId="0" fontId="0" fillId="0" borderId="0" xfId="0" pivotButton="1"/>
    <xf numFmtId="42" fontId="0" fillId="0" borderId="0" xfId="0" applyNumberFormat="1"/>
    <xf numFmtId="0" fontId="11" fillId="0" borderId="0" xfId="0" applyFont="1"/>
    <xf numFmtId="0" fontId="11" fillId="0" borderId="0" xfId="0" applyFont="1" applyAlignment="1">
      <alignment vertical="top"/>
    </xf>
    <xf numFmtId="0" fontId="11" fillId="0" borderId="0" xfId="0" applyFont="1" applyAlignment="1">
      <alignment vertical="top" wrapText="1"/>
    </xf>
    <xf numFmtId="0" fontId="12" fillId="0" borderId="0" xfId="0" applyFont="1" applyAlignment="1">
      <alignment vertical="top"/>
    </xf>
    <xf numFmtId="0" fontId="13" fillId="0" borderId="0" xfId="0" applyFont="1" applyAlignment="1">
      <alignment vertical="top"/>
    </xf>
    <xf numFmtId="0" fontId="14" fillId="0" borderId="0" xfId="0" applyFont="1" applyAlignment="1">
      <alignment vertical="top"/>
    </xf>
    <xf numFmtId="0" fontId="11" fillId="0" borderId="0" xfId="5" applyFont="1" applyAlignment="1">
      <alignment vertical="top" wrapText="1"/>
    </xf>
    <xf numFmtId="0" fontId="9" fillId="0" borderId="0" xfId="6" applyAlignment="1" applyProtection="1">
      <alignment vertical="top"/>
    </xf>
  </cellXfs>
  <cellStyles count="7">
    <cellStyle name="Heading 1" xfId="1" builtinId="16"/>
    <cellStyle name="Hyperlink 3" xfId="6"/>
    <cellStyle name="Normal" xfId="0" builtinId="0"/>
    <cellStyle name="Normal 2" xfId="2"/>
    <cellStyle name="Normal 2 4" xfId="3"/>
    <cellStyle name="Normal 3 2" xfId="4"/>
    <cellStyle name="Normal 3 22" xfId="5"/>
  </cellStyles>
  <dxfs count="28">
    <dxf>
      <numFmt numFmtId="30" formatCode="@"/>
    </dxf>
    <dxf>
      <numFmt numFmtId="30" formatCode="@"/>
    </dxf>
    <dxf>
      <numFmt numFmtId="30" formatCode="@"/>
    </dxf>
    <dxf>
      <numFmt numFmtId="0" formatCode="General"/>
    </dxf>
    <dxf>
      <numFmt numFmtId="30" formatCode="@"/>
    </dxf>
    <dxf>
      <numFmt numFmtId="0" formatCode="General"/>
    </dxf>
    <dxf>
      <numFmt numFmtId="0" formatCode="General"/>
    </dxf>
    <dxf>
      <numFmt numFmtId="0" formatCode="General"/>
    </dxf>
    <dxf>
      <numFmt numFmtId="0" formatCode="General"/>
    </dxf>
    <dxf>
      <numFmt numFmtId="30" formatCode="@"/>
    </dxf>
    <dxf>
      <numFmt numFmtId="30" formatCode="@"/>
    </dxf>
    <dxf>
      <numFmt numFmtId="30" formatCode="@"/>
    </dxf>
    <dxf>
      <font>
        <b val="0"/>
        <i val="0"/>
        <strike val="0"/>
        <condense val="0"/>
        <extend val="0"/>
        <outline val="0"/>
        <shadow val="0"/>
        <u val="none"/>
        <vertAlign val="baseline"/>
        <sz val="11"/>
        <color rgb="FF000000"/>
        <name val="Century Gothic"/>
        <scheme val="minor"/>
      </font>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rgb="FF000000"/>
        <name val="Century Gothic"/>
        <scheme val="minor"/>
      </font>
      <alignment horizontal="general" vertical="bottom" textRotation="0" wrapText="0" indent="0" justifyLastLine="0" shrinkToFit="0" readingOrder="0"/>
    </dxf>
    <dxf>
      <border>
        <top style="thin">
          <color theme="4" tint="0.79998168889431442"/>
        </top>
        <bottom style="thin">
          <color theme="4" tint="0.79998168889431442"/>
        </bottom>
      </border>
    </dxf>
    <dxf>
      <border>
        <top style="thin">
          <color theme="4" tint="0.79998168889431442"/>
        </top>
        <bottom style="thin">
          <color theme="4" tint="0.79998168889431442"/>
        </bottom>
      </border>
    </dxf>
    <dxf>
      <font>
        <color auto="1"/>
      </font>
      <fill>
        <patternFill>
          <bgColor theme="4" tint="0.79998168889431442"/>
        </patternFill>
      </fill>
      <border>
        <bottom style="thin">
          <color theme="0" tint="-4.9989318521683403E-2"/>
        </bottom>
      </border>
    </dxf>
    <dxf>
      <font>
        <color auto="1"/>
      </font>
      <fill>
        <patternFill patternType="solid">
          <fgColor theme="4" tint="0.79992065187536243"/>
          <bgColor theme="4" tint="0.79998168889431442"/>
        </patternFill>
      </fill>
      <border>
        <bottom style="thin">
          <color theme="5" tint="0.59996337778862885"/>
        </bottom>
      </border>
    </dxf>
    <dxf>
      <font>
        <color theme="0"/>
      </font>
      <fill>
        <patternFill patternType="solid">
          <fgColor theme="4" tint="0.39997558519241921"/>
          <bgColor theme="4" tint="0.39997558519241921"/>
        </patternFill>
      </fill>
      <border>
        <bottom style="thin">
          <color theme="4" tint="0.79998168889431442"/>
        </bottom>
        <horizontal style="thin">
          <color theme="4" tint="0.39997558519241921"/>
        </horizontal>
      </border>
    </dxf>
    <dxf>
      <border>
        <bottom style="thin">
          <color theme="4" tint="0.59999389629810485"/>
        </bottom>
      </border>
    </dxf>
    <dxf>
      <font>
        <b/>
        <color theme="1"/>
      </font>
      <fill>
        <patternFill patternType="solid">
          <fgColor theme="0" tint="-0.14999847407452621"/>
          <bgColor theme="0" tint="-0.14999847407452621"/>
        </patternFill>
      </fill>
    </dxf>
    <dxf>
      <font>
        <b/>
        <color theme="0"/>
      </font>
      <fill>
        <patternFill patternType="solid">
          <fgColor theme="4" tint="0.39997558519241921"/>
          <bgColor theme="4" tint="0.39997558519241921"/>
        </patternFill>
      </fill>
    </dxf>
    <dxf>
      <font>
        <b/>
        <color theme="0"/>
      </font>
    </dxf>
    <dxf>
      <border>
        <left style="thin">
          <color theme="4" tint="-0.249977111117893"/>
        </left>
        <right style="thin">
          <color theme="4" tint="-0.249977111117893"/>
        </right>
      </border>
    </dxf>
    <dxf>
      <border>
        <top style="thin">
          <color theme="4" tint="-0.249977111117893"/>
        </top>
        <bottom style="thin">
          <color theme="4" tint="-0.249977111117893"/>
        </bottom>
        <horizontal style="thin">
          <color theme="4" tint="-0.249977111117893"/>
        </horizontal>
      </border>
    </dxf>
    <dxf>
      <font>
        <b/>
        <color theme="1"/>
      </font>
      <border>
        <top style="double">
          <color theme="4" tint="-0.249977111117893"/>
        </top>
      </border>
    </dxf>
    <dxf>
      <font>
        <color theme="0"/>
      </font>
      <fill>
        <patternFill patternType="solid">
          <fgColor theme="4" tint="-0.249977111117893"/>
          <bgColor theme="4" tint="-0.249977111117893"/>
        </patternFill>
      </fill>
      <border>
        <horizontal style="thin">
          <color theme="4" tint="-0.249977111117893"/>
        </horizontal>
      </border>
    </dxf>
    <dxf>
      <font>
        <color theme="1"/>
      </font>
      <border>
        <left style="thin">
          <color theme="4" tint="0.39994506668294322"/>
        </left>
        <right style="thin">
          <color theme="4" tint="0.39994506668294322"/>
        </right>
        <top style="thin">
          <color theme="4" tint="0.39994506668294322"/>
        </top>
        <bottom style="thin">
          <color theme="4" tint="0.39994506668294322"/>
        </bottom>
        <horizontal style="thin">
          <color theme="4" tint="0.79998168889431442"/>
        </horizontal>
      </border>
    </dxf>
  </dxfs>
  <tableStyles count="1" defaultTableStyle="TableStyleMedium2" defaultPivotStyle="PivotStyleLight16">
    <tableStyle name="Jet" table="0" count="14">
      <tableStyleElement type="wholeTable" dxfId="27"/>
      <tableStyleElement type="headerRow" dxfId="26"/>
      <tableStyleElement type="totalRow" dxfId="25"/>
      <tableStyleElement type="firstRowStripe" dxfId="24"/>
      <tableStyleElement type="firstColumnStripe" dxfId="23"/>
      <tableStyleElement type="firstHeaderCell" dxfId="22"/>
      <tableStyleElement type="firstSubtotalRow" dxfId="21"/>
      <tableStyleElement type="secondSubtotalRow" dxfId="20"/>
      <tableStyleElement type="firstColumnSubheading" dxfId="19"/>
      <tableStyleElement type="firstRowSubheading" dxfId="18"/>
      <tableStyleElement type="secondRowSubheading" dxfId="17"/>
      <tableStyleElement type="thirdRowSubheading" dxfId="16"/>
      <tableStyleElement type="pageFieldLabels" dxfId="15"/>
      <tableStyleElement type="pageFieldValues" dxfId="1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51700" y="454025"/>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3</xdr:col>
      <xdr:colOff>276225</xdr:colOff>
      <xdr:row>7</xdr:row>
      <xdr:rowOff>95250</xdr:rowOff>
    </xdr:from>
    <xdr:to>
      <xdr:col>3</xdr:col>
      <xdr:colOff>3238500</xdr:colOff>
      <xdr:row>7</xdr:row>
      <xdr:rowOff>95250</xdr:rowOff>
    </xdr:to>
    <xdr:cxnSp macro="">
      <xdr:nvCxnSpPr>
        <xdr:cNvPr id="3" name="Straight Arrow Connector 2"/>
        <xdr:cNvCxnSpPr/>
      </xdr:nvCxnSpPr>
      <xdr:spPr>
        <a:xfrm>
          <a:off x="4314825" y="1238250"/>
          <a:ext cx="2962275"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368.650121296298" missingItemsLimit="0" createdVersion="5" refreshedVersion="6" minRefreshableVersion="3" recordCount="177">
  <cacheSource type="worksheet">
    <worksheetSource name="InventorySalesSummaryPeriod_History"/>
  </cacheSource>
  <cacheFields count="14">
    <cacheField name="Item Description" numFmtId="49">
      <sharedItems count="43">
        <s v="Green Phone"/>
        <s v="Keyboard"/>
        <s v="SCSI Cable"/>
        <s v="Male Adapter"/>
        <s v="Female Adapter"/>
        <s v="Extractor Fan"/>
        <s v="SurgeArrest Plus"/>
        <s v="RS-232C Modem"/>
        <s v="73GB SCSI disk"/>
        <s v="Phone Cord - 12' White"/>
        <s v="Phone Cord - 25' Black"/>
        <s v="Headset-Single Ear"/>
        <s v="Headset - Dual Ear"/>
        <s v="Shoulder Rest-Deluxe Black"/>
        <s v="Shoulder Rest - Deluxe White"/>
        <s v="Attractive Answering System 1000"/>
        <s v="Panache KX-T1450 answer"/>
        <s v="Panache KX-T2460 answer"/>
        <s v="Cantata FaxPhone 9800"/>
        <s v="Richelieu Fax 60E"/>
        <s v="Sleek UX-172 fax"/>
        <s v="Sleek UX-2100 fax"/>
        <s v="Acclaimed Call Center System 100"/>
        <s v="Central Cabinet"/>
        <s v="Control interface/Memory"/>
        <s v="Control Panel"/>
        <s v="Pro processor 4S"/>
        <s v="Pro processor 4D"/>
        <s v="Ring Generator"/>
        <s v="Surge Protector Panel"/>
        <s v="Attractive 712 wall phone"/>
        <s v="Cordless-Attractive 5354"/>
        <s v="Cordless-Attractive 5352-Black"/>
        <s v="Cordless-Attractive 5352-Blue"/>
        <s v="Cordless-Attractive 5352-Red"/>
        <s v="Cordless-Attractive 5352-White"/>
        <s v="Handset,multi-line"/>
        <s v="Memory-Grand M3458"/>
        <s v="Panache KX-T231 wall"/>
        <s v="Panache KX-T3155 desk"/>
        <s v="On-site Repair"/>
        <s v="Phone Mail System"/>
        <s v="Transistor,2N394"/>
      </sharedItems>
    </cacheField>
    <cacheField name="Item Number" numFmtId="49">
      <sharedItems count="43">
        <s v="100XLG"/>
        <s v="3-B3813A"/>
        <s v="3-C2924A"/>
        <s v="3-D2657A"/>
        <s v="3-D2659A"/>
        <s v="3-E4471A"/>
        <s v="3-E4592A"/>
        <s v="3-J2094A"/>
        <s v="4-A3666A"/>
        <s v="ACCS-CRD-12WH"/>
        <s v="ACCS-CRD-25BK"/>
        <s v="ACCS-HDS-1EAR"/>
        <s v="ACCS-HDS-2EAR"/>
        <s v="ACCS-RST-DXBK"/>
        <s v="ACCS-RST-DXWH"/>
        <s v="ANSW-ATT-1000"/>
        <s v="ANSW-PAN-1450"/>
        <s v="ANSW-PAN-2460"/>
        <s v="FAXX-CAN-9800"/>
        <s v="FAXX-RIC-060E"/>
        <s v="FAXX-SLK-0172"/>
        <s v="FAXX-SLK-2100"/>
        <s v="HDWR-ACC-0100"/>
        <s v="HDWR-CAB-0001"/>
        <s v="HDWR-CIM-0001"/>
        <s v="HDWR-PNL-0001"/>
        <s v="HDWR-PRO-4862"/>
        <s v="HDWR-PRO-4866"/>
        <s v="HDWR-RNG-0001"/>
        <s v="HDWR-SRG-0001"/>
        <s v="PHON-ATT-0712"/>
        <s v="PHON-ATT-5354"/>
        <s v="PHON-ATT-53BK"/>
        <s v="PHON-ATT-53BL"/>
        <s v="PHON-ATT-53RD"/>
        <s v="PHON-ATT-53WH"/>
        <s v="PHON-BUS-1250"/>
        <s v="PHON-GTE-3458"/>
        <s v="PHON-PAN-2315"/>
        <s v="PHON-PAN-3155"/>
        <s v="REPR-TWO-0002"/>
        <s v="SOFT-PHM-0001"/>
        <s v="TRAN-STR-N394"/>
      </sharedItems>
    </cacheField>
    <cacheField name="Location Code" numFmtId="49">
      <sharedItems/>
    </cacheField>
    <cacheField name="Summary Costs" numFmtId="0">
      <sharedItems containsSemiMixedTypes="0" containsString="0" containsNumber="1" minValue="-280.64999999999998" maxValue="69100"/>
    </cacheField>
    <cacheField name="Summary Prd/Mth" numFmtId="0">
      <sharedItems containsSemiMixedTypes="0" containsString="0" containsNumber="1" containsInteger="1" minValue="1" maxValue="9"/>
    </cacheField>
    <cacheField name="Summary QTYS" numFmtId="0">
      <sharedItems containsSemiMixedTypes="0" containsString="0" containsNumber="1" minValue="-3" maxValue="39"/>
    </cacheField>
    <cacheField name="Summary Sales" numFmtId="0">
      <sharedItems containsSemiMixedTypes="0" containsString="0" containsNumber="1" minValue="-569.85" maxValue="138219.9"/>
    </cacheField>
    <cacheField name="Summary Type" numFmtId="49">
      <sharedItems/>
    </cacheField>
    <cacheField name="Year" numFmtId="0">
      <sharedItems containsSemiMixedTypes="0" containsString="0" containsNumber="1" containsInteger="1" minValue="2014" maxValue="2018"/>
    </cacheField>
    <cacheField name="Item Type" numFmtId="49">
      <sharedItems/>
    </cacheField>
    <cacheField name="Item Class Code" numFmtId="49">
      <sharedItems count="6">
        <s v=""/>
        <s v="COMPONENTS"/>
        <s v="MODEMS"/>
        <s v="COMPONENT2"/>
        <s v="RETAIL"/>
        <s v="ATT CORD"/>
      </sharedItems>
    </cacheField>
    <cacheField name="Selling UofM" numFmtId="49">
      <sharedItems count="2">
        <s v="Each"/>
        <s v="Hour"/>
      </sharedItems>
    </cacheField>
    <cacheField name="Net Profit" numFmtId="0" formula="'Summary Sales'-'Summary Costs'" databaseField="0"/>
    <cacheField name="Net Profit %" numFmtId="0" formula="IF('Summary Sales'=0,0,'Net Profit'/'Summary Sales')" databaseField="0"/>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77">
  <r>
    <x v="0"/>
    <x v="0"/>
    <s v="WAREHOUSE"/>
    <n v="1831.5"/>
    <n v="1"/>
    <n v="33"/>
    <n v="1978.35"/>
    <s v="Calendar"/>
    <n v="2016"/>
    <s v="Sales Inventory"/>
    <x v="0"/>
    <x v="0"/>
  </r>
  <r>
    <x v="0"/>
    <x v="0"/>
    <s v="WAREHOUSE"/>
    <n v="1498.5"/>
    <n v="2"/>
    <n v="27"/>
    <n v="1618.65"/>
    <s v="Calendar"/>
    <n v="2016"/>
    <s v="Sales Inventory"/>
    <x v="0"/>
    <x v="0"/>
  </r>
  <r>
    <x v="0"/>
    <x v="0"/>
    <s v="WAREHOUSE"/>
    <n v="499.5"/>
    <n v="3"/>
    <n v="9"/>
    <n v="539.54999999999995"/>
    <s v="Calendar"/>
    <n v="2016"/>
    <s v="Sales Inventory"/>
    <x v="0"/>
    <x v="0"/>
  </r>
  <r>
    <x v="0"/>
    <x v="0"/>
    <s v="WAREHOUSE"/>
    <n v="499.5"/>
    <n v="3"/>
    <n v="9"/>
    <n v="539.54999999999995"/>
    <s v="Calendar"/>
    <n v="2017"/>
    <s v="Sales Inventory"/>
    <x v="0"/>
    <x v="0"/>
  </r>
  <r>
    <x v="1"/>
    <x v="1"/>
    <s v="WAREHOUSE"/>
    <n v="200"/>
    <n v="8"/>
    <n v="4"/>
    <n v="240"/>
    <s v="Calendar"/>
    <n v="2017"/>
    <s v="Sales Inventory"/>
    <x v="1"/>
    <x v="0"/>
  </r>
  <r>
    <x v="2"/>
    <x v="2"/>
    <s v="WAREHOUSE"/>
    <n v="270"/>
    <n v="8"/>
    <n v="3"/>
    <n v="418.5"/>
    <s v="Calendar"/>
    <n v="2017"/>
    <s v="Sales Inventory"/>
    <x v="1"/>
    <x v="0"/>
  </r>
  <r>
    <x v="2"/>
    <x v="2"/>
    <s v="101G"/>
    <n v="90"/>
    <n v="9"/>
    <n v="1"/>
    <n v="174.38"/>
    <s v="Calendar"/>
    <n v="2018"/>
    <s v="Sales Inventory"/>
    <x v="1"/>
    <x v="0"/>
  </r>
  <r>
    <x v="2"/>
    <x v="2"/>
    <s v="102G"/>
    <n v="630"/>
    <n v="9"/>
    <n v="7"/>
    <n v="697.5"/>
    <s v="Calendar"/>
    <n v="2018"/>
    <s v="Sales Inventory"/>
    <x v="1"/>
    <x v="0"/>
  </r>
  <r>
    <x v="3"/>
    <x v="3"/>
    <s v="102G"/>
    <n v="35"/>
    <n v="9"/>
    <n v="7"/>
    <n v="24.01"/>
    <s v="Calendar"/>
    <n v="2018"/>
    <s v="Sales Inventory"/>
    <x v="1"/>
    <x v="0"/>
  </r>
  <r>
    <x v="3"/>
    <x v="3"/>
    <s v="101G"/>
    <n v="5"/>
    <n v="9"/>
    <n v="1"/>
    <n v="6"/>
    <s v="Calendar"/>
    <n v="2018"/>
    <s v="Sales Inventory"/>
    <x v="1"/>
    <x v="0"/>
  </r>
  <r>
    <x v="4"/>
    <x v="4"/>
    <s v="101G"/>
    <n v="5"/>
    <n v="9"/>
    <n v="1"/>
    <n v="6"/>
    <s v="Calendar"/>
    <n v="2018"/>
    <s v="Sales Inventory"/>
    <x v="1"/>
    <x v="0"/>
  </r>
  <r>
    <x v="4"/>
    <x v="4"/>
    <s v="102G"/>
    <n v="35"/>
    <n v="9"/>
    <n v="7"/>
    <n v="24.01"/>
    <s v="Calendar"/>
    <n v="2018"/>
    <s v="Sales Inventory"/>
    <x v="1"/>
    <x v="0"/>
  </r>
  <r>
    <x v="5"/>
    <x v="5"/>
    <s v="WAREHOUSE"/>
    <n v="200"/>
    <n v="8"/>
    <n v="2"/>
    <n v="334"/>
    <s v="Calendar"/>
    <n v="2017"/>
    <s v="Sales Inventory"/>
    <x v="1"/>
    <x v="0"/>
  </r>
  <r>
    <x v="6"/>
    <x v="6"/>
    <s v="WAREHOUSE"/>
    <n v="360"/>
    <n v="8"/>
    <n v="6"/>
    <n v="540"/>
    <s v="Calendar"/>
    <n v="2017"/>
    <s v="Sales Inventory"/>
    <x v="1"/>
    <x v="0"/>
  </r>
  <r>
    <x v="6"/>
    <x v="6"/>
    <s v="106G"/>
    <n v="60"/>
    <n v="9"/>
    <n v="1"/>
    <n v="90"/>
    <s v="Calendar"/>
    <n v="2018"/>
    <s v="Sales Inventory"/>
    <x v="1"/>
    <x v="0"/>
  </r>
  <r>
    <x v="6"/>
    <x v="6"/>
    <s v="101G"/>
    <n v="60"/>
    <n v="9"/>
    <n v="1"/>
    <n v="90"/>
    <s v="Calendar"/>
    <n v="2018"/>
    <s v="Sales Inventory"/>
    <x v="1"/>
    <x v="0"/>
  </r>
  <r>
    <x v="7"/>
    <x v="7"/>
    <s v="WAREHOUSE"/>
    <n v="2150"/>
    <n v="8"/>
    <n v="1"/>
    <n v="2623"/>
    <s v="Calendar"/>
    <n v="2017"/>
    <s v="Sales Inventory"/>
    <x v="2"/>
    <x v="0"/>
  </r>
  <r>
    <x v="8"/>
    <x v="8"/>
    <s v="WAREHOUSE"/>
    <n v="1250"/>
    <n v="8"/>
    <n v="1"/>
    <n v="1600"/>
    <s v="Calendar"/>
    <n v="2017"/>
    <s v="Sales Inventory"/>
    <x v="3"/>
    <x v="0"/>
  </r>
  <r>
    <x v="9"/>
    <x v="9"/>
    <s v="WAREHOUSE"/>
    <n v="13.16"/>
    <n v="4"/>
    <n v="4"/>
    <n v="39.799999999999997"/>
    <s v="Calendar"/>
    <n v="2017"/>
    <s v="Sales Inventory"/>
    <x v="4"/>
    <x v="0"/>
  </r>
  <r>
    <x v="9"/>
    <x v="9"/>
    <s v="WAREHOUSE"/>
    <n v="19.739999999999998"/>
    <n v="3"/>
    <n v="6"/>
    <n v="59.7"/>
    <s v="Calendar"/>
    <n v="2017"/>
    <s v="Sales Inventory"/>
    <x v="4"/>
    <x v="0"/>
  </r>
  <r>
    <x v="9"/>
    <x v="9"/>
    <s v="WAREHOUSE"/>
    <n v="36.19"/>
    <n v="1"/>
    <n v="11"/>
    <n v="109.45"/>
    <s v="Calendar"/>
    <n v="2017"/>
    <s v="Sales Inventory"/>
    <x v="4"/>
    <x v="0"/>
  </r>
  <r>
    <x v="9"/>
    <x v="9"/>
    <s v="WAREHOUSE"/>
    <n v="42.77"/>
    <n v="2"/>
    <n v="13"/>
    <n v="129.35"/>
    <s v="Calendar"/>
    <n v="2017"/>
    <s v="Sales Inventory"/>
    <x v="4"/>
    <x v="0"/>
  </r>
  <r>
    <x v="9"/>
    <x v="9"/>
    <s v="WAREHOUSE"/>
    <n v="42.77"/>
    <n v="2"/>
    <n v="13"/>
    <n v="129.35"/>
    <s v="Calendar"/>
    <n v="2016"/>
    <s v="Sales Inventory"/>
    <x v="4"/>
    <x v="0"/>
  </r>
  <r>
    <x v="9"/>
    <x v="9"/>
    <s v="WAREHOUSE"/>
    <n v="19.739999999999998"/>
    <n v="3"/>
    <n v="6"/>
    <n v="59.7"/>
    <s v="Calendar"/>
    <n v="2016"/>
    <s v="Sales Inventory"/>
    <x v="4"/>
    <x v="0"/>
  </r>
  <r>
    <x v="9"/>
    <x v="9"/>
    <s v="WAREHOUSE"/>
    <n v="26.32"/>
    <n v="4"/>
    <n v="8"/>
    <n v="79.599999999999994"/>
    <s v="Calendar"/>
    <n v="2014"/>
    <s v="Sales Inventory"/>
    <x v="4"/>
    <x v="0"/>
  </r>
  <r>
    <x v="9"/>
    <x v="9"/>
    <s v="WAREHOUSE"/>
    <n v="13.16"/>
    <n v="5"/>
    <n v="4"/>
    <n v="39.799999999999997"/>
    <s v="Calendar"/>
    <n v="2014"/>
    <s v="Sales Inventory"/>
    <x v="4"/>
    <x v="0"/>
  </r>
  <r>
    <x v="9"/>
    <x v="9"/>
    <s v="WAREHOUSE"/>
    <n v="36.19"/>
    <n v="1"/>
    <n v="11"/>
    <n v="109.45"/>
    <s v="Calendar"/>
    <n v="2016"/>
    <s v="Sales Inventory"/>
    <x v="4"/>
    <x v="0"/>
  </r>
  <r>
    <x v="10"/>
    <x v="10"/>
    <s v="WAREHOUSE"/>
    <n v="11.96"/>
    <n v="1"/>
    <n v="2"/>
    <n v="39.9"/>
    <s v="Calendar"/>
    <n v="2016"/>
    <s v="Sales Inventory"/>
    <x v="4"/>
    <x v="0"/>
  </r>
  <r>
    <x v="10"/>
    <x v="10"/>
    <s v="WAREHOUSE"/>
    <n v="11.96"/>
    <n v="4"/>
    <n v="2"/>
    <n v="39.9"/>
    <s v="Calendar"/>
    <n v="2014"/>
    <s v="Sales Inventory"/>
    <x v="4"/>
    <x v="0"/>
  </r>
  <r>
    <x v="10"/>
    <x v="10"/>
    <s v="WAREHOUSE"/>
    <n v="17.940000000000001"/>
    <n v="3"/>
    <n v="3"/>
    <n v="59.85"/>
    <s v="Calendar"/>
    <n v="2016"/>
    <s v="Sales Inventory"/>
    <x v="4"/>
    <x v="0"/>
  </r>
  <r>
    <x v="10"/>
    <x v="10"/>
    <s v="WAREHOUSE"/>
    <n v="11.96"/>
    <n v="1"/>
    <n v="2"/>
    <n v="39.9"/>
    <s v="Calendar"/>
    <n v="2017"/>
    <s v="Sales Inventory"/>
    <x v="4"/>
    <x v="0"/>
  </r>
  <r>
    <x v="10"/>
    <x v="10"/>
    <s v="WAREHOUSE"/>
    <n v="17.940000000000001"/>
    <n v="3"/>
    <n v="3"/>
    <n v="59.85"/>
    <s v="Calendar"/>
    <n v="2017"/>
    <s v="Sales Inventory"/>
    <x v="4"/>
    <x v="0"/>
  </r>
  <r>
    <x v="10"/>
    <x v="10"/>
    <s v="WAREHOUSE"/>
    <n v="5.98"/>
    <n v="4"/>
    <n v="1"/>
    <n v="19.95"/>
    <s v="Calendar"/>
    <n v="2017"/>
    <s v="Sales Inventory"/>
    <x v="4"/>
    <x v="0"/>
  </r>
  <r>
    <x v="11"/>
    <x v="11"/>
    <s v="WAREHOUSE"/>
    <n v="51.41"/>
    <n v="4"/>
    <n v="2"/>
    <n v="159.9"/>
    <s v="Calendar"/>
    <n v="2017"/>
    <s v="Sales Inventory"/>
    <x v="4"/>
    <x v="0"/>
  </r>
  <r>
    <x v="11"/>
    <x v="11"/>
    <s v="WAREHOUSE"/>
    <n v="334.49"/>
    <n v="3"/>
    <n v="13"/>
    <n v="1039.3499999999999"/>
    <s v="Calendar"/>
    <n v="2017"/>
    <s v="Sales Inventory"/>
    <x v="4"/>
    <x v="0"/>
  </r>
  <r>
    <x v="11"/>
    <x v="11"/>
    <s v="WAREHOUSE"/>
    <n v="501.67"/>
    <n v="3"/>
    <n v="13"/>
    <n v="1039.3499999999999"/>
    <s v="Calendar"/>
    <n v="2016"/>
    <s v="Sales Inventory"/>
    <x v="4"/>
    <x v="0"/>
  </r>
  <r>
    <x v="11"/>
    <x v="11"/>
    <s v="WAREHOUSE"/>
    <n v="463.08"/>
    <n v="2"/>
    <n v="12"/>
    <n v="959.4"/>
    <s v="Calendar"/>
    <n v="2016"/>
    <s v="Sales Inventory"/>
    <x v="4"/>
    <x v="0"/>
  </r>
  <r>
    <x v="12"/>
    <x v="12"/>
    <s v="WAREHOUSE"/>
    <n v="461.78"/>
    <n v="4"/>
    <n v="11"/>
    <n v="989.45"/>
    <s v="Calendar"/>
    <n v="2017"/>
    <s v="Sales Inventory"/>
    <x v="4"/>
    <x v="0"/>
  </r>
  <r>
    <x v="13"/>
    <x v="13"/>
    <s v="WAREHOUSE"/>
    <n v="177.45"/>
    <n v="3"/>
    <n v="39"/>
    <n v="388.05"/>
    <s v="Calendar"/>
    <n v="2017"/>
    <s v="Sales Inventory"/>
    <x v="4"/>
    <x v="0"/>
  </r>
  <r>
    <x v="13"/>
    <x v="13"/>
    <s v="WAREHOUSE"/>
    <n v="13.65"/>
    <n v="1"/>
    <n v="3"/>
    <n v="29.85"/>
    <s v="Calendar"/>
    <n v="2017"/>
    <s v="Sales Inventory"/>
    <x v="4"/>
    <x v="0"/>
  </r>
  <r>
    <x v="13"/>
    <x v="13"/>
    <s v="WAREHOUSE"/>
    <n v="177.45"/>
    <n v="3"/>
    <n v="39"/>
    <n v="388.05"/>
    <s v="Calendar"/>
    <n v="2016"/>
    <s v="Sales Inventory"/>
    <x v="4"/>
    <x v="0"/>
  </r>
  <r>
    <x v="13"/>
    <x v="13"/>
    <s v="WAREHOUSE"/>
    <n v="9.1"/>
    <n v="4"/>
    <n v="2"/>
    <n v="19.899999999999999"/>
    <s v="Calendar"/>
    <n v="2014"/>
    <s v="Sales Inventory"/>
    <x v="4"/>
    <x v="0"/>
  </r>
  <r>
    <x v="13"/>
    <x v="13"/>
    <s v="WAREHOUSE"/>
    <n v="13.65"/>
    <n v="1"/>
    <n v="3"/>
    <n v="29.85"/>
    <s v="Calendar"/>
    <n v="2016"/>
    <s v="Sales Inventory"/>
    <x v="4"/>
    <x v="0"/>
  </r>
  <r>
    <x v="13"/>
    <x v="13"/>
    <s v="WAREHOUSE"/>
    <n v="13.65"/>
    <n v="5"/>
    <n v="3"/>
    <n v="29.85"/>
    <s v="Calendar"/>
    <n v="2014"/>
    <s v="Sales Inventory"/>
    <x v="4"/>
    <x v="0"/>
  </r>
  <r>
    <x v="14"/>
    <x v="14"/>
    <s v="WAREHOUSE"/>
    <n v="18.2"/>
    <n v="5"/>
    <n v="4"/>
    <n v="39.799999999999997"/>
    <s v="Calendar"/>
    <n v="2014"/>
    <s v="Sales Inventory"/>
    <x v="4"/>
    <x v="0"/>
  </r>
  <r>
    <x v="14"/>
    <x v="14"/>
    <s v="WAREHOUSE"/>
    <n v="54.6"/>
    <n v="4"/>
    <n v="12"/>
    <n v="119.4"/>
    <s v="Calendar"/>
    <n v="2017"/>
    <s v="Sales Inventory"/>
    <x v="4"/>
    <x v="0"/>
  </r>
  <r>
    <x v="14"/>
    <x v="14"/>
    <s v="WAREHOUSE"/>
    <n v="21.55"/>
    <n v="1"/>
    <n v="5"/>
    <n v="49.75"/>
    <s v="Calendar"/>
    <n v="2016"/>
    <s v="Sales Inventory"/>
    <x v="4"/>
    <x v="0"/>
  </r>
  <r>
    <x v="14"/>
    <x v="14"/>
    <s v="WAREHOUSE"/>
    <n v="29.05"/>
    <n v="4"/>
    <n v="7"/>
    <n v="69.650000000000006"/>
    <s v="Calendar"/>
    <n v="2014"/>
    <s v="Sales Inventory"/>
    <x v="4"/>
    <x v="0"/>
  </r>
  <r>
    <x v="14"/>
    <x v="14"/>
    <s v="WAREHOUSE"/>
    <n v="95.55"/>
    <n v="3"/>
    <n v="21"/>
    <n v="208.95"/>
    <s v="Calendar"/>
    <n v="2016"/>
    <s v="Sales Inventory"/>
    <x v="4"/>
    <x v="0"/>
  </r>
  <r>
    <x v="14"/>
    <x v="14"/>
    <s v="WAREHOUSE"/>
    <n v="18.2"/>
    <n v="2"/>
    <n v="4"/>
    <n v="39.799999999999997"/>
    <s v="Calendar"/>
    <n v="2016"/>
    <s v="Sales Inventory"/>
    <x v="4"/>
    <x v="0"/>
  </r>
  <r>
    <x v="14"/>
    <x v="14"/>
    <s v="WAREHOUSE"/>
    <n v="22.75"/>
    <n v="1"/>
    <n v="5"/>
    <n v="49.75"/>
    <s v="Calendar"/>
    <n v="2017"/>
    <s v="Sales Inventory"/>
    <x v="4"/>
    <x v="0"/>
  </r>
  <r>
    <x v="14"/>
    <x v="14"/>
    <s v="WAREHOUSE"/>
    <n v="95.55"/>
    <n v="3"/>
    <n v="21"/>
    <n v="208.95"/>
    <s v="Calendar"/>
    <n v="2017"/>
    <s v="Sales Inventory"/>
    <x v="4"/>
    <x v="0"/>
  </r>
  <r>
    <x v="15"/>
    <x v="15"/>
    <s v="WAREHOUSE"/>
    <n v="177.87"/>
    <n v="1"/>
    <n v="3"/>
    <n v="359.85"/>
    <s v="Calendar"/>
    <n v="2017"/>
    <s v="Sales Inventory"/>
    <x v="4"/>
    <x v="0"/>
  </r>
  <r>
    <x v="15"/>
    <x v="15"/>
    <s v="WAREHOUSE"/>
    <n v="59.29"/>
    <n v="2"/>
    <n v="1"/>
    <n v="119.95"/>
    <s v="Calendar"/>
    <n v="2017"/>
    <s v="Sales Inventory"/>
    <x v="4"/>
    <x v="0"/>
  </r>
  <r>
    <x v="15"/>
    <x v="15"/>
    <s v="WAREHOUSE"/>
    <n v="177.87"/>
    <n v="1"/>
    <n v="3"/>
    <n v="359.85"/>
    <s v="Calendar"/>
    <n v="2016"/>
    <s v="Sales Inventory"/>
    <x v="4"/>
    <x v="0"/>
  </r>
  <r>
    <x v="15"/>
    <x v="15"/>
    <s v="WAREHOUSE"/>
    <n v="59.29"/>
    <n v="2"/>
    <n v="1"/>
    <n v="119.95"/>
    <s v="Calendar"/>
    <n v="2016"/>
    <s v="Sales Inventory"/>
    <x v="4"/>
    <x v="0"/>
  </r>
  <r>
    <x v="15"/>
    <x v="15"/>
    <s v="WAREHOUSE"/>
    <n v="59.29"/>
    <n v="2"/>
    <n v="1"/>
    <n v="119.95"/>
    <s v="Calendar"/>
    <n v="2014"/>
    <s v="Sales Inventory"/>
    <x v="4"/>
    <x v="0"/>
  </r>
  <r>
    <x v="15"/>
    <x v="15"/>
    <s v="WAREHOUSE"/>
    <n v="59.29"/>
    <n v="4"/>
    <n v="1"/>
    <n v="119.95"/>
    <s v="Calendar"/>
    <n v="2017"/>
    <s v="Sales Inventory"/>
    <x v="4"/>
    <x v="0"/>
  </r>
  <r>
    <x v="16"/>
    <x v="16"/>
    <s v="WAREHOUSE"/>
    <n v="50.25"/>
    <n v="5"/>
    <n v="1"/>
    <n v="109.95"/>
    <s v="Calendar"/>
    <n v="2014"/>
    <s v="Sales Inventory"/>
    <x v="4"/>
    <x v="0"/>
  </r>
  <r>
    <x v="16"/>
    <x v="16"/>
    <s v="WAREHOUSE"/>
    <n v="50.25"/>
    <n v="2"/>
    <n v="1"/>
    <n v="109.95"/>
    <s v="Calendar"/>
    <n v="2014"/>
    <s v="Sales Inventory"/>
    <x v="4"/>
    <x v="0"/>
  </r>
  <r>
    <x v="16"/>
    <x v="16"/>
    <s v="WAREHOUSE"/>
    <n v="100.5"/>
    <n v="4"/>
    <n v="2"/>
    <n v="219.9"/>
    <s v="Calendar"/>
    <n v="2014"/>
    <s v="Sales Inventory"/>
    <x v="4"/>
    <x v="0"/>
  </r>
  <r>
    <x v="16"/>
    <x v="16"/>
    <s v="WAREHOUSE"/>
    <n v="50.25"/>
    <n v="1"/>
    <n v="1"/>
    <n v="109.95"/>
    <s v="Calendar"/>
    <n v="2016"/>
    <s v="Sales Inventory"/>
    <x v="4"/>
    <x v="0"/>
  </r>
  <r>
    <x v="16"/>
    <x v="16"/>
    <s v="WAREHOUSE"/>
    <n v="100.5"/>
    <n v="2"/>
    <n v="2"/>
    <n v="219.9"/>
    <s v="Calendar"/>
    <n v="2016"/>
    <s v="Sales Inventory"/>
    <x v="4"/>
    <x v="0"/>
  </r>
  <r>
    <x v="16"/>
    <x v="16"/>
    <s v="WAREHOUSE"/>
    <n v="854.25"/>
    <n v="3"/>
    <n v="17"/>
    <n v="1869.15"/>
    <s v="Calendar"/>
    <n v="2016"/>
    <s v="Sales Inventory"/>
    <x v="4"/>
    <x v="0"/>
  </r>
  <r>
    <x v="16"/>
    <x v="16"/>
    <s v="WAREHOUSE"/>
    <n v="50.25"/>
    <n v="1"/>
    <n v="1"/>
    <n v="109.95"/>
    <s v="Calendar"/>
    <n v="2017"/>
    <s v="Sales Inventory"/>
    <x v="4"/>
    <x v="0"/>
  </r>
  <r>
    <x v="16"/>
    <x v="16"/>
    <s v="WAREHOUSE"/>
    <n v="854.25"/>
    <n v="3"/>
    <n v="17"/>
    <n v="1869.15"/>
    <s v="Calendar"/>
    <n v="2017"/>
    <s v="Sales Inventory"/>
    <x v="4"/>
    <x v="0"/>
  </r>
  <r>
    <x v="16"/>
    <x v="16"/>
    <s v="WAREHOUSE"/>
    <n v="50.25"/>
    <n v="4"/>
    <n v="1"/>
    <n v="109.95"/>
    <s v="Calendar"/>
    <n v="2017"/>
    <s v="Sales Inventory"/>
    <x v="4"/>
    <x v="0"/>
  </r>
  <r>
    <x v="17"/>
    <x v="17"/>
    <s v="WAREHOUSE"/>
    <n v="300.60000000000002"/>
    <n v="1"/>
    <n v="4"/>
    <n v="639.79999999999995"/>
    <s v="Calendar"/>
    <n v="2017"/>
    <s v="Sales Inventory"/>
    <x v="4"/>
    <x v="0"/>
  </r>
  <r>
    <x v="17"/>
    <x v="17"/>
    <s v="WAREHOUSE"/>
    <n v="75.150000000000006"/>
    <n v="4"/>
    <n v="1"/>
    <n v="149.94999999999999"/>
    <s v="Calendar"/>
    <n v="2014"/>
    <s v="Sales Inventory"/>
    <x v="4"/>
    <x v="0"/>
  </r>
  <r>
    <x v="17"/>
    <x v="17"/>
    <s v="WAREHOUSE"/>
    <n v="150.30000000000001"/>
    <n v="1"/>
    <n v="2"/>
    <n v="299.89999999999998"/>
    <s v="Calendar"/>
    <n v="2016"/>
    <s v="Sales Inventory"/>
    <x v="4"/>
    <x v="0"/>
  </r>
  <r>
    <x v="18"/>
    <x v="18"/>
    <s v="WAREHOUSE"/>
    <n v="11970"/>
    <n v="1"/>
    <n v="10"/>
    <n v="23999.5"/>
    <s v="Calendar"/>
    <n v="2016"/>
    <s v="Sales Inventory"/>
    <x v="4"/>
    <x v="0"/>
  </r>
  <r>
    <x v="18"/>
    <x v="18"/>
    <s v="WAREHOUSE"/>
    <n v="11970"/>
    <n v="5"/>
    <n v="10"/>
    <n v="23999.5"/>
    <s v="Calendar"/>
    <n v="2014"/>
    <s v="Sales Inventory"/>
    <x v="4"/>
    <x v="0"/>
  </r>
  <r>
    <x v="18"/>
    <x v="18"/>
    <s v="WAREHOUSE"/>
    <n v="28728"/>
    <n v="3"/>
    <n v="24"/>
    <n v="57598.8"/>
    <s v="Calendar"/>
    <n v="2016"/>
    <s v="Sales Inventory"/>
    <x v="4"/>
    <x v="0"/>
  </r>
  <r>
    <x v="18"/>
    <x v="18"/>
    <s v="WAREHOUSE"/>
    <n v="24311.84"/>
    <n v="2"/>
    <n v="21"/>
    <n v="50398.95"/>
    <s v="Calendar"/>
    <n v="2016"/>
    <s v="Sales Inventory"/>
    <x v="4"/>
    <x v="0"/>
  </r>
  <r>
    <x v="18"/>
    <x v="18"/>
    <s v="WAREHOUSE"/>
    <n v="14000"/>
    <n v="1"/>
    <n v="10"/>
    <n v="28099.5"/>
    <s v="Calendar"/>
    <n v="2017"/>
    <s v="Sales Inventory"/>
    <x v="4"/>
    <x v="0"/>
  </r>
  <r>
    <x v="18"/>
    <x v="18"/>
    <s v="WAREHOUSE"/>
    <n v="11991"/>
    <n v="2"/>
    <n v="9"/>
    <n v="24059.55"/>
    <s v="Calendar"/>
    <n v="2017"/>
    <s v="Sales Inventory"/>
    <x v="4"/>
    <x v="0"/>
  </r>
  <r>
    <x v="18"/>
    <x v="18"/>
    <s v="WAREHOUSE"/>
    <n v="1197"/>
    <n v="4"/>
    <n v="1"/>
    <n v="2399.9499999999998"/>
    <s v="Calendar"/>
    <n v="2017"/>
    <s v="Sales Inventory"/>
    <x v="4"/>
    <x v="0"/>
  </r>
  <r>
    <x v="18"/>
    <x v="18"/>
    <s v="WAREHOUSE"/>
    <n v="31440"/>
    <n v="3"/>
    <n v="23"/>
    <n v="55198.85"/>
    <s v="Calendar"/>
    <n v="2017"/>
    <s v="Sales Inventory"/>
    <x v="4"/>
    <x v="0"/>
  </r>
  <r>
    <x v="19"/>
    <x v="19"/>
    <s v="WAREHOUSE"/>
    <n v="958.1"/>
    <n v="3"/>
    <n v="2"/>
    <n v="1919.9"/>
    <s v="Calendar"/>
    <n v="2017"/>
    <s v="Sales Inventory"/>
    <x v="4"/>
    <x v="0"/>
  </r>
  <r>
    <x v="19"/>
    <x v="19"/>
    <s v="WAREHOUSE"/>
    <n v="958.1"/>
    <n v="4"/>
    <n v="2"/>
    <n v="1919.9"/>
    <s v="Calendar"/>
    <n v="2017"/>
    <s v="Sales Inventory"/>
    <x v="4"/>
    <x v="0"/>
  </r>
  <r>
    <x v="19"/>
    <x v="19"/>
    <s v="WAREHOUSE"/>
    <n v="479.05"/>
    <n v="1"/>
    <n v="1"/>
    <n v="959.95"/>
    <s v="Calendar"/>
    <n v="2017"/>
    <s v="Sales Inventory"/>
    <x v="4"/>
    <x v="0"/>
  </r>
  <r>
    <x v="19"/>
    <x v="19"/>
    <s v="WAREHOUSE"/>
    <n v="1916.2"/>
    <n v="3"/>
    <n v="4"/>
    <n v="3839.8"/>
    <s v="Calendar"/>
    <n v="2016"/>
    <s v="Sales Inventory"/>
    <x v="4"/>
    <x v="0"/>
  </r>
  <r>
    <x v="19"/>
    <x v="19"/>
    <s v="WAREHOUSE"/>
    <n v="958.1"/>
    <n v="4"/>
    <n v="2"/>
    <n v="1919.9"/>
    <s v="Calendar"/>
    <n v="2014"/>
    <s v="Sales Inventory"/>
    <x v="4"/>
    <x v="0"/>
  </r>
  <r>
    <x v="19"/>
    <x v="19"/>
    <s v="WAREHOUSE"/>
    <n v="479.05"/>
    <n v="1"/>
    <n v="1"/>
    <n v="959.95"/>
    <s v="Calendar"/>
    <n v="2016"/>
    <s v="Sales Inventory"/>
    <x v="4"/>
    <x v="0"/>
  </r>
  <r>
    <x v="20"/>
    <x v="20"/>
    <s v="WAREHOUSE"/>
    <n v="1349"/>
    <n v="1"/>
    <n v="2"/>
    <n v="2699.9"/>
    <s v="Calendar"/>
    <n v="2016"/>
    <s v="Sales Inventory"/>
    <x v="4"/>
    <x v="0"/>
  </r>
  <r>
    <x v="20"/>
    <x v="20"/>
    <s v="WAREHOUSE"/>
    <n v="1349"/>
    <n v="5"/>
    <n v="2"/>
    <n v="2699.9"/>
    <s v="Calendar"/>
    <n v="2014"/>
    <s v="Sales Inventory"/>
    <x v="4"/>
    <x v="0"/>
  </r>
  <r>
    <x v="20"/>
    <x v="20"/>
    <s v="WAREHOUSE"/>
    <n v="674.5"/>
    <n v="1"/>
    <n v="1"/>
    <n v="1349.95"/>
    <s v="Calendar"/>
    <n v="2017"/>
    <s v="Sales Inventory"/>
    <x v="4"/>
    <x v="0"/>
  </r>
  <r>
    <x v="21"/>
    <x v="21"/>
    <s v="WAREHOUSE"/>
    <n v="7132.15"/>
    <n v="4"/>
    <n v="8"/>
    <n v="14079.6"/>
    <s v="Calendar"/>
    <n v="2017"/>
    <s v="Sales Inventory"/>
    <x v="4"/>
    <x v="0"/>
  </r>
  <r>
    <x v="22"/>
    <x v="22"/>
    <s v="WAREHOUSE"/>
    <n v="35000"/>
    <n v="4"/>
    <n v="1"/>
    <n v="70009.95"/>
    <s v="Calendar"/>
    <n v="2017"/>
    <s v="Sales Inventory"/>
    <x v="4"/>
    <x v="0"/>
  </r>
  <r>
    <x v="23"/>
    <x v="23"/>
    <s v="WAREHOUSE"/>
    <n v="13767.17"/>
    <n v="3"/>
    <n v="2"/>
    <n v="27699.9"/>
    <s v="Calendar"/>
    <n v="2016"/>
    <s v="Sales Inventory"/>
    <x v="4"/>
    <x v="0"/>
  </r>
  <r>
    <x v="23"/>
    <x v="23"/>
    <s v="WAREHOUSE"/>
    <n v="20689.05"/>
    <n v="3"/>
    <n v="3"/>
    <n v="41549.85"/>
    <s v="Calendar"/>
    <n v="2017"/>
    <s v="Sales Inventory"/>
    <x v="4"/>
    <x v="0"/>
  </r>
  <r>
    <x v="23"/>
    <x v="23"/>
    <s v="NORTH"/>
    <n v="27687.52"/>
    <n v="3"/>
    <n v="4"/>
    <n v="55399.8"/>
    <s v="Calendar"/>
    <n v="2017"/>
    <s v="Sales Inventory"/>
    <x v="4"/>
    <x v="0"/>
  </r>
  <r>
    <x v="23"/>
    <x v="23"/>
    <s v="NORTH"/>
    <n v="6921.88"/>
    <n v="4"/>
    <n v="1"/>
    <n v="13849.95"/>
    <s v="Calendar"/>
    <n v="2014"/>
    <s v="Sales Inventory"/>
    <x v="4"/>
    <x v="0"/>
  </r>
  <r>
    <x v="23"/>
    <x v="23"/>
    <s v="NORTH"/>
    <n v="62296.92"/>
    <n v="3"/>
    <n v="9"/>
    <n v="124649.55"/>
    <s v="Calendar"/>
    <n v="2016"/>
    <s v="Sales Inventory"/>
    <x v="4"/>
    <x v="0"/>
  </r>
  <r>
    <x v="24"/>
    <x v="24"/>
    <s v="WAREHOUSE"/>
    <n v="3290.55"/>
    <n v="4"/>
    <n v="1"/>
    <n v="6589.95"/>
    <s v="Calendar"/>
    <n v="2017"/>
    <s v="Sales Inventory"/>
    <x v="4"/>
    <x v="0"/>
  </r>
  <r>
    <x v="25"/>
    <x v="25"/>
    <s v="WAREHOUSE"/>
    <n v="303.85000000000002"/>
    <n v="4"/>
    <n v="1"/>
    <n v="609.95000000000005"/>
    <s v="Calendar"/>
    <n v="2017"/>
    <s v="Sales Inventory"/>
    <x v="4"/>
    <x v="0"/>
  </r>
  <r>
    <x v="25"/>
    <x v="25"/>
    <s v="WAREHOUSE"/>
    <n v="0"/>
    <n v="5"/>
    <n v="0"/>
    <n v="0"/>
    <s v="Calendar"/>
    <n v="2014"/>
    <s v="Sales Inventory"/>
    <x v="4"/>
    <x v="0"/>
  </r>
  <r>
    <x v="25"/>
    <x v="25"/>
    <s v="WAREHOUSE"/>
    <n v="605.39"/>
    <n v="2"/>
    <n v="2"/>
    <n v="1219.9000000000001"/>
    <s v="Calendar"/>
    <n v="2016"/>
    <s v="Sales Inventory"/>
    <x v="4"/>
    <x v="0"/>
  </r>
  <r>
    <x v="25"/>
    <x v="25"/>
    <s v="WAREHOUSE"/>
    <n v="1507.7"/>
    <n v="4"/>
    <n v="5"/>
    <n v="3049.75"/>
    <s v="Calendar"/>
    <n v="2014"/>
    <s v="Sales Inventory"/>
    <x v="4"/>
    <x v="0"/>
  </r>
  <r>
    <x v="25"/>
    <x v="25"/>
    <s v="WAREHOUSE"/>
    <n v="1809.24"/>
    <n v="1"/>
    <n v="6"/>
    <n v="3659.7"/>
    <s v="Calendar"/>
    <n v="2016"/>
    <s v="Sales Inventory"/>
    <x v="4"/>
    <x v="0"/>
  </r>
  <r>
    <x v="25"/>
    <x v="25"/>
    <s v="WAREHOUSE"/>
    <n v="607.70000000000005"/>
    <n v="3"/>
    <n v="2"/>
    <n v="1219.9000000000001"/>
    <s v="Calendar"/>
    <n v="2017"/>
    <s v="Sales Inventory"/>
    <x v="4"/>
    <x v="0"/>
  </r>
  <r>
    <x v="25"/>
    <x v="25"/>
    <s v="WAREHOUSE"/>
    <n v="607.70000000000005"/>
    <n v="3"/>
    <n v="2"/>
    <n v="1219.9000000000001"/>
    <s v="Calendar"/>
    <n v="2016"/>
    <s v="Sales Inventory"/>
    <x v="4"/>
    <x v="0"/>
  </r>
  <r>
    <x v="25"/>
    <x v="25"/>
    <s v="WAREHOUSE"/>
    <n v="1823.1"/>
    <n v="1"/>
    <n v="6"/>
    <n v="3659.7"/>
    <s v="Calendar"/>
    <n v="2017"/>
    <s v="Sales Inventory"/>
    <x v="4"/>
    <x v="0"/>
  </r>
  <r>
    <x v="26"/>
    <x v="26"/>
    <s v="WAREHOUSE"/>
    <n v="5996.3"/>
    <n v="1"/>
    <n v="2"/>
    <n v="11999.9"/>
    <s v="Calendar"/>
    <n v="2017"/>
    <s v="Sales Inventory"/>
    <x v="4"/>
    <x v="0"/>
  </r>
  <r>
    <x v="26"/>
    <x v="26"/>
    <s v="WAREHOUSE"/>
    <n v="2998.15"/>
    <n v="5"/>
    <n v="1"/>
    <n v="5999.95"/>
    <s v="Calendar"/>
    <n v="2014"/>
    <s v="Sales Inventory"/>
    <x v="4"/>
    <x v="0"/>
  </r>
  <r>
    <x v="26"/>
    <x v="26"/>
    <s v="WAREHOUSE"/>
    <n v="9375.09"/>
    <n v="1"/>
    <n v="3"/>
    <n v="17999.849999999999"/>
    <s v="Calendar"/>
    <n v="2016"/>
    <s v="Sales Inventory"/>
    <x v="4"/>
    <x v="0"/>
  </r>
  <r>
    <x v="27"/>
    <x v="27"/>
    <s v="WAREHOUSE"/>
    <n v="3379.25"/>
    <n v="1"/>
    <n v="1"/>
    <n v="6929.95"/>
    <s v="Calendar"/>
    <n v="2017"/>
    <s v="Sales Inventory"/>
    <x v="4"/>
    <x v="0"/>
  </r>
  <r>
    <x v="28"/>
    <x v="28"/>
    <s v="WAREHOUSE"/>
    <n v="6021"/>
    <n v="3"/>
    <n v="9"/>
    <n v="12059.55"/>
    <s v="Calendar"/>
    <n v="2017"/>
    <s v="Sales Inventory"/>
    <x v="4"/>
    <x v="0"/>
  </r>
  <r>
    <x v="28"/>
    <x v="28"/>
    <s v="WAREHOUSE"/>
    <n v="2065.2399999999998"/>
    <n v="2"/>
    <n v="3"/>
    <n v="4019.85"/>
    <s v="Calendar"/>
    <n v="2016"/>
    <s v="Sales Inventory"/>
    <x v="4"/>
    <x v="0"/>
  </r>
  <r>
    <x v="28"/>
    <x v="28"/>
    <s v="WAREHOUSE"/>
    <n v="6005.86"/>
    <n v="3"/>
    <n v="9"/>
    <n v="12059.55"/>
    <s v="Calendar"/>
    <n v="2016"/>
    <s v="Sales Inventory"/>
    <x v="4"/>
    <x v="0"/>
  </r>
  <r>
    <x v="28"/>
    <x v="28"/>
    <s v="WAREHOUSE"/>
    <n v="698.12"/>
    <n v="4"/>
    <n v="1"/>
    <n v="1299.95"/>
    <s v="Calendar"/>
    <n v="2014"/>
    <s v="Sales Inventory"/>
    <x v="4"/>
    <x v="0"/>
  </r>
  <r>
    <x v="29"/>
    <x v="29"/>
    <s v="WAREHOUSE"/>
    <n v="163.6"/>
    <n v="3"/>
    <n v="8"/>
    <n v="319.60000000000002"/>
    <s v="Calendar"/>
    <n v="2016"/>
    <s v="Sales Inventory"/>
    <x v="4"/>
    <x v="0"/>
  </r>
  <r>
    <x v="29"/>
    <x v="29"/>
    <s v="WAREHOUSE"/>
    <n v="163.6"/>
    <n v="3"/>
    <n v="8"/>
    <n v="319.60000000000002"/>
    <s v="Calendar"/>
    <n v="2017"/>
    <s v="Sales Inventory"/>
    <x v="4"/>
    <x v="0"/>
  </r>
  <r>
    <x v="29"/>
    <x v="29"/>
    <s v="WAREHOUSE"/>
    <n v="61.35"/>
    <n v="4"/>
    <n v="3"/>
    <n v="119.85"/>
    <s v="Calendar"/>
    <n v="2014"/>
    <s v="Sales Inventory"/>
    <x v="4"/>
    <x v="0"/>
  </r>
  <r>
    <x v="29"/>
    <x v="29"/>
    <s v="WAREHOUSE"/>
    <n v="57.75"/>
    <n v="4"/>
    <n v="3"/>
    <n v="119.85"/>
    <s v="Calendar"/>
    <n v="2017"/>
    <s v="Sales Inventory"/>
    <x v="4"/>
    <x v="0"/>
  </r>
  <r>
    <x v="30"/>
    <x v="30"/>
    <s v="WAREHOUSE"/>
    <n v="179.45"/>
    <n v="1"/>
    <n v="5"/>
    <n v="399.75"/>
    <s v="Calendar"/>
    <n v="2017"/>
    <s v="Sales Inventory"/>
    <x v="4"/>
    <x v="0"/>
  </r>
  <r>
    <x v="30"/>
    <x v="30"/>
    <s v="NORTH"/>
    <n v="138.36000000000001"/>
    <n v="4"/>
    <n v="4"/>
    <n v="319.8"/>
    <s v="Calendar"/>
    <n v="2014"/>
    <s v="Sales Inventory"/>
    <x v="4"/>
    <x v="0"/>
  </r>
  <r>
    <x v="30"/>
    <x v="30"/>
    <s v="NORTH"/>
    <n v="172.95"/>
    <n v="1"/>
    <n v="5"/>
    <n v="399.75"/>
    <s v="Calendar"/>
    <n v="2016"/>
    <s v="Sales Inventory"/>
    <x v="4"/>
    <x v="0"/>
  </r>
  <r>
    <x v="31"/>
    <x v="31"/>
    <s v="WAREHOUSE"/>
    <n v="231.7"/>
    <n v="4"/>
    <n v="2"/>
    <n v="479.9"/>
    <s v="Calendar"/>
    <n v="2017"/>
    <s v="Sales Inventory"/>
    <x v="5"/>
    <x v="0"/>
  </r>
  <r>
    <x v="32"/>
    <x v="32"/>
    <s v="NORTH"/>
    <n v="274.77"/>
    <n v="4"/>
    <n v="3"/>
    <n v="569.85"/>
    <s v="Calendar"/>
    <n v="2014"/>
    <s v="Sales Inventory"/>
    <x v="5"/>
    <x v="0"/>
  </r>
  <r>
    <x v="32"/>
    <x v="32"/>
    <s v="NORTH"/>
    <n v="549.54"/>
    <n v="3"/>
    <n v="6"/>
    <n v="1139.7"/>
    <s v="Calendar"/>
    <n v="2016"/>
    <s v="Sales Inventory"/>
    <x v="5"/>
    <x v="0"/>
  </r>
  <r>
    <x v="32"/>
    <x v="32"/>
    <s v="NORTH"/>
    <n v="366.36"/>
    <n v="2"/>
    <n v="4"/>
    <n v="759.8"/>
    <s v="Calendar"/>
    <n v="2016"/>
    <s v="Sales Inventory"/>
    <x v="5"/>
    <x v="0"/>
  </r>
  <r>
    <x v="32"/>
    <x v="32"/>
    <s v="WAREHOUSE"/>
    <n v="555.54"/>
    <n v="1"/>
    <n v="6"/>
    <n v="1139.7"/>
    <s v="Calendar"/>
    <n v="2017"/>
    <s v="Sales Inventory"/>
    <x v="5"/>
    <x v="0"/>
  </r>
  <r>
    <x v="32"/>
    <x v="32"/>
    <s v="WAREHOUSE"/>
    <n v="277.77"/>
    <n v="3"/>
    <n v="3"/>
    <n v="569.85"/>
    <s v="Calendar"/>
    <n v="2016"/>
    <s v="Sales Inventory"/>
    <x v="5"/>
    <x v="0"/>
  </r>
  <r>
    <x v="32"/>
    <x v="32"/>
    <s v="NORTH"/>
    <n v="270.75"/>
    <n v="3"/>
    <n v="3"/>
    <n v="569.85"/>
    <s v="Calendar"/>
    <n v="2017"/>
    <s v="Sales Inventory"/>
    <x v="5"/>
    <x v="0"/>
  </r>
  <r>
    <x v="32"/>
    <x v="32"/>
    <s v="WAREHOUSE"/>
    <n v="276.75"/>
    <n v="3"/>
    <n v="3"/>
    <n v="569.85"/>
    <s v="Calendar"/>
    <n v="2017"/>
    <s v="Sales Inventory"/>
    <x v="5"/>
    <x v="0"/>
  </r>
  <r>
    <x v="32"/>
    <x v="32"/>
    <s v="WAREHOUSE"/>
    <n v="368.02"/>
    <n v="2"/>
    <n v="4"/>
    <n v="759.8"/>
    <s v="Calendar"/>
    <n v="2016"/>
    <s v="Sales Inventory"/>
    <x v="5"/>
    <x v="0"/>
  </r>
  <r>
    <x v="33"/>
    <x v="33"/>
    <s v="WAREHOUSE"/>
    <n v="280.64999999999998"/>
    <n v="3"/>
    <n v="3"/>
    <n v="569.85"/>
    <s v="Calendar"/>
    <n v="2017"/>
    <s v="Sales Inventory"/>
    <x v="5"/>
    <x v="0"/>
  </r>
  <r>
    <x v="33"/>
    <x v="33"/>
    <s v="WAREHOUSE"/>
    <n v="467.75"/>
    <n v="1"/>
    <n v="5"/>
    <n v="949.75"/>
    <s v="Calendar"/>
    <n v="2017"/>
    <s v="Sales Inventory"/>
    <x v="5"/>
    <x v="0"/>
  </r>
  <r>
    <x v="33"/>
    <x v="33"/>
    <s v="NORTH"/>
    <n v="561.29999999999995"/>
    <n v="1"/>
    <n v="6"/>
    <n v="1139.7"/>
    <s v="Calendar"/>
    <n v="2017"/>
    <s v="Sales Inventory"/>
    <x v="5"/>
    <x v="0"/>
  </r>
  <r>
    <x v="33"/>
    <x v="33"/>
    <s v="WAREHOUSE"/>
    <n v="374.2"/>
    <n v="2"/>
    <n v="4"/>
    <n v="759.8"/>
    <s v="Calendar"/>
    <n v="2016"/>
    <s v="Sales Inventory"/>
    <x v="5"/>
    <x v="0"/>
  </r>
  <r>
    <x v="33"/>
    <x v="33"/>
    <s v="NORTH"/>
    <n v="93.55"/>
    <n v="4"/>
    <n v="1"/>
    <n v="189.95"/>
    <s v="Calendar"/>
    <n v="2014"/>
    <s v="Sales Inventory"/>
    <x v="5"/>
    <x v="0"/>
  </r>
  <r>
    <x v="33"/>
    <x v="33"/>
    <s v="WAREHOUSE"/>
    <n v="462.95"/>
    <n v="4"/>
    <n v="5"/>
    <n v="949.75"/>
    <s v="Calendar"/>
    <n v="2014"/>
    <s v="Sales Inventory"/>
    <x v="5"/>
    <x v="0"/>
  </r>
  <r>
    <x v="33"/>
    <x v="33"/>
    <s v="WAREHOUSE"/>
    <n v="1022.33"/>
    <n v="1"/>
    <n v="11"/>
    <n v="2089.4499999999998"/>
    <s v="Calendar"/>
    <n v="2016"/>
    <s v="Sales Inventory"/>
    <x v="5"/>
    <x v="0"/>
  </r>
  <r>
    <x v="33"/>
    <x v="33"/>
    <s v="NORTH"/>
    <n v="561.29999999999995"/>
    <n v="1"/>
    <n v="6"/>
    <n v="1139.7"/>
    <s v="Calendar"/>
    <n v="2016"/>
    <s v="Sales Inventory"/>
    <x v="5"/>
    <x v="0"/>
  </r>
  <r>
    <x v="33"/>
    <x v="33"/>
    <s v="WAREHOUSE"/>
    <n v="-280.64999999999998"/>
    <n v="5"/>
    <n v="-3"/>
    <n v="-569.85"/>
    <s v="Calendar"/>
    <n v="2014"/>
    <s v="Sales Inventory"/>
    <x v="5"/>
    <x v="0"/>
  </r>
  <r>
    <x v="33"/>
    <x v="33"/>
    <s v="NORTH"/>
    <n v="374.2"/>
    <n v="5"/>
    <n v="4"/>
    <n v="759.8"/>
    <s v="Calendar"/>
    <n v="2014"/>
    <s v="Sales Inventory"/>
    <x v="5"/>
    <x v="0"/>
  </r>
  <r>
    <x v="34"/>
    <x v="34"/>
    <s v="NORTH"/>
    <n v="274.77"/>
    <n v="4"/>
    <n v="3"/>
    <n v="569.85"/>
    <s v="Calendar"/>
    <n v="2014"/>
    <s v="Sales Inventory"/>
    <x v="5"/>
    <x v="0"/>
  </r>
  <r>
    <x v="34"/>
    <x v="34"/>
    <s v="NORTH"/>
    <n v="549.54"/>
    <n v="2"/>
    <n v="6"/>
    <n v="1139.7"/>
    <s v="Calendar"/>
    <n v="2016"/>
    <s v="Sales Inventory"/>
    <x v="5"/>
    <x v="0"/>
  </r>
  <r>
    <x v="34"/>
    <x v="34"/>
    <s v="NORTH"/>
    <n v="366.36"/>
    <n v="3"/>
    <n v="4"/>
    <n v="759.8"/>
    <s v="Calendar"/>
    <n v="2016"/>
    <s v="Sales Inventory"/>
    <x v="5"/>
    <x v="0"/>
  </r>
  <r>
    <x v="34"/>
    <x v="34"/>
    <s v="WAREHOUSE"/>
    <n v="459.95"/>
    <n v="4"/>
    <n v="5"/>
    <n v="949.75"/>
    <s v="Calendar"/>
    <n v="2017"/>
    <s v="Sales Inventory"/>
    <x v="5"/>
    <x v="0"/>
  </r>
  <r>
    <x v="34"/>
    <x v="34"/>
    <s v="WAREHOUSE"/>
    <n v="555.54"/>
    <n v="2"/>
    <n v="6"/>
    <n v="1139.7"/>
    <s v="Calendar"/>
    <n v="2016"/>
    <s v="Sales Inventory"/>
    <x v="5"/>
    <x v="0"/>
  </r>
  <r>
    <x v="34"/>
    <x v="34"/>
    <s v="WAREHOUSE"/>
    <n v="370.36"/>
    <n v="3"/>
    <n v="4"/>
    <n v="759.8"/>
    <s v="Calendar"/>
    <n v="2017"/>
    <s v="Sales Inventory"/>
    <x v="5"/>
    <x v="0"/>
  </r>
  <r>
    <x v="35"/>
    <x v="35"/>
    <s v="WAREHOUSE"/>
    <n v="92.59"/>
    <n v="3"/>
    <n v="1"/>
    <n v="189.95"/>
    <s v="Calendar"/>
    <n v="2017"/>
    <s v="Sales Inventory"/>
    <x v="5"/>
    <x v="0"/>
  </r>
  <r>
    <x v="35"/>
    <x v="35"/>
    <s v="WAREHOUSE"/>
    <n v="833.31"/>
    <n v="1"/>
    <n v="9"/>
    <n v="1709.55"/>
    <s v="Calendar"/>
    <n v="2017"/>
    <s v="Sales Inventory"/>
    <x v="5"/>
    <x v="0"/>
  </r>
  <r>
    <x v="35"/>
    <x v="35"/>
    <s v="WAREHOUSE"/>
    <n v="370.36"/>
    <n v="3"/>
    <n v="4"/>
    <n v="759.8"/>
    <s v="Calendar"/>
    <n v="2016"/>
    <s v="Sales Inventory"/>
    <x v="5"/>
    <x v="0"/>
  </r>
  <r>
    <x v="35"/>
    <x v="35"/>
    <s v="NORTH"/>
    <n v="272.64"/>
    <n v="2"/>
    <n v="3"/>
    <n v="569.85"/>
    <s v="Calendar"/>
    <n v="2016"/>
    <s v="Sales Inventory"/>
    <x v="5"/>
    <x v="0"/>
  </r>
  <r>
    <x v="35"/>
    <x v="35"/>
    <s v="WAREHOUSE"/>
    <n v="185.18"/>
    <n v="2"/>
    <n v="2"/>
    <n v="379.9"/>
    <s v="Calendar"/>
    <n v="2016"/>
    <s v="Sales Inventory"/>
    <x v="5"/>
    <x v="0"/>
  </r>
  <r>
    <x v="35"/>
    <x v="35"/>
    <s v="NORTH"/>
    <n v="272.64"/>
    <n v="4"/>
    <n v="3"/>
    <n v="569.85"/>
    <s v="Calendar"/>
    <n v="2014"/>
    <s v="Sales Inventory"/>
    <x v="5"/>
    <x v="0"/>
  </r>
  <r>
    <x v="35"/>
    <x v="35"/>
    <s v="WAREHOUSE"/>
    <n v="648.13"/>
    <n v="4"/>
    <n v="7"/>
    <n v="1329.65"/>
    <s v="Calendar"/>
    <n v="2014"/>
    <s v="Sales Inventory"/>
    <x v="5"/>
    <x v="0"/>
  </r>
  <r>
    <x v="35"/>
    <x v="35"/>
    <s v="WAREHOUSE"/>
    <n v="833.31"/>
    <n v="1"/>
    <n v="9"/>
    <n v="1709.55"/>
    <s v="Calendar"/>
    <n v="2016"/>
    <s v="Sales Inventory"/>
    <x v="5"/>
    <x v="0"/>
  </r>
  <r>
    <x v="35"/>
    <x v="35"/>
    <s v="WAREHOUSE"/>
    <n v="1.34"/>
    <n v="5"/>
    <n v="0"/>
    <n v="0"/>
    <s v="Calendar"/>
    <n v="2014"/>
    <s v="Sales Inventory"/>
    <x v="5"/>
    <x v="0"/>
  </r>
  <r>
    <x v="36"/>
    <x v="36"/>
    <s v="WAREHOUSE"/>
    <n v="331.7"/>
    <n v="1"/>
    <n v="2"/>
    <n v="719.9"/>
    <s v="Calendar"/>
    <n v="2016"/>
    <s v="Sales Inventory"/>
    <x v="4"/>
    <x v="0"/>
  </r>
  <r>
    <x v="36"/>
    <x v="36"/>
    <s v="WAREHOUSE"/>
    <n v="165.85"/>
    <n v="5"/>
    <n v="1"/>
    <n v="359.95"/>
    <s v="Calendar"/>
    <n v="2014"/>
    <s v="Sales Inventory"/>
    <x v="4"/>
    <x v="0"/>
  </r>
  <r>
    <x v="36"/>
    <x v="36"/>
    <s v="WAREHOUSE"/>
    <n v="331.7"/>
    <n v="1"/>
    <n v="2"/>
    <n v="719.9"/>
    <s v="Calendar"/>
    <n v="2017"/>
    <s v="Sales Inventory"/>
    <x v="4"/>
    <x v="0"/>
  </r>
  <r>
    <x v="37"/>
    <x v="37"/>
    <s v="WAREHOUSE"/>
    <n v="300"/>
    <n v="4"/>
    <n v="4"/>
    <n v="39.799999999999997"/>
    <s v="Calendar"/>
    <n v="2017"/>
    <s v="Sales Inventory"/>
    <x v="4"/>
    <x v="0"/>
  </r>
  <r>
    <x v="38"/>
    <x v="38"/>
    <s v="WAREHOUSE"/>
    <n v="111.92"/>
    <n v="2"/>
    <n v="4"/>
    <n v="239.8"/>
    <s v="Calendar"/>
    <n v="2016"/>
    <s v="Sales Inventory"/>
    <x v="4"/>
    <x v="0"/>
  </r>
  <r>
    <x v="38"/>
    <x v="38"/>
    <s v="NORTH"/>
    <n v="171.42"/>
    <n v="3"/>
    <n v="6"/>
    <n v="359.7"/>
    <s v="Calendar"/>
    <n v="2016"/>
    <s v="Sales Inventory"/>
    <x v="4"/>
    <x v="0"/>
  </r>
  <r>
    <x v="38"/>
    <x v="38"/>
    <s v="WAREHOUSE"/>
    <n v="111.92"/>
    <n v="1"/>
    <n v="4"/>
    <n v="239.8"/>
    <s v="Calendar"/>
    <n v="2017"/>
    <s v="Sales Inventory"/>
    <x v="4"/>
    <x v="0"/>
  </r>
  <r>
    <x v="38"/>
    <x v="38"/>
    <s v="WAREHOUSE"/>
    <n v="167.88"/>
    <n v="3"/>
    <n v="6"/>
    <n v="359.7"/>
    <s v="Calendar"/>
    <n v="2017"/>
    <s v="Sales Inventory"/>
    <x v="4"/>
    <x v="0"/>
  </r>
  <r>
    <x v="38"/>
    <x v="38"/>
    <s v="NORTH"/>
    <n v="59.5"/>
    <n v="5"/>
    <n v="2"/>
    <n v="119.9"/>
    <s v="Calendar"/>
    <n v="2014"/>
    <s v="Sales Inventory"/>
    <x v="4"/>
    <x v="0"/>
  </r>
  <r>
    <x v="38"/>
    <x v="38"/>
    <s v="WAREHOUSE"/>
    <n v="83.94"/>
    <n v="4"/>
    <n v="3"/>
    <n v="179.85"/>
    <s v="Calendar"/>
    <n v="2014"/>
    <s v="Sales Inventory"/>
    <x v="4"/>
    <x v="0"/>
  </r>
  <r>
    <x v="38"/>
    <x v="38"/>
    <s v="WAREHOUSE"/>
    <n v="111.92"/>
    <n v="1"/>
    <n v="4"/>
    <n v="479.8"/>
    <s v="Calendar"/>
    <n v="2016"/>
    <s v="Sales Inventory"/>
    <x v="4"/>
    <x v="0"/>
  </r>
  <r>
    <x v="38"/>
    <x v="38"/>
    <s v="NORTH"/>
    <n v="119"/>
    <n v="2"/>
    <n v="4"/>
    <n v="239.8"/>
    <s v="Calendar"/>
    <n v="2016"/>
    <s v="Sales Inventory"/>
    <x v="4"/>
    <x v="0"/>
  </r>
  <r>
    <x v="39"/>
    <x v="39"/>
    <s v="NORTH"/>
    <n v="223.84"/>
    <n v="3"/>
    <n v="8"/>
    <n v="959.6"/>
    <s v="Calendar"/>
    <n v="2016"/>
    <s v="Sales Inventory"/>
    <x v="4"/>
    <x v="0"/>
  </r>
  <r>
    <x v="39"/>
    <x v="39"/>
    <s v="NORTH"/>
    <n v="89.25"/>
    <n v="1"/>
    <n v="3"/>
    <n v="359.85"/>
    <s v="Calendar"/>
    <n v="2016"/>
    <s v="Sales Inventory"/>
    <x v="4"/>
    <x v="0"/>
  </r>
  <r>
    <x v="39"/>
    <x v="39"/>
    <s v="NORTH"/>
    <n v="145.21"/>
    <n v="4"/>
    <n v="5"/>
    <n v="299.75"/>
    <s v="Calendar"/>
    <n v="2014"/>
    <s v="Sales Inventory"/>
    <x v="4"/>
    <x v="0"/>
  </r>
  <r>
    <x v="39"/>
    <x v="39"/>
    <s v="NORTH"/>
    <n v="83.94"/>
    <n v="3"/>
    <n v="3"/>
    <n v="359.85"/>
    <s v="Calendar"/>
    <n v="2017"/>
    <s v="Sales Inventory"/>
    <x v="4"/>
    <x v="0"/>
  </r>
  <r>
    <x v="39"/>
    <x v="39"/>
    <s v="WAREHOUSE"/>
    <n v="119"/>
    <n v="3"/>
    <n v="2"/>
    <n v="239.9"/>
    <s v="Calendar"/>
    <n v="2017"/>
    <s v="Sales Inventory"/>
    <x v="4"/>
    <x v="0"/>
  </r>
  <r>
    <x v="39"/>
    <x v="39"/>
    <s v="WAREHOUSE"/>
    <n v="178.5"/>
    <n v="3"/>
    <n v="3"/>
    <n v="359.85"/>
    <s v="Calendar"/>
    <n v="2016"/>
    <s v="Sales Inventory"/>
    <x v="4"/>
    <x v="0"/>
  </r>
  <r>
    <x v="39"/>
    <x v="39"/>
    <s v="NORTH"/>
    <n v="83.94"/>
    <n v="1"/>
    <n v="3"/>
    <n v="359.85"/>
    <s v="Calendar"/>
    <n v="2017"/>
    <s v="Sales Inventory"/>
    <x v="4"/>
    <x v="0"/>
  </r>
  <r>
    <x v="40"/>
    <x v="40"/>
    <s v="WAREHOUSE"/>
    <n v="0"/>
    <n v="3"/>
    <n v="12"/>
    <n v="419.4"/>
    <s v="Calendar"/>
    <n v="2016"/>
    <s v="Flat Fee"/>
    <x v="0"/>
    <x v="1"/>
  </r>
  <r>
    <x v="40"/>
    <x v="40"/>
    <s v="WAREHOUSE"/>
    <n v="0"/>
    <n v="3"/>
    <n v="12"/>
    <n v="419.4"/>
    <s v="Calendar"/>
    <n v="2017"/>
    <s v="Flat Fee"/>
    <x v="0"/>
    <x v="1"/>
  </r>
  <r>
    <x v="40"/>
    <x v="40"/>
    <s v="WAREHOUSE"/>
    <n v="0"/>
    <n v="4"/>
    <n v="5.5"/>
    <n v="192.23"/>
    <s v="Calendar"/>
    <n v="2014"/>
    <s v="Flat Fee"/>
    <x v="0"/>
    <x v="1"/>
  </r>
  <r>
    <x v="40"/>
    <x v="40"/>
    <s v="WAREHOUSE"/>
    <n v="0"/>
    <n v="2"/>
    <n v="11"/>
    <n v="384.46"/>
    <s v="Calendar"/>
    <n v="2016"/>
    <s v="Flat Fee"/>
    <x v="0"/>
    <x v="1"/>
  </r>
  <r>
    <x v="41"/>
    <x v="41"/>
    <s v="WAREHOUSE"/>
    <n v="69100"/>
    <n v="4"/>
    <n v="2"/>
    <n v="138219.9"/>
    <s v="Calendar"/>
    <n v="2017"/>
    <s v="Sales Inventory"/>
    <x v="4"/>
    <x v="0"/>
  </r>
  <r>
    <x v="42"/>
    <x v="42"/>
    <s v="WAREHOUSE"/>
    <n v="49.05"/>
    <n v="4"/>
    <n v="5"/>
    <n v="99.75"/>
    <s v="Calendar"/>
    <n v="2017"/>
    <s v="Sales Inventory"/>
    <x v="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9" cacheId="23" applyNumberFormats="0" applyBorderFormats="0" applyFontFormats="0" applyPatternFormats="0" applyAlignmentFormats="0" applyWidthHeightFormats="1" dataCaption="Values" updatedVersion="6" minRefreshableVersion="3" showDrill="0" rowGrandTotals="0" itemPrintTitles="1" createdVersion="5" indent="0" compact="0" compactData="0" multipleFieldFilters="0">
  <location ref="C9:H52" firstHeaderRow="0" firstDataRow="1" firstDataCol="4"/>
  <pivotFields count="14">
    <pivotField axis="axisRow" compact="0" outline="0" showAll="0" defaultSubtotal="0">
      <items count="43">
        <item x="30"/>
        <item x="15"/>
        <item x="18"/>
        <item x="23"/>
        <item x="25"/>
        <item x="32"/>
        <item x="33"/>
        <item x="34"/>
        <item x="35"/>
        <item x="0"/>
        <item x="36"/>
        <item x="11"/>
        <item x="40"/>
        <item x="16"/>
        <item x="38"/>
        <item x="17"/>
        <item x="39"/>
        <item x="9"/>
        <item x="10"/>
        <item x="26"/>
        <item x="19"/>
        <item x="28"/>
        <item x="14"/>
        <item x="13"/>
        <item x="20"/>
        <item x="29"/>
        <item x="8"/>
        <item x="22"/>
        <item x="24"/>
        <item x="31"/>
        <item x="5"/>
        <item x="4"/>
        <item x="12"/>
        <item x="1"/>
        <item x="3"/>
        <item x="37"/>
        <item x="41"/>
        <item x="27"/>
        <item x="7"/>
        <item x="2"/>
        <item x="21"/>
        <item x="6"/>
        <item x="42"/>
      </items>
    </pivotField>
    <pivotField axis="axisRow" compact="0" outline="0" showAll="0" defaultSubtotal="0">
      <items count="43">
        <item x="0"/>
        <item x="9"/>
        <item x="10"/>
        <item x="11"/>
        <item x="13"/>
        <item x="14"/>
        <item x="15"/>
        <item x="16"/>
        <item x="17"/>
        <item x="18"/>
        <item x="19"/>
        <item x="20"/>
        <item x="23"/>
        <item x="25"/>
        <item x="26"/>
        <item x="28"/>
        <item x="29"/>
        <item x="30"/>
        <item x="32"/>
        <item x="33"/>
        <item x="34"/>
        <item x="35"/>
        <item x="36"/>
        <item x="38"/>
        <item x="39"/>
        <item x="40"/>
        <item x="8"/>
        <item x="22"/>
        <item x="24"/>
        <item x="31"/>
        <item x="5"/>
        <item x="4"/>
        <item x="12"/>
        <item x="1"/>
        <item x="3"/>
        <item x="37"/>
        <item x="41"/>
        <item x="27"/>
        <item x="7"/>
        <item x="2"/>
        <item x="21"/>
        <item x="6"/>
        <item x="42"/>
      </items>
    </pivotField>
    <pivotField compact="0" outline="0" showAll="0" defaultSubtotal="0"/>
    <pivotField compact="0" outline="0" showAll="0" defaultSubtotal="0"/>
    <pivotField compact="0" outline="0" showAll="0" defaultSubtotal="0"/>
    <pivotField dataField="1" compact="0" outline="0" showAll="0" defaultSubtotal="0"/>
    <pivotField dataField="1"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6">
        <item x="0"/>
        <item x="5"/>
        <item x="4"/>
        <item x="3"/>
        <item x="1"/>
        <item x="2"/>
      </items>
    </pivotField>
    <pivotField axis="axisRow" compact="0" outline="0" showAll="0" defaultSubtotal="0">
      <items count="2">
        <item x="0"/>
        <item x="1"/>
      </items>
    </pivotField>
    <pivotField compact="0" outline="0" dragToRow="0" dragToCol="0" dragToPage="0" showAll="0" defaultSubtotal="0"/>
    <pivotField compact="0" outline="0" dragToRow="0" dragToCol="0" dragToPage="0" showAll="0" defaultSubtotal="0"/>
  </pivotFields>
  <rowFields count="4">
    <field x="10"/>
    <field x="1"/>
    <field x="0"/>
    <field x="11"/>
  </rowFields>
  <rowItems count="43">
    <i>
      <x/>
      <x/>
      <x v="9"/>
      <x/>
    </i>
    <i r="1">
      <x v="25"/>
      <x v="12"/>
      <x v="1"/>
    </i>
    <i r="1">
      <x v="42"/>
      <x v="42"/>
      <x/>
    </i>
    <i>
      <x v="1"/>
      <x v="18"/>
      <x v="5"/>
      <x/>
    </i>
    <i r="1">
      <x v="19"/>
      <x v="6"/>
      <x/>
    </i>
    <i r="1">
      <x v="20"/>
      <x v="7"/>
      <x/>
    </i>
    <i r="1">
      <x v="21"/>
      <x v="8"/>
      <x/>
    </i>
    <i r="1">
      <x v="29"/>
      <x v="29"/>
      <x/>
    </i>
    <i>
      <x v="2"/>
      <x v="1"/>
      <x v="17"/>
      <x/>
    </i>
    <i r="1">
      <x v="2"/>
      <x v="18"/>
      <x/>
    </i>
    <i r="1">
      <x v="3"/>
      <x v="11"/>
      <x/>
    </i>
    <i r="1">
      <x v="4"/>
      <x v="23"/>
      <x/>
    </i>
    <i r="1">
      <x v="5"/>
      <x v="22"/>
      <x/>
    </i>
    <i r="1">
      <x v="6"/>
      <x v="1"/>
      <x/>
    </i>
    <i r="1">
      <x v="7"/>
      <x v="13"/>
      <x/>
    </i>
    <i r="1">
      <x v="8"/>
      <x v="15"/>
      <x/>
    </i>
    <i r="1">
      <x v="9"/>
      <x v="2"/>
      <x/>
    </i>
    <i r="1">
      <x v="10"/>
      <x v="20"/>
      <x/>
    </i>
    <i r="1">
      <x v="11"/>
      <x v="24"/>
      <x/>
    </i>
    <i r="1">
      <x v="12"/>
      <x v="3"/>
      <x/>
    </i>
    <i r="1">
      <x v="13"/>
      <x v="4"/>
      <x/>
    </i>
    <i r="1">
      <x v="14"/>
      <x v="19"/>
      <x/>
    </i>
    <i r="1">
      <x v="15"/>
      <x v="21"/>
      <x/>
    </i>
    <i r="1">
      <x v="16"/>
      <x v="25"/>
      <x/>
    </i>
    <i r="1">
      <x v="17"/>
      <x/>
      <x/>
    </i>
    <i r="1">
      <x v="22"/>
      <x v="10"/>
      <x/>
    </i>
    <i r="1">
      <x v="23"/>
      <x v="14"/>
      <x/>
    </i>
    <i r="1">
      <x v="24"/>
      <x v="16"/>
      <x/>
    </i>
    <i r="1">
      <x v="27"/>
      <x v="27"/>
      <x/>
    </i>
    <i r="1">
      <x v="28"/>
      <x v="28"/>
      <x/>
    </i>
    <i r="1">
      <x v="32"/>
      <x v="32"/>
      <x/>
    </i>
    <i r="1">
      <x v="35"/>
      <x v="35"/>
      <x/>
    </i>
    <i r="1">
      <x v="36"/>
      <x v="36"/>
      <x/>
    </i>
    <i r="1">
      <x v="37"/>
      <x v="37"/>
      <x/>
    </i>
    <i r="1">
      <x v="40"/>
      <x v="40"/>
      <x/>
    </i>
    <i>
      <x v="3"/>
      <x v="26"/>
      <x v="26"/>
      <x/>
    </i>
    <i>
      <x v="4"/>
      <x v="30"/>
      <x v="30"/>
      <x/>
    </i>
    <i r="1">
      <x v="31"/>
      <x v="31"/>
      <x/>
    </i>
    <i r="1">
      <x v="33"/>
      <x v="33"/>
      <x/>
    </i>
    <i r="1">
      <x v="34"/>
      <x v="34"/>
      <x/>
    </i>
    <i r="1">
      <x v="39"/>
      <x v="39"/>
      <x/>
    </i>
    <i r="1">
      <x v="41"/>
      <x v="41"/>
      <x/>
    </i>
    <i>
      <x v="5"/>
      <x v="38"/>
      <x v="38"/>
      <x/>
    </i>
  </rowItems>
  <colFields count="1">
    <field x="-2"/>
  </colFields>
  <colItems count="2">
    <i>
      <x/>
    </i>
    <i i="1">
      <x v="1"/>
    </i>
  </colItems>
  <dataFields count="2">
    <dataField name="  Summary QTYS" fld="5" baseField="0" baseItem="0"/>
    <dataField name=" Summary Sales" fld="6" baseField="11" baseItem="1" numFmtId="42"/>
  </dataFields>
  <pivotTableStyleInfo name="Jet"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8" name="Table8" displayName="Table8" ref="C7:C16" totalsRowShown="0" dataDxfId="13">
  <autoFilter ref="C7:C16"/>
  <tableColumns count="1">
    <tableColumn id="1" name="InventorySalesSummaryPeriod_History" dataDxfId="12"/>
  </tableColumns>
  <tableStyleInfo name="TableStyleLight9" showFirstColumn="0" showLastColumn="0" showRowStripes="1" showColumnStripes="0"/>
</table>
</file>

<file path=xl/tables/table2.xml><?xml version="1.0" encoding="utf-8"?>
<table xmlns="http://schemas.openxmlformats.org/spreadsheetml/2006/main" id="9" name="Table9" displayName="Table9" ref="E7:E11" totalsRowShown="0">
  <autoFilter ref="E7:E11"/>
  <tableColumns count="1">
    <tableColumn id="1" name="Item"/>
  </tableColumns>
  <tableStyleInfo name="TableStyleLight9" showFirstColumn="0" showLastColumn="0" showRowStripes="1" showColumnStripes="0"/>
</table>
</file>

<file path=xl/tables/table3.xml><?xml version="1.0" encoding="utf-8"?>
<table xmlns="http://schemas.openxmlformats.org/spreadsheetml/2006/main" id="1" name="InventorySalesSummaryPeriod_History" displayName="InventorySalesSummaryPeriod_History" ref="D16:O194" totalsRowCount="1">
  <autoFilter ref="D16:O193"/>
  <tableColumns count="12">
    <tableColumn id="1" name="Item Description" totalsRowLabel="Total" dataDxfId="11"/>
    <tableColumn id="2" name="Item Number" dataDxfId="10"/>
    <tableColumn id="3" name="Location Code" dataDxfId="9"/>
    <tableColumn id="4" name="Summary Costs" totalsRowFunction="sum" dataDxfId="8"/>
    <tableColumn id="5" name="Summary Prd/Mth" totalsRowFunction="sum" dataDxfId="7"/>
    <tableColumn id="6" name="Summary QTYS" totalsRowFunction="sum" dataDxfId="6"/>
    <tableColumn id="7" name="Summary Sales" totalsRowFunction="sum" dataDxfId="5"/>
    <tableColumn id="8" name="Summary Type" dataDxfId="4"/>
    <tableColumn id="9" name="Year" totalsRowFunction="sum" dataDxfId="3"/>
    <tableColumn id="10" name="Item Type" dataDxfId="2"/>
    <tableColumn id="11" name="Item Class Code" dataDxfId="1"/>
    <tableColumn id="12" name="Selling UofM" totalsRowFunction="count" dataDxfId="0"/>
  </tableColumns>
  <tableStyleInfo name="TableStyleMedium2" showFirstColumn="0" showLastColumn="0" showRowStripes="1" showColumnStripes="0"/>
</table>
</file>

<file path=xl/theme/theme1.xml><?xml version="1.0" encoding="utf-8"?>
<a:theme xmlns:a="http://schemas.openxmlformats.org/drawingml/2006/main" name="Wisp">
  <a:themeElements>
    <a:clrScheme name="Slipstream">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Wisp">
      <a:maj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Wisp">
      <a:fillStyleLst>
        <a:solidFill>
          <a:schemeClr val="phClr"/>
        </a:solidFill>
        <a:solidFill>
          <a:schemeClr val="phClr">
            <a:tint val="70000"/>
            <a:lumMod val="104000"/>
          </a:schemeClr>
        </a:solidFill>
        <a:gradFill rotWithShape="1">
          <a:gsLst>
            <a:gs pos="0">
              <a:schemeClr val="phClr">
                <a:tint val="96000"/>
                <a:lumMod val="104000"/>
              </a:schemeClr>
            </a:gs>
            <a:gs pos="100000">
              <a:schemeClr val="phClr">
                <a:shade val="98000"/>
                <a:lumMod val="94000"/>
              </a:schemeClr>
            </a:gs>
          </a:gsLst>
          <a:lin ang="5400000" scaled="0"/>
        </a:gradFill>
      </a:fillStyleLst>
      <a:lnStyleLst>
        <a:ln w="9525" cap="rnd" cmpd="sng" algn="ctr">
          <a:solidFill>
            <a:schemeClr val="phClr">
              <a:shade val="90000"/>
            </a:schemeClr>
          </a:solidFill>
          <a:prstDash val="solid"/>
        </a:ln>
        <a:ln w="15875" cap="rnd" cmpd="sng" algn="ctr">
          <a:solidFill>
            <a:schemeClr val="phClr"/>
          </a:solidFill>
          <a:prstDash val="solid"/>
        </a:ln>
        <a:ln w="22225" cap="rnd" cmpd="sng" algn="ctr">
          <a:solidFill>
            <a:schemeClr val="phClr"/>
          </a:solidFill>
          <a:prstDash val="solid"/>
        </a:ln>
      </a:lnStyleLst>
      <a:effectStyleLst>
        <a:effectStyle>
          <a:effectLst/>
        </a:effectStyle>
        <a:effectStyle>
          <a:effectLst>
            <a:outerShdw blurRad="38100" dist="25400" dir="5400000" rotWithShape="0">
              <a:srgbClr val="000000">
                <a:alpha val="25000"/>
              </a:srgbClr>
            </a:outerShdw>
          </a:effectLst>
        </a:effectStyle>
        <a:effectStyle>
          <a:effectLst>
            <a:outerShdw blurRad="50800" dist="38100" dir="5400000" rotWithShape="0">
              <a:srgbClr val="000000">
                <a:alpha val="60000"/>
              </a:srgbClr>
            </a:outerShdw>
          </a:effectLst>
        </a:effectStyle>
      </a:effectStyleLst>
      <a:bgFillStyleLst>
        <a:solidFill>
          <a:schemeClr val="phClr"/>
        </a:solidFill>
        <a:gradFill rotWithShape="1">
          <a:gsLst>
            <a:gs pos="0">
              <a:schemeClr val="phClr">
                <a:tint val="90000"/>
                <a:lumMod val="120000"/>
              </a:schemeClr>
            </a:gs>
            <a:gs pos="100000">
              <a:schemeClr val="phClr">
                <a:shade val="98000"/>
                <a:satMod val="120000"/>
                <a:lumMod val="98000"/>
              </a:schemeClr>
            </a:gs>
          </a:gsLst>
          <a:lin ang="5400000" scaled="0"/>
        </a:gradFill>
        <a:gradFill rotWithShape="1">
          <a:gsLst>
            <a:gs pos="0">
              <a:schemeClr val="phClr">
                <a:tint val="90000"/>
                <a:satMod val="92000"/>
                <a:lumMod val="120000"/>
              </a:schemeClr>
            </a:gs>
            <a:gs pos="100000">
              <a:schemeClr val="phClr">
                <a:shade val="98000"/>
                <a:satMod val="120000"/>
                <a:lumMod val="98000"/>
              </a:schemeClr>
            </a:gs>
          </a:gsLst>
          <a:path path="circle">
            <a:fillToRect l="50000" t="50000" r="100000" b="100000"/>
          </a:path>
        </a:gradFill>
      </a:bgFillStyleLst>
    </a:fmtScheme>
  </a:themeElements>
  <a:objectDefaults/>
  <a:extraClrSchemeLst/>
  <a:extLst>
    <a:ext uri="{05A4C25C-085E-4340-85A3-A5531E510DB2}">
      <thm15:themeFamily xmlns:thm15="http://schemas.microsoft.com/office/thememl/2012/main" name="Wisp" id="{7CB32D59-10C0-40DD-B7BD-2E94284A981C}" vid="{24B1A44C-C006-48B2-A4D7-E5549B3D8CD4}"/>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topLeftCell="B2" workbookViewId="0"/>
  </sheetViews>
  <sheetFormatPr defaultColWidth="8" defaultRowHeight="14.25" x14ac:dyDescent="0.25"/>
  <cols>
    <col min="1" max="1" width="3" style="25" hidden="1" customWidth="1"/>
    <col min="2" max="2" width="9" style="25" customWidth="1"/>
    <col min="3" max="3" width="23.75" style="26" customWidth="1"/>
    <col min="4" max="4" width="67.625" style="27" customWidth="1"/>
    <col min="5" max="5" width="31.875" style="25" customWidth="1"/>
    <col min="6" max="16384" width="8" style="25"/>
  </cols>
  <sheetData>
    <row r="1" spans="1:5" hidden="1" x14ac:dyDescent="0.25">
      <c r="A1" s="25" t="s">
        <v>417</v>
      </c>
    </row>
    <row r="7" spans="1:5" ht="30.75" x14ac:dyDescent="0.25">
      <c r="C7" s="28" t="s">
        <v>401</v>
      </c>
    </row>
    <row r="9" spans="1:5" x14ac:dyDescent="0.25">
      <c r="C9" s="29"/>
    </row>
    <row r="10" spans="1:5" ht="57" x14ac:dyDescent="0.25">
      <c r="C10" s="30" t="s">
        <v>402</v>
      </c>
      <c r="D10" s="31" t="s">
        <v>432</v>
      </c>
    </row>
    <row r="11" spans="1:5" x14ac:dyDescent="0.25">
      <c r="C11" s="30"/>
    </row>
    <row r="12" spans="1:5" x14ac:dyDescent="0.25">
      <c r="C12" s="30" t="s">
        <v>403</v>
      </c>
      <c r="D12" s="27" t="s">
        <v>418</v>
      </c>
    </row>
    <row r="13" spans="1:5" x14ac:dyDescent="0.25">
      <c r="C13" s="30"/>
    </row>
    <row r="14" spans="1:5" ht="57" x14ac:dyDescent="0.25">
      <c r="C14" s="30" t="s">
        <v>404</v>
      </c>
      <c r="D14" s="27" t="s">
        <v>419</v>
      </c>
      <c r="E14" s="32" t="s">
        <v>416</v>
      </c>
    </row>
    <row r="15" spans="1:5" x14ac:dyDescent="0.25">
      <c r="C15" s="30"/>
      <c r="E15" s="26"/>
    </row>
    <row r="16" spans="1:5" ht="28.5" x14ac:dyDescent="0.25">
      <c r="C16" s="30" t="s">
        <v>414</v>
      </c>
      <c r="D16" s="27" t="s">
        <v>420</v>
      </c>
      <c r="E16" s="32" t="s">
        <v>415</v>
      </c>
    </row>
    <row r="17" spans="3:5" x14ac:dyDescent="0.25">
      <c r="C17" s="30"/>
      <c r="E17" s="26"/>
    </row>
    <row r="18" spans="3:5" ht="57" x14ac:dyDescent="0.25">
      <c r="C18" s="30" t="s">
        <v>421</v>
      </c>
      <c r="D18" s="27" t="s">
        <v>422</v>
      </c>
      <c r="E18" s="32" t="s">
        <v>423</v>
      </c>
    </row>
    <row r="19" spans="3:5" x14ac:dyDescent="0.25">
      <c r="C19" s="30"/>
      <c r="E19" s="26"/>
    </row>
    <row r="20" spans="3:5" ht="30.75" customHeight="1" x14ac:dyDescent="0.25">
      <c r="C20" s="30" t="s">
        <v>405</v>
      </c>
      <c r="D20" s="27" t="s">
        <v>424</v>
      </c>
      <c r="E20" s="32" t="s">
        <v>425</v>
      </c>
    </row>
    <row r="21" spans="3:5" x14ac:dyDescent="0.25">
      <c r="C21" s="30"/>
      <c r="E21" s="26"/>
    </row>
    <row r="22" spans="3:5" ht="14.25" customHeight="1" x14ac:dyDescent="0.25">
      <c r="C22" s="30" t="s">
        <v>406</v>
      </c>
      <c r="D22" s="27" t="s">
        <v>426</v>
      </c>
      <c r="E22" s="32" t="s">
        <v>427</v>
      </c>
    </row>
    <row r="23" spans="3:5" x14ac:dyDescent="0.25">
      <c r="C23" s="30"/>
      <c r="E23" s="26"/>
    </row>
    <row r="24" spans="3:5" ht="15" customHeight="1" x14ac:dyDescent="0.25">
      <c r="C24" s="30" t="s">
        <v>407</v>
      </c>
      <c r="D24" s="27" t="s">
        <v>428</v>
      </c>
      <c r="E24" s="32" t="s">
        <v>429</v>
      </c>
    </row>
    <row r="25" spans="3:5" x14ac:dyDescent="0.25">
      <c r="C25" s="30"/>
    </row>
    <row r="26" spans="3:5" ht="71.25" x14ac:dyDescent="0.25">
      <c r="C26" s="30" t="s">
        <v>408</v>
      </c>
      <c r="D26" s="27" t="s">
        <v>430</v>
      </c>
    </row>
    <row r="27" spans="3:5" x14ac:dyDescent="0.25">
      <c r="C27" s="30"/>
    </row>
    <row r="28" spans="3:5" ht="17.25" customHeight="1" x14ac:dyDescent="0.25">
      <c r="C28" s="30" t="s">
        <v>409</v>
      </c>
      <c r="D28" s="27" t="s">
        <v>431</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showGridLines="0" topLeftCell="B2" workbookViewId="0"/>
  </sheetViews>
  <sheetFormatPr defaultRowHeight="16.5" x14ac:dyDescent="0.3"/>
  <cols>
    <col min="1" max="1" width="17.25" hidden="1" customWidth="1"/>
    <col min="2" max="2" width="5.875" customWidth="1"/>
    <col min="3" max="3" width="39.25" customWidth="1"/>
    <col min="4" max="4" width="50.5" customWidth="1"/>
    <col min="5" max="5" width="15" customWidth="1"/>
  </cols>
  <sheetData>
    <row r="1" spans="1:15" hidden="1" x14ac:dyDescent="0.3">
      <c r="A1" t="s">
        <v>400</v>
      </c>
    </row>
    <row r="3" spans="1:15" x14ac:dyDescent="0.3">
      <c r="C3" t="s">
        <v>398</v>
      </c>
    </row>
    <row r="4" spans="1:15" x14ac:dyDescent="0.3">
      <c r="C4" t="s">
        <v>399</v>
      </c>
    </row>
    <row r="7" spans="1:15" x14ac:dyDescent="0.3">
      <c r="C7" t="s">
        <v>4</v>
      </c>
      <c r="E7" t="s">
        <v>394</v>
      </c>
    </row>
    <row r="8" spans="1:15" x14ac:dyDescent="0.3">
      <c r="C8" s="1" t="s">
        <v>16</v>
      </c>
      <c r="D8" s="18" t="s">
        <v>397</v>
      </c>
      <c r="E8" s="1" t="s">
        <v>16</v>
      </c>
    </row>
    <row r="9" spans="1:15" x14ac:dyDescent="0.3">
      <c r="C9" s="1" t="s">
        <v>15</v>
      </c>
      <c r="E9" t="s">
        <v>379</v>
      </c>
    </row>
    <row r="10" spans="1:15" x14ac:dyDescent="0.3">
      <c r="C10" s="1" t="s">
        <v>6</v>
      </c>
      <c r="E10" t="s">
        <v>10</v>
      </c>
    </row>
    <row r="11" spans="1:15" x14ac:dyDescent="0.3">
      <c r="C11" s="1" t="s">
        <v>17</v>
      </c>
      <c r="E11" t="s">
        <v>380</v>
      </c>
    </row>
    <row r="12" spans="1:15" x14ac:dyDescent="0.3">
      <c r="C12" s="1" t="s">
        <v>18</v>
      </c>
    </row>
    <row r="13" spans="1:15" x14ac:dyDescent="0.3">
      <c r="C13" s="1" t="s">
        <v>19</v>
      </c>
    </row>
    <row r="14" spans="1:15" x14ac:dyDescent="0.3">
      <c r="C14" s="1" t="s">
        <v>20</v>
      </c>
    </row>
    <row r="15" spans="1:15" x14ac:dyDescent="0.3">
      <c r="C15" s="1" t="s">
        <v>21</v>
      </c>
    </row>
    <row r="16" spans="1:15" x14ac:dyDescent="0.3">
      <c r="C16" s="1" t="s">
        <v>8</v>
      </c>
      <c r="M16" s="1"/>
      <c r="N16" s="1"/>
      <c r="O16" s="1"/>
    </row>
  </sheetData>
  <pageMargins left="0.7" right="0.7" top="0.75" bottom="0.75" header="0.3" footer="0.3"/>
  <drawing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showGridLines="0" topLeftCell="B2" workbookViewId="0"/>
  </sheetViews>
  <sheetFormatPr defaultRowHeight="16.5" x14ac:dyDescent="0.3"/>
  <cols>
    <col min="1" max="1" width="9" hidden="1" customWidth="1"/>
    <col min="2" max="2" width="3.5" customWidth="1"/>
    <col min="3" max="3" width="37.25" customWidth="1"/>
    <col min="4" max="4" width="18.25" customWidth="1"/>
    <col min="5" max="5" width="39.625" customWidth="1"/>
    <col min="6" max="6" width="14.125" customWidth="1"/>
    <col min="7" max="7" width="18.375" customWidth="1"/>
    <col min="8" max="8" width="14.625" customWidth="1"/>
  </cols>
  <sheetData>
    <row r="1" spans="1:8" hidden="1" x14ac:dyDescent="0.3">
      <c r="A1" t="s">
        <v>400</v>
      </c>
    </row>
    <row r="3" spans="1:8" ht="19.5" x14ac:dyDescent="0.3">
      <c r="C3" s="17" t="s">
        <v>396</v>
      </c>
      <c r="G3" t="s">
        <v>411</v>
      </c>
    </row>
    <row r="4" spans="1:8" ht="19.5" x14ac:dyDescent="0.3">
      <c r="C4" s="17"/>
      <c r="G4" s="19" t="str">
        <f>Report!C7</f>
        <v>Year</v>
      </c>
      <c r="H4" s="20" t="str">
        <f>Report!D7</f>
        <v>*</v>
      </c>
    </row>
    <row r="5" spans="1:8" x14ac:dyDescent="0.3">
      <c r="C5" s="21" t="s">
        <v>412</v>
      </c>
      <c r="G5" s="19" t="str">
        <f>Report!C9</f>
        <v>Item Type</v>
      </c>
      <c r="H5" s="20" t="str">
        <f>Report!D9</f>
        <v>*</v>
      </c>
    </row>
    <row r="6" spans="1:8" x14ac:dyDescent="0.3">
      <c r="C6" s="22">
        <f ca="1">TODAY()</f>
        <v>43370</v>
      </c>
      <c r="G6" s="19" t="str">
        <f>Report!C10</f>
        <v>Item Class Code</v>
      </c>
      <c r="H6" s="20" t="str">
        <f>Report!D10</f>
        <v>*</v>
      </c>
    </row>
    <row r="7" spans="1:8" x14ac:dyDescent="0.3">
      <c r="G7" s="19" t="str">
        <f>Report!C11</f>
        <v>Selling U of M</v>
      </c>
      <c r="H7" s="20" t="str">
        <f>Report!D11</f>
        <v>*</v>
      </c>
    </row>
    <row r="9" spans="1:8" x14ac:dyDescent="0.3">
      <c r="C9" s="23" t="s">
        <v>10</v>
      </c>
      <c r="D9" s="23" t="s">
        <v>16</v>
      </c>
      <c r="E9" s="23" t="s">
        <v>15</v>
      </c>
      <c r="F9" s="23" t="s">
        <v>381</v>
      </c>
      <c r="G9" t="s">
        <v>395</v>
      </c>
      <c r="H9" t="s">
        <v>393</v>
      </c>
    </row>
    <row r="10" spans="1:8" x14ac:dyDescent="0.3">
      <c r="D10" t="s">
        <v>68</v>
      </c>
      <c r="E10" t="s">
        <v>67</v>
      </c>
      <c r="F10" t="s">
        <v>385</v>
      </c>
      <c r="G10" s="15">
        <v>78</v>
      </c>
      <c r="H10" s="24">
        <v>4676.1000000000004</v>
      </c>
    </row>
    <row r="11" spans="1:8" x14ac:dyDescent="0.3">
      <c r="D11" t="s">
        <v>82</v>
      </c>
      <c r="E11" t="s">
        <v>81</v>
      </c>
      <c r="F11" t="s">
        <v>387</v>
      </c>
      <c r="G11" s="15">
        <v>40.5</v>
      </c>
      <c r="H11" s="24">
        <v>1415.49</v>
      </c>
    </row>
    <row r="12" spans="1:8" x14ac:dyDescent="0.3">
      <c r="D12" t="s">
        <v>124</v>
      </c>
      <c r="E12" t="s">
        <v>123</v>
      </c>
      <c r="F12" t="s">
        <v>385</v>
      </c>
      <c r="G12" s="15">
        <v>5</v>
      </c>
      <c r="H12" s="24">
        <v>99.75</v>
      </c>
    </row>
    <row r="13" spans="1:8" x14ac:dyDescent="0.3">
      <c r="C13" t="s">
        <v>51</v>
      </c>
      <c r="D13" t="s">
        <v>50</v>
      </c>
      <c r="E13" t="s">
        <v>49</v>
      </c>
      <c r="F13" t="s">
        <v>385</v>
      </c>
      <c r="G13" s="15">
        <v>32</v>
      </c>
      <c r="H13" s="24">
        <v>6078.4000000000015</v>
      </c>
    </row>
    <row r="14" spans="1:8" x14ac:dyDescent="0.3">
      <c r="D14" t="s">
        <v>53</v>
      </c>
      <c r="E14" t="s">
        <v>52</v>
      </c>
      <c r="F14" t="s">
        <v>385</v>
      </c>
      <c r="G14" s="15">
        <v>42</v>
      </c>
      <c r="H14" s="24">
        <v>7977.9</v>
      </c>
    </row>
    <row r="15" spans="1:8" x14ac:dyDescent="0.3">
      <c r="D15" t="s">
        <v>55</v>
      </c>
      <c r="E15" t="s">
        <v>54</v>
      </c>
      <c r="F15" t="s">
        <v>385</v>
      </c>
      <c r="G15" s="15">
        <v>28</v>
      </c>
      <c r="H15" s="24">
        <v>5318.6</v>
      </c>
    </row>
    <row r="16" spans="1:8" x14ac:dyDescent="0.3">
      <c r="D16" t="s">
        <v>57</v>
      </c>
      <c r="E16" t="s">
        <v>56</v>
      </c>
      <c r="F16" t="s">
        <v>385</v>
      </c>
      <c r="G16" s="15">
        <v>38</v>
      </c>
      <c r="H16" s="24">
        <v>7218.1000000000013</v>
      </c>
    </row>
    <row r="17" spans="3:8" x14ac:dyDescent="0.3">
      <c r="D17" t="s">
        <v>59</v>
      </c>
      <c r="E17" t="s">
        <v>58</v>
      </c>
      <c r="F17" t="s">
        <v>385</v>
      </c>
      <c r="G17" s="15">
        <v>2</v>
      </c>
      <c r="H17" s="24">
        <v>479.9</v>
      </c>
    </row>
    <row r="18" spans="3:8" x14ac:dyDescent="0.3">
      <c r="C18" t="s">
        <v>35</v>
      </c>
      <c r="D18" t="s">
        <v>92</v>
      </c>
      <c r="E18" t="s">
        <v>91</v>
      </c>
      <c r="F18" t="s">
        <v>385</v>
      </c>
      <c r="G18" s="15">
        <v>76</v>
      </c>
      <c r="H18" s="24">
        <v>756.2</v>
      </c>
    </row>
    <row r="19" spans="3:8" x14ac:dyDescent="0.3">
      <c r="D19" t="s">
        <v>94</v>
      </c>
      <c r="E19" t="s">
        <v>93</v>
      </c>
      <c r="F19" t="s">
        <v>385</v>
      </c>
      <c r="G19" s="15">
        <v>13</v>
      </c>
      <c r="H19" s="24">
        <v>259.35000000000002</v>
      </c>
    </row>
    <row r="20" spans="3:8" x14ac:dyDescent="0.3">
      <c r="D20" t="s">
        <v>74</v>
      </c>
      <c r="E20" t="s">
        <v>73</v>
      </c>
      <c r="F20" t="s">
        <v>385</v>
      </c>
      <c r="G20" s="15">
        <v>40</v>
      </c>
      <c r="H20" s="24">
        <v>3198</v>
      </c>
    </row>
    <row r="21" spans="3:8" x14ac:dyDescent="0.3">
      <c r="D21" t="s">
        <v>113</v>
      </c>
      <c r="E21" t="s">
        <v>112</v>
      </c>
      <c r="F21" t="s">
        <v>385</v>
      </c>
      <c r="G21" s="15">
        <v>89</v>
      </c>
      <c r="H21" s="24">
        <v>885.55000000000007</v>
      </c>
    </row>
    <row r="22" spans="3:8" x14ac:dyDescent="0.3">
      <c r="D22" t="s">
        <v>111</v>
      </c>
      <c r="E22" t="s">
        <v>110</v>
      </c>
      <c r="F22" t="s">
        <v>385</v>
      </c>
      <c r="G22" s="15">
        <v>79</v>
      </c>
      <c r="H22" s="24">
        <v>786.05</v>
      </c>
    </row>
    <row r="23" spans="3:8" x14ac:dyDescent="0.3">
      <c r="D23" t="s">
        <v>40</v>
      </c>
      <c r="E23" t="s">
        <v>39</v>
      </c>
      <c r="F23" t="s">
        <v>385</v>
      </c>
      <c r="G23" s="15">
        <v>10</v>
      </c>
      <c r="H23" s="24">
        <v>1199.5000000000002</v>
      </c>
    </row>
    <row r="24" spans="3:8" x14ac:dyDescent="0.3">
      <c r="D24" t="s">
        <v>84</v>
      </c>
      <c r="E24" t="s">
        <v>83</v>
      </c>
      <c r="F24" t="s">
        <v>385</v>
      </c>
      <c r="G24" s="15">
        <v>43</v>
      </c>
      <c r="H24" s="24">
        <v>4727.8499999999995</v>
      </c>
    </row>
    <row r="25" spans="3:8" x14ac:dyDescent="0.3">
      <c r="D25" t="s">
        <v>88</v>
      </c>
      <c r="E25" t="s">
        <v>87</v>
      </c>
      <c r="F25" t="s">
        <v>385</v>
      </c>
      <c r="G25" s="15">
        <v>7</v>
      </c>
      <c r="H25" s="24">
        <v>1089.6500000000001</v>
      </c>
    </row>
    <row r="26" spans="3:8" x14ac:dyDescent="0.3">
      <c r="D26" t="s">
        <v>42</v>
      </c>
      <c r="E26" t="s">
        <v>41</v>
      </c>
      <c r="F26" t="s">
        <v>385</v>
      </c>
      <c r="G26" s="15">
        <v>108</v>
      </c>
      <c r="H26" s="24">
        <v>265754.59999999998</v>
      </c>
    </row>
    <row r="27" spans="3:8" x14ac:dyDescent="0.3">
      <c r="D27" t="s">
        <v>102</v>
      </c>
      <c r="E27" t="s">
        <v>101</v>
      </c>
      <c r="F27" t="s">
        <v>385</v>
      </c>
      <c r="G27" s="15">
        <v>12</v>
      </c>
      <c r="H27" s="24">
        <v>11519.4</v>
      </c>
    </row>
    <row r="28" spans="3:8" x14ac:dyDescent="0.3">
      <c r="D28" t="s">
        <v>115</v>
      </c>
      <c r="E28" t="s">
        <v>114</v>
      </c>
      <c r="F28" t="s">
        <v>385</v>
      </c>
      <c r="G28" s="15">
        <v>5</v>
      </c>
      <c r="H28" s="24">
        <v>6749.75</v>
      </c>
    </row>
    <row r="29" spans="3:8" x14ac:dyDescent="0.3">
      <c r="D29" t="s">
        <v>44</v>
      </c>
      <c r="E29" t="s">
        <v>43</v>
      </c>
      <c r="F29" t="s">
        <v>385</v>
      </c>
      <c r="G29" s="15">
        <v>19</v>
      </c>
      <c r="H29" s="24">
        <v>263149.05</v>
      </c>
    </row>
    <row r="30" spans="3:8" x14ac:dyDescent="0.3">
      <c r="D30" t="s">
        <v>48</v>
      </c>
      <c r="E30" t="s">
        <v>47</v>
      </c>
      <c r="F30" t="s">
        <v>385</v>
      </c>
      <c r="G30" s="15">
        <v>24</v>
      </c>
      <c r="H30" s="24">
        <v>14638.8</v>
      </c>
    </row>
    <row r="31" spans="3:8" x14ac:dyDescent="0.3">
      <c r="D31" t="s">
        <v>100</v>
      </c>
      <c r="E31" t="s">
        <v>99</v>
      </c>
      <c r="F31" t="s">
        <v>385</v>
      </c>
      <c r="G31" s="15">
        <v>6</v>
      </c>
      <c r="H31" s="24">
        <v>35999.699999999997</v>
      </c>
    </row>
    <row r="32" spans="3:8" x14ac:dyDescent="0.3">
      <c r="D32" t="s">
        <v>104</v>
      </c>
      <c r="E32" t="s">
        <v>103</v>
      </c>
      <c r="F32" t="s">
        <v>385</v>
      </c>
      <c r="G32" s="15">
        <v>22</v>
      </c>
      <c r="H32" s="24">
        <v>29438.899999999998</v>
      </c>
    </row>
    <row r="33" spans="3:8" x14ac:dyDescent="0.3">
      <c r="D33" t="s">
        <v>119</v>
      </c>
      <c r="E33" t="s">
        <v>118</v>
      </c>
      <c r="F33" t="s">
        <v>385</v>
      </c>
      <c r="G33" s="15">
        <v>22</v>
      </c>
      <c r="H33" s="24">
        <v>878.90000000000009</v>
      </c>
    </row>
    <row r="34" spans="3:8" x14ac:dyDescent="0.3">
      <c r="D34" t="s">
        <v>37</v>
      </c>
      <c r="E34" t="s">
        <v>36</v>
      </c>
      <c r="F34" t="s">
        <v>385</v>
      </c>
      <c r="G34" s="15">
        <v>14</v>
      </c>
      <c r="H34" s="24">
        <v>1119.3</v>
      </c>
    </row>
    <row r="35" spans="3:8" x14ac:dyDescent="0.3">
      <c r="D35" t="s">
        <v>70</v>
      </c>
      <c r="E35" t="s">
        <v>69</v>
      </c>
      <c r="F35" t="s">
        <v>385</v>
      </c>
      <c r="G35" s="15">
        <v>5</v>
      </c>
      <c r="H35" s="24">
        <v>1799.75</v>
      </c>
    </row>
    <row r="36" spans="3:8" x14ac:dyDescent="0.3">
      <c r="D36" t="s">
        <v>86</v>
      </c>
      <c r="E36" t="s">
        <v>85</v>
      </c>
      <c r="F36" t="s">
        <v>385</v>
      </c>
      <c r="G36" s="15">
        <v>33</v>
      </c>
      <c r="H36" s="24">
        <v>2218.35</v>
      </c>
    </row>
    <row r="37" spans="3:8" x14ac:dyDescent="0.3">
      <c r="D37" t="s">
        <v>90</v>
      </c>
      <c r="E37" t="s">
        <v>89</v>
      </c>
      <c r="F37" t="s">
        <v>385</v>
      </c>
      <c r="G37" s="15">
        <v>27</v>
      </c>
      <c r="H37" s="24">
        <v>2938.65</v>
      </c>
    </row>
    <row r="38" spans="3:8" x14ac:dyDescent="0.3">
      <c r="D38" t="s">
        <v>34</v>
      </c>
      <c r="E38" t="s">
        <v>33</v>
      </c>
      <c r="F38" t="s">
        <v>385</v>
      </c>
      <c r="G38" s="15">
        <v>1</v>
      </c>
      <c r="H38" s="24">
        <v>70009.95</v>
      </c>
    </row>
    <row r="39" spans="3:8" x14ac:dyDescent="0.3">
      <c r="D39" t="s">
        <v>46</v>
      </c>
      <c r="E39" t="s">
        <v>45</v>
      </c>
      <c r="F39" t="s">
        <v>385</v>
      </c>
      <c r="G39" s="15">
        <v>1</v>
      </c>
      <c r="H39" s="24">
        <v>6589.95</v>
      </c>
    </row>
    <row r="40" spans="3:8" x14ac:dyDescent="0.3">
      <c r="D40" t="s">
        <v>72</v>
      </c>
      <c r="E40" t="s">
        <v>71</v>
      </c>
      <c r="F40" t="s">
        <v>385</v>
      </c>
      <c r="G40" s="15">
        <v>11</v>
      </c>
      <c r="H40" s="24">
        <v>989.45</v>
      </c>
    </row>
    <row r="41" spans="3:8" x14ac:dyDescent="0.3">
      <c r="D41" t="s">
        <v>80</v>
      </c>
      <c r="E41" t="s">
        <v>79</v>
      </c>
      <c r="F41" t="s">
        <v>385</v>
      </c>
      <c r="G41" s="15">
        <v>4</v>
      </c>
      <c r="H41" s="24">
        <v>39.799999999999997</v>
      </c>
    </row>
    <row r="42" spans="3:8" x14ac:dyDescent="0.3">
      <c r="D42" t="s">
        <v>96</v>
      </c>
      <c r="E42" t="s">
        <v>95</v>
      </c>
      <c r="F42" t="s">
        <v>385</v>
      </c>
      <c r="G42" s="15">
        <v>2</v>
      </c>
      <c r="H42" s="24">
        <v>138219.9</v>
      </c>
    </row>
    <row r="43" spans="3:8" x14ac:dyDescent="0.3">
      <c r="D43" t="s">
        <v>98</v>
      </c>
      <c r="E43" t="s">
        <v>97</v>
      </c>
      <c r="F43" t="s">
        <v>385</v>
      </c>
      <c r="G43" s="15">
        <v>1</v>
      </c>
      <c r="H43" s="24">
        <v>6929.95</v>
      </c>
    </row>
    <row r="44" spans="3:8" x14ac:dyDescent="0.3">
      <c r="D44" t="s">
        <v>117</v>
      </c>
      <c r="E44" t="s">
        <v>116</v>
      </c>
      <c r="F44" t="s">
        <v>385</v>
      </c>
      <c r="G44" s="15">
        <v>8</v>
      </c>
      <c r="H44" s="24">
        <v>14079.6</v>
      </c>
    </row>
    <row r="45" spans="3:8" x14ac:dyDescent="0.3">
      <c r="C45" t="s">
        <v>31</v>
      </c>
      <c r="D45" t="s">
        <v>28</v>
      </c>
      <c r="E45" t="s">
        <v>27</v>
      </c>
      <c r="F45" t="s">
        <v>385</v>
      </c>
      <c r="G45" s="15">
        <v>1</v>
      </c>
      <c r="H45" s="24">
        <v>1600</v>
      </c>
    </row>
    <row r="46" spans="3:8" x14ac:dyDescent="0.3">
      <c r="C46" t="s">
        <v>62</v>
      </c>
      <c r="D46" t="s">
        <v>61</v>
      </c>
      <c r="E46" t="s">
        <v>60</v>
      </c>
      <c r="F46" t="s">
        <v>385</v>
      </c>
      <c r="G46" s="15">
        <v>2</v>
      </c>
      <c r="H46" s="24">
        <v>334</v>
      </c>
    </row>
    <row r="47" spans="3:8" x14ac:dyDescent="0.3">
      <c r="D47" t="s">
        <v>64</v>
      </c>
      <c r="E47" t="s">
        <v>63</v>
      </c>
      <c r="F47" t="s">
        <v>385</v>
      </c>
      <c r="G47" s="15">
        <v>8</v>
      </c>
      <c r="H47" s="24">
        <v>30.01</v>
      </c>
    </row>
    <row r="48" spans="3:8" x14ac:dyDescent="0.3">
      <c r="D48" t="s">
        <v>76</v>
      </c>
      <c r="E48" t="s">
        <v>75</v>
      </c>
      <c r="F48" t="s">
        <v>385</v>
      </c>
      <c r="G48" s="15">
        <v>4</v>
      </c>
      <c r="H48" s="24">
        <v>240</v>
      </c>
    </row>
    <row r="49" spans="3:8" x14ac:dyDescent="0.3">
      <c r="D49" t="s">
        <v>78</v>
      </c>
      <c r="E49" t="s">
        <v>77</v>
      </c>
      <c r="F49" t="s">
        <v>385</v>
      </c>
      <c r="G49" s="15">
        <v>8</v>
      </c>
      <c r="H49" s="24">
        <v>30.01</v>
      </c>
    </row>
    <row r="50" spans="3:8" x14ac:dyDescent="0.3">
      <c r="D50" t="s">
        <v>109</v>
      </c>
      <c r="E50" t="s">
        <v>108</v>
      </c>
      <c r="F50" t="s">
        <v>385</v>
      </c>
      <c r="G50" s="15">
        <v>11</v>
      </c>
      <c r="H50" s="24">
        <v>1290.3800000000001</v>
      </c>
    </row>
    <row r="51" spans="3:8" x14ac:dyDescent="0.3">
      <c r="D51" t="s">
        <v>121</v>
      </c>
      <c r="E51" t="s">
        <v>120</v>
      </c>
      <c r="F51" t="s">
        <v>385</v>
      </c>
      <c r="G51" s="15">
        <v>8</v>
      </c>
      <c r="H51" s="24">
        <v>720</v>
      </c>
    </row>
    <row r="52" spans="3:8" x14ac:dyDescent="0.3">
      <c r="C52" t="s">
        <v>107</v>
      </c>
      <c r="D52" t="s">
        <v>106</v>
      </c>
      <c r="E52" t="s">
        <v>105</v>
      </c>
      <c r="F52" t="s">
        <v>385</v>
      </c>
      <c r="G52" s="15">
        <v>1</v>
      </c>
      <c r="H52" s="24">
        <v>2623</v>
      </c>
    </row>
  </sheetData>
  <pageMargins left="0.7" right="0.7" top="0.75" bottom="0.75" header="0.3" footer="0.3"/>
  <pageSetup orientation="portrait" horizontalDpi="300" verticalDpi="3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94"/>
  <sheetViews>
    <sheetView showGridLines="0" topLeftCell="B2" workbookViewId="0">
      <selection activeCell="D16" sqref="D16"/>
    </sheetView>
  </sheetViews>
  <sheetFormatPr defaultRowHeight="16.5" x14ac:dyDescent="0.3"/>
  <cols>
    <col min="1" max="1" width="9" hidden="1" customWidth="1"/>
    <col min="3" max="3" width="36.375" customWidth="1"/>
    <col min="4" max="4" width="32.5" bestFit="1" customWidth="1"/>
    <col min="5" max="5" width="16.625" bestFit="1" customWidth="1"/>
    <col min="6" max="6" width="16.75" bestFit="1" customWidth="1"/>
    <col min="7" max="7" width="16.875" bestFit="1" customWidth="1"/>
    <col min="8" max="8" width="19.375" bestFit="1" customWidth="1"/>
    <col min="9" max="9" width="16.625" bestFit="1" customWidth="1"/>
    <col min="10" max="10" width="16.875" bestFit="1" customWidth="1"/>
    <col min="11" max="11" width="16.5" bestFit="1" customWidth="1"/>
    <col min="12" max="12" width="13.125" bestFit="1" customWidth="1"/>
    <col min="13" max="13" width="14.875" bestFit="1" customWidth="1"/>
    <col min="14" max="14" width="18" bestFit="1" customWidth="1"/>
    <col min="15" max="15" width="14.25" bestFit="1" customWidth="1"/>
    <col min="16" max="16" width="0" hidden="1" customWidth="1"/>
  </cols>
  <sheetData>
    <row r="1" spans="1:27" hidden="1" x14ac:dyDescent="0.3">
      <c r="A1" s="1" t="s">
        <v>434</v>
      </c>
      <c r="C1" s="1" t="s">
        <v>0</v>
      </c>
      <c r="D1" s="1" t="s">
        <v>24</v>
      </c>
      <c r="E1" s="1" t="s">
        <v>25</v>
      </c>
      <c r="F1" s="1" t="s">
        <v>25</v>
      </c>
      <c r="G1" s="1" t="s">
        <v>25</v>
      </c>
      <c r="H1" s="1" t="s">
        <v>25</v>
      </c>
      <c r="I1" s="1" t="s">
        <v>25</v>
      </c>
      <c r="J1" s="1" t="s">
        <v>25</v>
      </c>
      <c r="K1" s="1" t="s">
        <v>25</v>
      </c>
      <c r="L1" s="1" t="s">
        <v>25</v>
      </c>
      <c r="M1" s="1" t="s">
        <v>25</v>
      </c>
      <c r="N1" s="1" t="s">
        <v>25</v>
      </c>
      <c r="O1" s="1" t="s">
        <v>25</v>
      </c>
      <c r="P1" s="1" t="s">
        <v>11</v>
      </c>
    </row>
    <row r="3" spans="1:27" ht="17.25" thickBot="1" x14ac:dyDescent="0.35">
      <c r="C3" s="2" t="s">
        <v>2</v>
      </c>
      <c r="D3" s="3" t="s">
        <v>3</v>
      </c>
      <c r="E3" s="11"/>
      <c r="F3" s="11"/>
      <c r="G3" s="11"/>
      <c r="H3" s="11"/>
      <c r="I3" s="11"/>
      <c r="J3" s="11"/>
      <c r="K3" s="11"/>
      <c r="L3" s="11"/>
      <c r="M3" s="11"/>
      <c r="N3" s="11"/>
      <c r="O3" s="11"/>
    </row>
    <row r="4" spans="1:27" ht="17.25" thickTop="1" x14ac:dyDescent="0.3">
      <c r="C4" s="4" t="s">
        <v>4</v>
      </c>
      <c r="D4" s="5"/>
      <c r="E4" s="11"/>
      <c r="F4" s="11"/>
      <c r="G4" s="11"/>
      <c r="H4" s="11"/>
      <c r="I4" s="11"/>
      <c r="J4" s="11"/>
      <c r="K4" s="11"/>
      <c r="L4" s="11"/>
      <c r="M4" s="11"/>
      <c r="N4" s="11"/>
      <c r="O4" s="11"/>
    </row>
    <row r="5" spans="1:27" x14ac:dyDescent="0.3">
      <c r="A5" s="1"/>
      <c r="C5" s="6" t="s">
        <v>6</v>
      </c>
      <c r="D5" s="7" t="str">
        <f>"&lt;&gt;''"</f>
        <v>&lt;&gt;''</v>
      </c>
      <c r="E5" s="12"/>
      <c r="F5" s="12"/>
      <c r="G5" s="12"/>
      <c r="H5" s="12"/>
      <c r="I5" s="12"/>
      <c r="J5" s="12"/>
      <c r="K5" s="12"/>
      <c r="L5" s="12"/>
      <c r="M5" s="12"/>
      <c r="N5" s="12"/>
      <c r="O5" s="12"/>
      <c r="P5" s="1"/>
      <c r="Q5" s="16" t="s">
        <v>391</v>
      </c>
    </row>
    <row r="6" spans="1:27" x14ac:dyDescent="0.3">
      <c r="A6" s="1"/>
      <c r="C6" s="6" t="s">
        <v>21</v>
      </c>
      <c r="D6" s="7" t="s">
        <v>30</v>
      </c>
      <c r="E6" s="12"/>
      <c r="F6" s="12"/>
      <c r="G6" s="12"/>
      <c r="H6" s="12"/>
      <c r="I6" s="12"/>
      <c r="J6" s="12"/>
      <c r="K6" s="12"/>
      <c r="L6" s="12"/>
      <c r="M6" s="12"/>
      <c r="N6" s="12"/>
      <c r="O6" s="12"/>
      <c r="P6" s="1"/>
      <c r="Q6" s="16" t="s">
        <v>392</v>
      </c>
    </row>
    <row r="7" spans="1:27" ht="17.25" thickBot="1" x14ac:dyDescent="0.35">
      <c r="A7" s="1" t="s">
        <v>5</v>
      </c>
      <c r="C7" s="6" t="s">
        <v>8</v>
      </c>
      <c r="D7" s="7" t="str">
        <f>"*"</f>
        <v>*</v>
      </c>
      <c r="E7" s="12"/>
      <c r="F7" s="12"/>
      <c r="G7" s="12"/>
      <c r="H7" s="12"/>
      <c r="I7" s="12"/>
      <c r="J7" s="12"/>
      <c r="K7" s="12"/>
      <c r="L7" s="12"/>
      <c r="M7" s="12"/>
      <c r="N7" s="12"/>
      <c r="O7" s="12"/>
      <c r="P7" s="1"/>
    </row>
    <row r="8" spans="1:27" ht="17.25" thickTop="1" x14ac:dyDescent="0.3">
      <c r="C8" s="4" t="s">
        <v>9</v>
      </c>
      <c r="D8" s="5"/>
      <c r="E8" s="11"/>
      <c r="F8" s="11"/>
      <c r="G8" s="11"/>
      <c r="H8" s="11"/>
      <c r="I8" s="11"/>
      <c r="J8" s="11"/>
      <c r="K8" s="11"/>
      <c r="L8" s="11"/>
      <c r="M8" s="11"/>
      <c r="N8" s="11"/>
      <c r="O8" s="11"/>
    </row>
    <row r="9" spans="1:27" x14ac:dyDescent="0.3">
      <c r="A9" s="1" t="s">
        <v>5</v>
      </c>
      <c r="C9" s="6" t="s">
        <v>379</v>
      </c>
      <c r="D9" s="7" t="s">
        <v>7</v>
      </c>
      <c r="E9" s="12"/>
      <c r="F9" s="12"/>
      <c r="G9" s="12"/>
      <c r="H9" s="12"/>
      <c r="I9" s="12"/>
      <c r="J9" s="12"/>
      <c r="K9" s="12"/>
      <c r="L9" s="12"/>
      <c r="M9" s="12"/>
      <c r="N9" s="12"/>
      <c r="O9" s="12"/>
      <c r="P9" s="1"/>
    </row>
    <row r="10" spans="1:27" x14ac:dyDescent="0.3">
      <c r="A10" s="1" t="s">
        <v>5</v>
      </c>
      <c r="C10" s="6" t="s">
        <v>10</v>
      </c>
      <c r="D10" s="7" t="s">
        <v>7</v>
      </c>
      <c r="E10" s="12"/>
      <c r="F10" s="12"/>
      <c r="G10" s="12"/>
      <c r="H10" s="12"/>
      <c r="I10" s="12"/>
      <c r="J10" s="12"/>
      <c r="K10" s="12"/>
      <c r="L10" s="12"/>
      <c r="M10" s="12"/>
      <c r="N10" s="12"/>
      <c r="O10" s="12"/>
      <c r="P10" s="1"/>
    </row>
    <row r="11" spans="1:27" x14ac:dyDescent="0.3">
      <c r="A11" s="1" t="s">
        <v>5</v>
      </c>
      <c r="C11" s="6" t="s">
        <v>380</v>
      </c>
      <c r="D11" s="7" t="s">
        <v>7</v>
      </c>
      <c r="E11" s="12"/>
      <c r="F11" s="12"/>
      <c r="G11" s="12"/>
      <c r="H11" s="12"/>
      <c r="I11" s="12"/>
      <c r="J11" s="12"/>
      <c r="K11" s="12"/>
      <c r="L11" s="12"/>
      <c r="M11" s="12"/>
      <c r="N11" s="12"/>
      <c r="O11" s="12"/>
      <c r="P11" s="1"/>
    </row>
    <row r="12" spans="1:27" x14ac:dyDescent="0.3">
      <c r="C12" s="8"/>
      <c r="D12" s="8"/>
      <c r="E12" s="13"/>
      <c r="F12" s="13"/>
      <c r="G12" s="13"/>
      <c r="H12" s="13"/>
      <c r="I12" s="13"/>
      <c r="J12" s="13"/>
      <c r="K12" s="13"/>
      <c r="L12" s="13"/>
      <c r="M12" s="13"/>
      <c r="N12" s="13"/>
      <c r="O12" s="13"/>
    </row>
    <row r="13" spans="1:27" hidden="1" x14ac:dyDescent="0.3">
      <c r="A13" s="1" t="s">
        <v>11</v>
      </c>
      <c r="D13" s="9" t="s">
        <v>12</v>
      </c>
      <c r="E13" s="9"/>
      <c r="F13" s="9"/>
      <c r="G13" s="9"/>
      <c r="H13" s="9"/>
      <c r="I13" s="9"/>
      <c r="J13" s="9"/>
      <c r="K13" s="9"/>
      <c r="L13" s="9"/>
      <c r="M13" s="9"/>
      <c r="N13" s="9"/>
      <c r="O13" s="9"/>
      <c r="P13" s="1" t="str">
        <f>"∞||""Items"",""Item Number"",""=Item Number"",""Item Type"",""*"",""Item Class Code"",""*"",""Selling U of M"",""*"""</f>
        <v>∞||"Items","Item Number","=Item Number","Item Type","*","Item Class Code","*","Selling U of M","*"</v>
      </c>
    </row>
    <row r="14" spans="1:27" hidden="1" x14ac:dyDescent="0.3">
      <c r="A14" s="1" t="s">
        <v>11</v>
      </c>
      <c r="D14" s="9" t="s">
        <v>13</v>
      </c>
      <c r="E14" s="9"/>
      <c r="F14" s="9"/>
      <c r="G14" s="9"/>
      <c r="H14" s="9"/>
      <c r="I14" s="9"/>
      <c r="J14" s="9"/>
      <c r="K14" s="9"/>
      <c r="L14" s="9"/>
      <c r="M14" s="9"/>
      <c r="N14" s="9"/>
      <c r="O14" s="9"/>
      <c r="P14" s="1" t="s">
        <v>15</v>
      </c>
      <c r="Q14" s="1" t="s">
        <v>16</v>
      </c>
      <c r="R14" s="1" t="s">
        <v>6</v>
      </c>
      <c r="S14" s="1" t="s">
        <v>17</v>
      </c>
      <c r="T14" s="1" t="s">
        <v>18</v>
      </c>
      <c r="U14" s="1" t="s">
        <v>19</v>
      </c>
      <c r="V14" s="1" t="s">
        <v>20</v>
      </c>
      <c r="W14" s="1" t="s">
        <v>21</v>
      </c>
      <c r="X14" s="1" t="s">
        <v>8</v>
      </c>
      <c r="Y14" s="1" t="s">
        <v>379</v>
      </c>
      <c r="Z14" s="1" t="s">
        <v>10</v>
      </c>
      <c r="AA14" s="1" t="s">
        <v>381</v>
      </c>
    </row>
    <row r="15" spans="1:27" hidden="1" x14ac:dyDescent="0.3">
      <c r="A15" s="1" t="s">
        <v>11</v>
      </c>
      <c r="D15" s="9" t="s">
        <v>14</v>
      </c>
      <c r="E15" s="9"/>
      <c r="F15" s="9"/>
      <c r="G15" s="9"/>
      <c r="H15" s="9"/>
      <c r="I15" s="9"/>
      <c r="J15" s="9"/>
      <c r="K15" s="9"/>
      <c r="L15" s="9"/>
      <c r="M15" s="9"/>
      <c r="N15" s="9"/>
      <c r="O15" s="9"/>
      <c r="P15" s="1" t="s">
        <v>15</v>
      </c>
      <c r="Q15" s="1" t="s">
        <v>16</v>
      </c>
      <c r="R15" s="1" t="s">
        <v>6</v>
      </c>
      <c r="S15" s="1" t="s">
        <v>17</v>
      </c>
      <c r="T15" s="1" t="s">
        <v>18</v>
      </c>
      <c r="U15" s="1" t="s">
        <v>19</v>
      </c>
      <c r="V15" s="1" t="s">
        <v>20</v>
      </c>
      <c r="W15" s="1" t="s">
        <v>21</v>
      </c>
      <c r="X15" s="1" t="s">
        <v>8</v>
      </c>
      <c r="Y15" s="1" t="str">
        <f>"LinkField([Items],[Item Type])"</f>
        <v>LinkField([Items],[Item Type])</v>
      </c>
      <c r="Z15" s="1" t="str">
        <f>"LinkField([Items],[Item Class Code])"</f>
        <v>LinkField([Items],[Item Class Code])</v>
      </c>
      <c r="AA15" s="1" t="str">
        <f>"LinkField([Items],[Selling U of M])"</f>
        <v>LinkField([Items],[Selling U of M])</v>
      </c>
    </row>
    <row r="16" spans="1:27" x14ac:dyDescent="0.3">
      <c r="D16" t="s">
        <v>15</v>
      </c>
      <c r="E16" t="s">
        <v>16</v>
      </c>
      <c r="F16" t="s">
        <v>6</v>
      </c>
      <c r="G16" t="s">
        <v>17</v>
      </c>
      <c r="H16" t="s">
        <v>18</v>
      </c>
      <c r="I16" t="s">
        <v>19</v>
      </c>
      <c r="J16" t="s">
        <v>20</v>
      </c>
      <c r="K16" t="s">
        <v>21</v>
      </c>
      <c r="L16" t="s">
        <v>8</v>
      </c>
      <c r="M16" t="s">
        <v>379</v>
      </c>
      <c r="N16" t="s">
        <v>10</v>
      </c>
      <c r="O16" t="s">
        <v>381</v>
      </c>
    </row>
    <row r="17" spans="1:15" x14ac:dyDescent="0.3">
      <c r="A17" t="s">
        <v>23</v>
      </c>
      <c r="D17" s="14" t="s">
        <v>67</v>
      </c>
      <c r="E17" s="14" t="s">
        <v>68</v>
      </c>
      <c r="F17" s="14" t="s">
        <v>32</v>
      </c>
      <c r="G17" s="15">
        <v>1831.5</v>
      </c>
      <c r="H17" s="15">
        <v>1</v>
      </c>
      <c r="I17" s="15">
        <v>33</v>
      </c>
      <c r="J17" s="15">
        <v>1978.35</v>
      </c>
      <c r="K17" s="14" t="s">
        <v>30</v>
      </c>
      <c r="L17" s="15">
        <v>2016</v>
      </c>
      <c r="M17" s="14" t="s">
        <v>384</v>
      </c>
      <c r="N17" s="14" t="s">
        <v>29</v>
      </c>
      <c r="O17" s="14" t="s">
        <v>385</v>
      </c>
    </row>
    <row r="18" spans="1:15" x14ac:dyDescent="0.3">
      <c r="A18" t="s">
        <v>23</v>
      </c>
      <c r="D18" s="14" t="s">
        <v>67</v>
      </c>
      <c r="E18" s="14" t="s">
        <v>68</v>
      </c>
      <c r="F18" s="14" t="s">
        <v>32</v>
      </c>
      <c r="G18" s="15">
        <v>1498.5</v>
      </c>
      <c r="H18" s="15">
        <v>2</v>
      </c>
      <c r="I18" s="15">
        <v>27</v>
      </c>
      <c r="J18" s="15">
        <v>1618.65</v>
      </c>
      <c r="K18" s="14" t="s">
        <v>30</v>
      </c>
      <c r="L18" s="15">
        <v>2016</v>
      </c>
      <c r="M18" s="14" t="s">
        <v>384</v>
      </c>
      <c r="N18" s="14" t="s">
        <v>29</v>
      </c>
      <c r="O18" s="14" t="s">
        <v>385</v>
      </c>
    </row>
    <row r="19" spans="1:15" x14ac:dyDescent="0.3">
      <c r="A19" t="s">
        <v>23</v>
      </c>
      <c r="D19" s="14" t="s">
        <v>67</v>
      </c>
      <c r="E19" s="14" t="s">
        <v>68</v>
      </c>
      <c r="F19" s="14" t="s">
        <v>32</v>
      </c>
      <c r="G19" s="15">
        <v>499.5</v>
      </c>
      <c r="H19" s="15">
        <v>3</v>
      </c>
      <c r="I19" s="15">
        <v>9</v>
      </c>
      <c r="J19" s="15">
        <v>539.54999999999995</v>
      </c>
      <c r="K19" s="14" t="s">
        <v>30</v>
      </c>
      <c r="L19" s="15">
        <v>2016</v>
      </c>
      <c r="M19" s="14" t="s">
        <v>384</v>
      </c>
      <c r="N19" s="14" t="s">
        <v>29</v>
      </c>
      <c r="O19" s="14" t="s">
        <v>385</v>
      </c>
    </row>
    <row r="20" spans="1:15" x14ac:dyDescent="0.3">
      <c r="A20" t="s">
        <v>23</v>
      </c>
      <c r="D20" s="14" t="s">
        <v>67</v>
      </c>
      <c r="E20" s="14" t="s">
        <v>68</v>
      </c>
      <c r="F20" s="14" t="s">
        <v>32</v>
      </c>
      <c r="G20" s="15">
        <v>499.5</v>
      </c>
      <c r="H20" s="15">
        <v>3</v>
      </c>
      <c r="I20" s="15">
        <v>9</v>
      </c>
      <c r="J20" s="15">
        <v>539.54999999999995</v>
      </c>
      <c r="K20" s="14" t="s">
        <v>30</v>
      </c>
      <c r="L20" s="15">
        <v>2017</v>
      </c>
      <c r="M20" s="14" t="s">
        <v>384</v>
      </c>
      <c r="N20" s="14" t="s">
        <v>29</v>
      </c>
      <c r="O20" s="14" t="s">
        <v>385</v>
      </c>
    </row>
    <row r="21" spans="1:15" x14ac:dyDescent="0.3">
      <c r="A21" t="s">
        <v>23</v>
      </c>
      <c r="D21" s="14" t="s">
        <v>75</v>
      </c>
      <c r="E21" s="14" t="s">
        <v>76</v>
      </c>
      <c r="F21" s="14" t="s">
        <v>32</v>
      </c>
      <c r="G21" s="15">
        <v>200</v>
      </c>
      <c r="H21" s="15">
        <v>8</v>
      </c>
      <c r="I21" s="15">
        <v>4</v>
      </c>
      <c r="J21" s="15">
        <v>240</v>
      </c>
      <c r="K21" s="14" t="s">
        <v>30</v>
      </c>
      <c r="L21" s="15">
        <v>2017</v>
      </c>
      <c r="M21" s="14" t="s">
        <v>384</v>
      </c>
      <c r="N21" s="14" t="s">
        <v>62</v>
      </c>
      <c r="O21" s="14" t="s">
        <v>385</v>
      </c>
    </row>
    <row r="22" spans="1:15" x14ac:dyDescent="0.3">
      <c r="A22" t="s">
        <v>23</v>
      </c>
      <c r="D22" s="14" t="s">
        <v>108</v>
      </c>
      <c r="E22" s="14" t="s">
        <v>109</v>
      </c>
      <c r="F22" s="14" t="s">
        <v>32</v>
      </c>
      <c r="G22" s="15">
        <v>270</v>
      </c>
      <c r="H22" s="15">
        <v>8</v>
      </c>
      <c r="I22" s="15">
        <v>3</v>
      </c>
      <c r="J22" s="15">
        <v>418.5</v>
      </c>
      <c r="K22" s="14" t="s">
        <v>30</v>
      </c>
      <c r="L22" s="15">
        <v>2017</v>
      </c>
      <c r="M22" s="14" t="s">
        <v>384</v>
      </c>
      <c r="N22" s="14" t="s">
        <v>62</v>
      </c>
      <c r="O22" s="14" t="s">
        <v>385</v>
      </c>
    </row>
    <row r="23" spans="1:15" x14ac:dyDescent="0.3">
      <c r="A23" t="s">
        <v>23</v>
      </c>
      <c r="D23" s="14" t="s">
        <v>108</v>
      </c>
      <c r="E23" s="14" t="s">
        <v>109</v>
      </c>
      <c r="F23" s="14" t="s">
        <v>65</v>
      </c>
      <c r="G23" s="15">
        <v>90</v>
      </c>
      <c r="H23" s="15">
        <v>9</v>
      </c>
      <c r="I23" s="15">
        <v>1</v>
      </c>
      <c r="J23" s="15">
        <v>174.38</v>
      </c>
      <c r="K23" s="14" t="s">
        <v>30</v>
      </c>
      <c r="L23" s="15">
        <v>2018</v>
      </c>
      <c r="M23" s="14" t="s">
        <v>384</v>
      </c>
      <c r="N23" s="14" t="s">
        <v>62</v>
      </c>
      <c r="O23" s="14" t="s">
        <v>385</v>
      </c>
    </row>
    <row r="24" spans="1:15" x14ac:dyDescent="0.3">
      <c r="A24" t="s">
        <v>23</v>
      </c>
      <c r="D24" s="14" t="s">
        <v>108</v>
      </c>
      <c r="E24" s="14" t="s">
        <v>109</v>
      </c>
      <c r="F24" s="14" t="s">
        <v>66</v>
      </c>
      <c r="G24" s="15">
        <v>630</v>
      </c>
      <c r="H24" s="15">
        <v>9</v>
      </c>
      <c r="I24" s="15">
        <v>7</v>
      </c>
      <c r="J24" s="15">
        <v>697.5</v>
      </c>
      <c r="K24" s="14" t="s">
        <v>30</v>
      </c>
      <c r="L24" s="15">
        <v>2018</v>
      </c>
      <c r="M24" s="14" t="s">
        <v>384</v>
      </c>
      <c r="N24" s="14" t="s">
        <v>62</v>
      </c>
      <c r="O24" s="14" t="s">
        <v>385</v>
      </c>
    </row>
    <row r="25" spans="1:15" x14ac:dyDescent="0.3">
      <c r="A25" t="s">
        <v>23</v>
      </c>
      <c r="D25" s="14" t="s">
        <v>77</v>
      </c>
      <c r="E25" s="14" t="s">
        <v>78</v>
      </c>
      <c r="F25" s="14" t="s">
        <v>66</v>
      </c>
      <c r="G25" s="15">
        <v>35</v>
      </c>
      <c r="H25" s="15">
        <v>9</v>
      </c>
      <c r="I25" s="15">
        <v>7</v>
      </c>
      <c r="J25" s="15">
        <v>24.01</v>
      </c>
      <c r="K25" s="14" t="s">
        <v>30</v>
      </c>
      <c r="L25" s="15">
        <v>2018</v>
      </c>
      <c r="M25" s="14" t="s">
        <v>384</v>
      </c>
      <c r="N25" s="14" t="s">
        <v>62</v>
      </c>
      <c r="O25" s="14" t="s">
        <v>385</v>
      </c>
    </row>
    <row r="26" spans="1:15" x14ac:dyDescent="0.3">
      <c r="A26" t="s">
        <v>23</v>
      </c>
      <c r="D26" s="14" t="s">
        <v>77</v>
      </c>
      <c r="E26" s="14" t="s">
        <v>78</v>
      </c>
      <c r="F26" s="14" t="s">
        <v>65</v>
      </c>
      <c r="G26" s="15">
        <v>5</v>
      </c>
      <c r="H26" s="15">
        <v>9</v>
      </c>
      <c r="I26" s="15">
        <v>1</v>
      </c>
      <c r="J26" s="15">
        <v>6</v>
      </c>
      <c r="K26" s="14" t="s">
        <v>30</v>
      </c>
      <c r="L26" s="15">
        <v>2018</v>
      </c>
      <c r="M26" s="14" t="s">
        <v>384</v>
      </c>
      <c r="N26" s="14" t="s">
        <v>62</v>
      </c>
      <c r="O26" s="14" t="s">
        <v>385</v>
      </c>
    </row>
    <row r="27" spans="1:15" x14ac:dyDescent="0.3">
      <c r="A27" t="s">
        <v>23</v>
      </c>
      <c r="D27" s="14" t="s">
        <v>63</v>
      </c>
      <c r="E27" s="14" t="s">
        <v>64</v>
      </c>
      <c r="F27" s="14" t="s">
        <v>65</v>
      </c>
      <c r="G27" s="15">
        <v>5</v>
      </c>
      <c r="H27" s="15">
        <v>9</v>
      </c>
      <c r="I27" s="15">
        <v>1</v>
      </c>
      <c r="J27" s="15">
        <v>6</v>
      </c>
      <c r="K27" s="14" t="s">
        <v>30</v>
      </c>
      <c r="L27" s="15">
        <v>2018</v>
      </c>
      <c r="M27" s="14" t="s">
        <v>384</v>
      </c>
      <c r="N27" s="14" t="s">
        <v>62</v>
      </c>
      <c r="O27" s="14" t="s">
        <v>385</v>
      </c>
    </row>
    <row r="28" spans="1:15" x14ac:dyDescent="0.3">
      <c r="A28" t="s">
        <v>23</v>
      </c>
      <c r="D28" s="14" t="s">
        <v>63</v>
      </c>
      <c r="E28" s="14" t="s">
        <v>64</v>
      </c>
      <c r="F28" s="14" t="s">
        <v>66</v>
      </c>
      <c r="G28" s="15">
        <v>35</v>
      </c>
      <c r="H28" s="15">
        <v>9</v>
      </c>
      <c r="I28" s="15">
        <v>7</v>
      </c>
      <c r="J28" s="15">
        <v>24.01</v>
      </c>
      <c r="K28" s="14" t="s">
        <v>30</v>
      </c>
      <c r="L28" s="15">
        <v>2018</v>
      </c>
      <c r="M28" s="14" t="s">
        <v>384</v>
      </c>
      <c r="N28" s="14" t="s">
        <v>62</v>
      </c>
      <c r="O28" s="14" t="s">
        <v>385</v>
      </c>
    </row>
    <row r="29" spans="1:15" x14ac:dyDescent="0.3">
      <c r="A29" t="s">
        <v>23</v>
      </c>
      <c r="D29" s="14" t="s">
        <v>60</v>
      </c>
      <c r="E29" s="14" t="s">
        <v>61</v>
      </c>
      <c r="F29" s="14" t="s">
        <v>32</v>
      </c>
      <c r="G29" s="15">
        <v>200</v>
      </c>
      <c r="H29" s="15">
        <v>8</v>
      </c>
      <c r="I29" s="15">
        <v>2</v>
      </c>
      <c r="J29" s="15">
        <v>334</v>
      </c>
      <c r="K29" s="14" t="s">
        <v>30</v>
      </c>
      <c r="L29" s="15">
        <v>2017</v>
      </c>
      <c r="M29" s="14" t="s">
        <v>384</v>
      </c>
      <c r="N29" s="14" t="s">
        <v>62</v>
      </c>
      <c r="O29" s="14" t="s">
        <v>385</v>
      </c>
    </row>
    <row r="30" spans="1:15" x14ac:dyDescent="0.3">
      <c r="A30" t="s">
        <v>23</v>
      </c>
      <c r="D30" s="14" t="s">
        <v>120</v>
      </c>
      <c r="E30" s="14" t="s">
        <v>121</v>
      </c>
      <c r="F30" s="14" t="s">
        <v>32</v>
      </c>
      <c r="G30" s="15">
        <v>360</v>
      </c>
      <c r="H30" s="15">
        <v>8</v>
      </c>
      <c r="I30" s="15">
        <v>6</v>
      </c>
      <c r="J30" s="15">
        <v>540</v>
      </c>
      <c r="K30" s="14" t="s">
        <v>30</v>
      </c>
      <c r="L30" s="15">
        <v>2017</v>
      </c>
      <c r="M30" s="14" t="s">
        <v>384</v>
      </c>
      <c r="N30" s="14" t="s">
        <v>62</v>
      </c>
      <c r="O30" s="14" t="s">
        <v>385</v>
      </c>
    </row>
    <row r="31" spans="1:15" x14ac:dyDescent="0.3">
      <c r="A31" t="s">
        <v>23</v>
      </c>
      <c r="D31" s="14" t="s">
        <v>120</v>
      </c>
      <c r="E31" s="14" t="s">
        <v>121</v>
      </c>
      <c r="F31" s="14" t="s">
        <v>122</v>
      </c>
      <c r="G31" s="15">
        <v>60</v>
      </c>
      <c r="H31" s="15">
        <v>9</v>
      </c>
      <c r="I31" s="15">
        <v>1</v>
      </c>
      <c r="J31" s="15">
        <v>90</v>
      </c>
      <c r="K31" s="14" t="s">
        <v>30</v>
      </c>
      <c r="L31" s="15">
        <v>2018</v>
      </c>
      <c r="M31" s="14" t="s">
        <v>384</v>
      </c>
      <c r="N31" s="14" t="s">
        <v>62</v>
      </c>
      <c r="O31" s="14" t="s">
        <v>385</v>
      </c>
    </row>
    <row r="32" spans="1:15" x14ac:dyDescent="0.3">
      <c r="A32" t="s">
        <v>23</v>
      </c>
      <c r="D32" s="14" t="s">
        <v>120</v>
      </c>
      <c r="E32" s="14" t="s">
        <v>121</v>
      </c>
      <c r="F32" s="14" t="s">
        <v>65</v>
      </c>
      <c r="G32" s="15">
        <v>60</v>
      </c>
      <c r="H32" s="15">
        <v>9</v>
      </c>
      <c r="I32" s="15">
        <v>1</v>
      </c>
      <c r="J32" s="15">
        <v>90</v>
      </c>
      <c r="K32" s="14" t="s">
        <v>30</v>
      </c>
      <c r="L32" s="15">
        <v>2018</v>
      </c>
      <c r="M32" s="14" t="s">
        <v>384</v>
      </c>
      <c r="N32" s="14" t="s">
        <v>62</v>
      </c>
      <c r="O32" s="14" t="s">
        <v>385</v>
      </c>
    </row>
    <row r="33" spans="1:15" x14ac:dyDescent="0.3">
      <c r="A33" t="s">
        <v>23</v>
      </c>
      <c r="D33" s="14" t="s">
        <v>105</v>
      </c>
      <c r="E33" s="14" t="s">
        <v>106</v>
      </c>
      <c r="F33" s="14" t="s">
        <v>32</v>
      </c>
      <c r="G33" s="15">
        <v>2150</v>
      </c>
      <c r="H33" s="15">
        <v>8</v>
      </c>
      <c r="I33" s="15">
        <v>1</v>
      </c>
      <c r="J33" s="15">
        <v>2623</v>
      </c>
      <c r="K33" s="14" t="s">
        <v>30</v>
      </c>
      <c r="L33" s="15">
        <v>2017</v>
      </c>
      <c r="M33" s="14" t="s">
        <v>384</v>
      </c>
      <c r="N33" s="14" t="s">
        <v>107</v>
      </c>
      <c r="O33" s="14" t="s">
        <v>385</v>
      </c>
    </row>
    <row r="34" spans="1:15" x14ac:dyDescent="0.3">
      <c r="A34" t="s">
        <v>23</v>
      </c>
      <c r="D34" s="14" t="s">
        <v>27</v>
      </c>
      <c r="E34" s="14" t="s">
        <v>28</v>
      </c>
      <c r="F34" s="14" t="s">
        <v>32</v>
      </c>
      <c r="G34" s="15">
        <v>1250</v>
      </c>
      <c r="H34" s="15">
        <v>8</v>
      </c>
      <c r="I34" s="15">
        <v>1</v>
      </c>
      <c r="J34" s="15">
        <v>1600</v>
      </c>
      <c r="K34" s="14" t="s">
        <v>30</v>
      </c>
      <c r="L34" s="15">
        <v>2017</v>
      </c>
      <c r="M34" s="14" t="s">
        <v>384</v>
      </c>
      <c r="N34" s="14" t="s">
        <v>31</v>
      </c>
      <c r="O34" s="14" t="s">
        <v>385</v>
      </c>
    </row>
    <row r="35" spans="1:15" x14ac:dyDescent="0.3">
      <c r="A35" t="s">
        <v>23</v>
      </c>
      <c r="D35" s="14" t="s">
        <v>91</v>
      </c>
      <c r="E35" s="14" t="s">
        <v>92</v>
      </c>
      <c r="F35" s="14" t="s">
        <v>32</v>
      </c>
      <c r="G35" s="15">
        <v>13.16</v>
      </c>
      <c r="H35" s="15">
        <v>4</v>
      </c>
      <c r="I35" s="15">
        <v>4</v>
      </c>
      <c r="J35" s="15">
        <v>39.799999999999997</v>
      </c>
      <c r="K35" s="14" t="s">
        <v>30</v>
      </c>
      <c r="L35" s="15">
        <v>2017</v>
      </c>
      <c r="M35" s="14" t="s">
        <v>384</v>
      </c>
      <c r="N35" s="14" t="s">
        <v>35</v>
      </c>
      <c r="O35" s="14" t="s">
        <v>385</v>
      </c>
    </row>
    <row r="36" spans="1:15" x14ac:dyDescent="0.3">
      <c r="A36" t="s">
        <v>23</v>
      </c>
      <c r="D36" s="14" t="s">
        <v>91</v>
      </c>
      <c r="E36" s="14" t="s">
        <v>92</v>
      </c>
      <c r="F36" s="14" t="s">
        <v>32</v>
      </c>
      <c r="G36" s="15">
        <v>19.739999999999998</v>
      </c>
      <c r="H36" s="15">
        <v>3</v>
      </c>
      <c r="I36" s="15">
        <v>6</v>
      </c>
      <c r="J36" s="15">
        <v>59.7</v>
      </c>
      <c r="K36" s="14" t="s">
        <v>30</v>
      </c>
      <c r="L36" s="15">
        <v>2017</v>
      </c>
      <c r="M36" s="14" t="s">
        <v>384</v>
      </c>
      <c r="N36" s="14" t="s">
        <v>35</v>
      </c>
      <c r="O36" s="14" t="s">
        <v>385</v>
      </c>
    </row>
    <row r="37" spans="1:15" x14ac:dyDescent="0.3">
      <c r="A37" t="s">
        <v>23</v>
      </c>
      <c r="D37" s="14" t="s">
        <v>91</v>
      </c>
      <c r="E37" s="14" t="s">
        <v>92</v>
      </c>
      <c r="F37" s="14" t="s">
        <v>32</v>
      </c>
      <c r="G37" s="15">
        <v>36.19</v>
      </c>
      <c r="H37" s="15">
        <v>1</v>
      </c>
      <c r="I37" s="15">
        <v>11</v>
      </c>
      <c r="J37" s="15">
        <v>109.45</v>
      </c>
      <c r="K37" s="14" t="s">
        <v>30</v>
      </c>
      <c r="L37" s="15">
        <v>2017</v>
      </c>
      <c r="M37" s="14" t="s">
        <v>384</v>
      </c>
      <c r="N37" s="14" t="s">
        <v>35</v>
      </c>
      <c r="O37" s="14" t="s">
        <v>385</v>
      </c>
    </row>
    <row r="38" spans="1:15" x14ac:dyDescent="0.3">
      <c r="A38" t="s">
        <v>23</v>
      </c>
      <c r="D38" s="14" t="s">
        <v>91</v>
      </c>
      <c r="E38" s="14" t="s">
        <v>92</v>
      </c>
      <c r="F38" s="14" t="s">
        <v>32</v>
      </c>
      <c r="G38" s="15">
        <v>42.77</v>
      </c>
      <c r="H38" s="15">
        <v>2</v>
      </c>
      <c r="I38" s="15">
        <v>13</v>
      </c>
      <c r="J38" s="15">
        <v>129.35</v>
      </c>
      <c r="K38" s="14" t="s">
        <v>30</v>
      </c>
      <c r="L38" s="15">
        <v>2017</v>
      </c>
      <c r="M38" s="14" t="s">
        <v>384</v>
      </c>
      <c r="N38" s="14" t="s">
        <v>35</v>
      </c>
      <c r="O38" s="14" t="s">
        <v>385</v>
      </c>
    </row>
    <row r="39" spans="1:15" x14ac:dyDescent="0.3">
      <c r="A39" t="s">
        <v>23</v>
      </c>
      <c r="D39" s="14" t="s">
        <v>91</v>
      </c>
      <c r="E39" s="14" t="s">
        <v>92</v>
      </c>
      <c r="F39" s="14" t="s">
        <v>32</v>
      </c>
      <c r="G39" s="15">
        <v>42.77</v>
      </c>
      <c r="H39" s="15">
        <v>2</v>
      </c>
      <c r="I39" s="15">
        <v>13</v>
      </c>
      <c r="J39" s="15">
        <v>129.35</v>
      </c>
      <c r="K39" s="14" t="s">
        <v>30</v>
      </c>
      <c r="L39" s="15">
        <v>2016</v>
      </c>
      <c r="M39" s="14" t="s">
        <v>384</v>
      </c>
      <c r="N39" s="14" t="s">
        <v>35</v>
      </c>
      <c r="O39" s="14" t="s">
        <v>385</v>
      </c>
    </row>
    <row r="40" spans="1:15" x14ac:dyDescent="0.3">
      <c r="A40" t="s">
        <v>23</v>
      </c>
      <c r="D40" s="14" t="s">
        <v>91</v>
      </c>
      <c r="E40" s="14" t="s">
        <v>92</v>
      </c>
      <c r="F40" s="14" t="s">
        <v>32</v>
      </c>
      <c r="G40" s="15">
        <v>19.739999999999998</v>
      </c>
      <c r="H40" s="15">
        <v>3</v>
      </c>
      <c r="I40" s="15">
        <v>6</v>
      </c>
      <c r="J40" s="15">
        <v>59.7</v>
      </c>
      <c r="K40" s="14" t="s">
        <v>30</v>
      </c>
      <c r="L40" s="15">
        <v>2016</v>
      </c>
      <c r="M40" s="14" t="s">
        <v>384</v>
      </c>
      <c r="N40" s="14" t="s">
        <v>35</v>
      </c>
      <c r="O40" s="14" t="s">
        <v>385</v>
      </c>
    </row>
    <row r="41" spans="1:15" x14ac:dyDescent="0.3">
      <c r="A41" t="s">
        <v>23</v>
      </c>
      <c r="D41" s="14" t="s">
        <v>91</v>
      </c>
      <c r="E41" s="14" t="s">
        <v>92</v>
      </c>
      <c r="F41" s="14" t="s">
        <v>32</v>
      </c>
      <c r="G41" s="15">
        <v>26.32</v>
      </c>
      <c r="H41" s="15">
        <v>4</v>
      </c>
      <c r="I41" s="15">
        <v>8</v>
      </c>
      <c r="J41" s="15">
        <v>79.599999999999994</v>
      </c>
      <c r="K41" s="14" t="s">
        <v>30</v>
      </c>
      <c r="L41" s="15">
        <v>2014</v>
      </c>
      <c r="M41" s="14" t="s">
        <v>384</v>
      </c>
      <c r="N41" s="14" t="s">
        <v>35</v>
      </c>
      <c r="O41" s="14" t="s">
        <v>385</v>
      </c>
    </row>
    <row r="42" spans="1:15" x14ac:dyDescent="0.3">
      <c r="A42" t="s">
        <v>23</v>
      </c>
      <c r="D42" s="14" t="s">
        <v>91</v>
      </c>
      <c r="E42" s="14" t="s">
        <v>92</v>
      </c>
      <c r="F42" s="14" t="s">
        <v>32</v>
      </c>
      <c r="G42" s="15">
        <v>13.16</v>
      </c>
      <c r="H42" s="15">
        <v>5</v>
      </c>
      <c r="I42" s="15">
        <v>4</v>
      </c>
      <c r="J42" s="15">
        <v>39.799999999999997</v>
      </c>
      <c r="K42" s="14" t="s">
        <v>30</v>
      </c>
      <c r="L42" s="15">
        <v>2014</v>
      </c>
      <c r="M42" s="14" t="s">
        <v>384</v>
      </c>
      <c r="N42" s="14" t="s">
        <v>35</v>
      </c>
      <c r="O42" s="14" t="s">
        <v>385</v>
      </c>
    </row>
    <row r="43" spans="1:15" x14ac:dyDescent="0.3">
      <c r="A43" t="s">
        <v>23</v>
      </c>
      <c r="D43" s="14" t="s">
        <v>91</v>
      </c>
      <c r="E43" s="14" t="s">
        <v>92</v>
      </c>
      <c r="F43" s="14" t="s">
        <v>32</v>
      </c>
      <c r="G43" s="15">
        <v>36.19</v>
      </c>
      <c r="H43" s="15">
        <v>1</v>
      </c>
      <c r="I43" s="15">
        <v>11</v>
      </c>
      <c r="J43" s="15">
        <v>109.45</v>
      </c>
      <c r="K43" s="14" t="s">
        <v>30</v>
      </c>
      <c r="L43" s="15">
        <v>2016</v>
      </c>
      <c r="M43" s="14" t="s">
        <v>384</v>
      </c>
      <c r="N43" s="14" t="s">
        <v>35</v>
      </c>
      <c r="O43" s="14" t="s">
        <v>385</v>
      </c>
    </row>
    <row r="44" spans="1:15" x14ac:dyDescent="0.3">
      <c r="A44" t="s">
        <v>23</v>
      </c>
      <c r="D44" s="14" t="s">
        <v>93</v>
      </c>
      <c r="E44" s="14" t="s">
        <v>94</v>
      </c>
      <c r="F44" s="14" t="s">
        <v>32</v>
      </c>
      <c r="G44" s="15">
        <v>11.96</v>
      </c>
      <c r="H44" s="15">
        <v>1</v>
      </c>
      <c r="I44" s="15">
        <v>2</v>
      </c>
      <c r="J44" s="15">
        <v>39.9</v>
      </c>
      <c r="K44" s="14" t="s">
        <v>30</v>
      </c>
      <c r="L44" s="15">
        <v>2016</v>
      </c>
      <c r="M44" s="14" t="s">
        <v>384</v>
      </c>
      <c r="N44" s="14" t="s">
        <v>35</v>
      </c>
      <c r="O44" s="14" t="s">
        <v>385</v>
      </c>
    </row>
    <row r="45" spans="1:15" x14ac:dyDescent="0.3">
      <c r="A45" t="s">
        <v>23</v>
      </c>
      <c r="D45" s="14" t="s">
        <v>93</v>
      </c>
      <c r="E45" s="14" t="s">
        <v>94</v>
      </c>
      <c r="F45" s="14" t="s">
        <v>32</v>
      </c>
      <c r="G45" s="15">
        <v>11.96</v>
      </c>
      <c r="H45" s="15">
        <v>4</v>
      </c>
      <c r="I45" s="15">
        <v>2</v>
      </c>
      <c r="J45" s="15">
        <v>39.9</v>
      </c>
      <c r="K45" s="14" t="s">
        <v>30</v>
      </c>
      <c r="L45" s="15">
        <v>2014</v>
      </c>
      <c r="M45" s="14" t="s">
        <v>384</v>
      </c>
      <c r="N45" s="14" t="s">
        <v>35</v>
      </c>
      <c r="O45" s="14" t="s">
        <v>385</v>
      </c>
    </row>
    <row r="46" spans="1:15" x14ac:dyDescent="0.3">
      <c r="A46" t="s">
        <v>23</v>
      </c>
      <c r="D46" s="14" t="s">
        <v>93</v>
      </c>
      <c r="E46" s="14" t="s">
        <v>94</v>
      </c>
      <c r="F46" s="14" t="s">
        <v>32</v>
      </c>
      <c r="G46" s="15">
        <v>17.940000000000001</v>
      </c>
      <c r="H46" s="15">
        <v>3</v>
      </c>
      <c r="I46" s="15">
        <v>3</v>
      </c>
      <c r="J46" s="15">
        <v>59.85</v>
      </c>
      <c r="K46" s="14" t="s">
        <v>30</v>
      </c>
      <c r="L46" s="15">
        <v>2016</v>
      </c>
      <c r="M46" s="14" t="s">
        <v>384</v>
      </c>
      <c r="N46" s="14" t="s">
        <v>35</v>
      </c>
      <c r="O46" s="14" t="s">
        <v>385</v>
      </c>
    </row>
    <row r="47" spans="1:15" x14ac:dyDescent="0.3">
      <c r="A47" t="s">
        <v>23</v>
      </c>
      <c r="D47" s="14" t="s">
        <v>93</v>
      </c>
      <c r="E47" s="14" t="s">
        <v>94</v>
      </c>
      <c r="F47" s="14" t="s">
        <v>32</v>
      </c>
      <c r="G47" s="15">
        <v>11.96</v>
      </c>
      <c r="H47" s="15">
        <v>1</v>
      </c>
      <c r="I47" s="15">
        <v>2</v>
      </c>
      <c r="J47" s="15">
        <v>39.9</v>
      </c>
      <c r="K47" s="14" t="s">
        <v>30</v>
      </c>
      <c r="L47" s="15">
        <v>2017</v>
      </c>
      <c r="M47" s="14" t="s">
        <v>384</v>
      </c>
      <c r="N47" s="14" t="s">
        <v>35</v>
      </c>
      <c r="O47" s="14" t="s">
        <v>385</v>
      </c>
    </row>
    <row r="48" spans="1:15" x14ac:dyDescent="0.3">
      <c r="A48" t="s">
        <v>23</v>
      </c>
      <c r="D48" s="14" t="s">
        <v>93</v>
      </c>
      <c r="E48" s="14" t="s">
        <v>94</v>
      </c>
      <c r="F48" s="14" t="s">
        <v>32</v>
      </c>
      <c r="G48" s="15">
        <v>17.940000000000001</v>
      </c>
      <c r="H48" s="15">
        <v>3</v>
      </c>
      <c r="I48" s="15">
        <v>3</v>
      </c>
      <c r="J48" s="15">
        <v>59.85</v>
      </c>
      <c r="K48" s="14" t="s">
        <v>30</v>
      </c>
      <c r="L48" s="15">
        <v>2017</v>
      </c>
      <c r="M48" s="14" t="s">
        <v>384</v>
      </c>
      <c r="N48" s="14" t="s">
        <v>35</v>
      </c>
      <c r="O48" s="14" t="s">
        <v>385</v>
      </c>
    </row>
    <row r="49" spans="1:15" x14ac:dyDescent="0.3">
      <c r="A49" t="s">
        <v>23</v>
      </c>
      <c r="D49" s="14" t="s">
        <v>93</v>
      </c>
      <c r="E49" s="14" t="s">
        <v>94</v>
      </c>
      <c r="F49" s="14" t="s">
        <v>32</v>
      </c>
      <c r="G49" s="15">
        <v>5.98</v>
      </c>
      <c r="H49" s="15">
        <v>4</v>
      </c>
      <c r="I49" s="15">
        <v>1</v>
      </c>
      <c r="J49" s="15">
        <v>19.95</v>
      </c>
      <c r="K49" s="14" t="s">
        <v>30</v>
      </c>
      <c r="L49" s="15">
        <v>2017</v>
      </c>
      <c r="M49" s="14" t="s">
        <v>384</v>
      </c>
      <c r="N49" s="14" t="s">
        <v>35</v>
      </c>
      <c r="O49" s="14" t="s">
        <v>385</v>
      </c>
    </row>
    <row r="50" spans="1:15" x14ac:dyDescent="0.3">
      <c r="A50" t="s">
        <v>23</v>
      </c>
      <c r="D50" s="14" t="s">
        <v>73</v>
      </c>
      <c r="E50" s="14" t="s">
        <v>74</v>
      </c>
      <c r="F50" s="14" t="s">
        <v>32</v>
      </c>
      <c r="G50" s="15">
        <v>51.41</v>
      </c>
      <c r="H50" s="15">
        <v>4</v>
      </c>
      <c r="I50" s="15">
        <v>2</v>
      </c>
      <c r="J50" s="15">
        <v>159.9</v>
      </c>
      <c r="K50" s="14" t="s">
        <v>30</v>
      </c>
      <c r="L50" s="15">
        <v>2017</v>
      </c>
      <c r="M50" s="14" t="s">
        <v>384</v>
      </c>
      <c r="N50" s="14" t="s">
        <v>35</v>
      </c>
      <c r="O50" s="14" t="s">
        <v>385</v>
      </c>
    </row>
    <row r="51" spans="1:15" x14ac:dyDescent="0.3">
      <c r="A51" t="s">
        <v>23</v>
      </c>
      <c r="D51" s="14" t="s">
        <v>73</v>
      </c>
      <c r="E51" s="14" t="s">
        <v>74</v>
      </c>
      <c r="F51" s="14" t="s">
        <v>32</v>
      </c>
      <c r="G51" s="15">
        <v>334.49</v>
      </c>
      <c r="H51" s="15">
        <v>3</v>
      </c>
      <c r="I51" s="15">
        <v>13</v>
      </c>
      <c r="J51" s="15">
        <v>1039.3499999999999</v>
      </c>
      <c r="K51" s="14" t="s">
        <v>30</v>
      </c>
      <c r="L51" s="15">
        <v>2017</v>
      </c>
      <c r="M51" s="14" t="s">
        <v>384</v>
      </c>
      <c r="N51" s="14" t="s">
        <v>35</v>
      </c>
      <c r="O51" s="14" t="s">
        <v>385</v>
      </c>
    </row>
    <row r="52" spans="1:15" x14ac:dyDescent="0.3">
      <c r="A52" t="s">
        <v>23</v>
      </c>
      <c r="D52" s="14" t="s">
        <v>73</v>
      </c>
      <c r="E52" s="14" t="s">
        <v>74</v>
      </c>
      <c r="F52" s="14" t="s">
        <v>32</v>
      </c>
      <c r="G52" s="15">
        <v>501.67</v>
      </c>
      <c r="H52" s="15">
        <v>3</v>
      </c>
      <c r="I52" s="15">
        <v>13</v>
      </c>
      <c r="J52" s="15">
        <v>1039.3499999999999</v>
      </c>
      <c r="K52" s="14" t="s">
        <v>30</v>
      </c>
      <c r="L52" s="15">
        <v>2016</v>
      </c>
      <c r="M52" s="14" t="s">
        <v>384</v>
      </c>
      <c r="N52" s="14" t="s">
        <v>35</v>
      </c>
      <c r="O52" s="14" t="s">
        <v>385</v>
      </c>
    </row>
    <row r="53" spans="1:15" x14ac:dyDescent="0.3">
      <c r="A53" t="s">
        <v>23</v>
      </c>
      <c r="D53" s="14" t="s">
        <v>73</v>
      </c>
      <c r="E53" s="14" t="s">
        <v>74</v>
      </c>
      <c r="F53" s="14" t="s">
        <v>32</v>
      </c>
      <c r="G53" s="15">
        <v>463.08</v>
      </c>
      <c r="H53" s="15">
        <v>2</v>
      </c>
      <c r="I53" s="15">
        <v>12</v>
      </c>
      <c r="J53" s="15">
        <v>959.4</v>
      </c>
      <c r="K53" s="14" t="s">
        <v>30</v>
      </c>
      <c r="L53" s="15">
        <v>2016</v>
      </c>
      <c r="M53" s="14" t="s">
        <v>384</v>
      </c>
      <c r="N53" s="14" t="s">
        <v>35</v>
      </c>
      <c r="O53" s="14" t="s">
        <v>385</v>
      </c>
    </row>
    <row r="54" spans="1:15" x14ac:dyDescent="0.3">
      <c r="A54" t="s">
        <v>23</v>
      </c>
      <c r="D54" s="14" t="s">
        <v>71</v>
      </c>
      <c r="E54" s="14" t="s">
        <v>72</v>
      </c>
      <c r="F54" s="14" t="s">
        <v>32</v>
      </c>
      <c r="G54" s="15">
        <v>461.78</v>
      </c>
      <c r="H54" s="15">
        <v>4</v>
      </c>
      <c r="I54" s="15">
        <v>11</v>
      </c>
      <c r="J54" s="15">
        <v>989.45</v>
      </c>
      <c r="K54" s="14" t="s">
        <v>30</v>
      </c>
      <c r="L54" s="15">
        <v>2017</v>
      </c>
      <c r="M54" s="14" t="s">
        <v>384</v>
      </c>
      <c r="N54" s="14" t="s">
        <v>35</v>
      </c>
      <c r="O54" s="14" t="s">
        <v>385</v>
      </c>
    </row>
    <row r="55" spans="1:15" x14ac:dyDescent="0.3">
      <c r="A55" t="s">
        <v>23</v>
      </c>
      <c r="D55" s="14" t="s">
        <v>112</v>
      </c>
      <c r="E55" s="14" t="s">
        <v>113</v>
      </c>
      <c r="F55" s="14" t="s">
        <v>32</v>
      </c>
      <c r="G55" s="15">
        <v>177.45</v>
      </c>
      <c r="H55" s="15">
        <v>3</v>
      </c>
      <c r="I55" s="15">
        <v>39</v>
      </c>
      <c r="J55" s="15">
        <v>388.05</v>
      </c>
      <c r="K55" s="14" t="s">
        <v>30</v>
      </c>
      <c r="L55" s="15">
        <v>2017</v>
      </c>
      <c r="M55" s="14" t="s">
        <v>384</v>
      </c>
      <c r="N55" s="14" t="s">
        <v>35</v>
      </c>
      <c r="O55" s="14" t="s">
        <v>385</v>
      </c>
    </row>
    <row r="56" spans="1:15" x14ac:dyDescent="0.3">
      <c r="A56" t="s">
        <v>23</v>
      </c>
      <c r="D56" s="14" t="s">
        <v>112</v>
      </c>
      <c r="E56" s="14" t="s">
        <v>113</v>
      </c>
      <c r="F56" s="14" t="s">
        <v>32</v>
      </c>
      <c r="G56" s="15">
        <v>13.65</v>
      </c>
      <c r="H56" s="15">
        <v>1</v>
      </c>
      <c r="I56" s="15">
        <v>3</v>
      </c>
      <c r="J56" s="15">
        <v>29.85</v>
      </c>
      <c r="K56" s="14" t="s">
        <v>30</v>
      </c>
      <c r="L56" s="15">
        <v>2017</v>
      </c>
      <c r="M56" s="14" t="s">
        <v>384</v>
      </c>
      <c r="N56" s="14" t="s">
        <v>35</v>
      </c>
      <c r="O56" s="14" t="s">
        <v>385</v>
      </c>
    </row>
    <row r="57" spans="1:15" x14ac:dyDescent="0.3">
      <c r="A57" t="s">
        <v>23</v>
      </c>
      <c r="D57" s="14" t="s">
        <v>112</v>
      </c>
      <c r="E57" s="14" t="s">
        <v>113</v>
      </c>
      <c r="F57" s="14" t="s">
        <v>32</v>
      </c>
      <c r="G57" s="15">
        <v>177.45</v>
      </c>
      <c r="H57" s="15">
        <v>3</v>
      </c>
      <c r="I57" s="15">
        <v>39</v>
      </c>
      <c r="J57" s="15">
        <v>388.05</v>
      </c>
      <c r="K57" s="14" t="s">
        <v>30</v>
      </c>
      <c r="L57" s="15">
        <v>2016</v>
      </c>
      <c r="M57" s="14" t="s">
        <v>384</v>
      </c>
      <c r="N57" s="14" t="s">
        <v>35</v>
      </c>
      <c r="O57" s="14" t="s">
        <v>385</v>
      </c>
    </row>
    <row r="58" spans="1:15" x14ac:dyDescent="0.3">
      <c r="A58" t="s">
        <v>23</v>
      </c>
      <c r="D58" s="14" t="s">
        <v>112</v>
      </c>
      <c r="E58" s="14" t="s">
        <v>113</v>
      </c>
      <c r="F58" s="14" t="s">
        <v>32</v>
      </c>
      <c r="G58" s="15">
        <v>9.1</v>
      </c>
      <c r="H58" s="15">
        <v>4</v>
      </c>
      <c r="I58" s="15">
        <v>2</v>
      </c>
      <c r="J58" s="15">
        <v>19.899999999999999</v>
      </c>
      <c r="K58" s="14" t="s">
        <v>30</v>
      </c>
      <c r="L58" s="15">
        <v>2014</v>
      </c>
      <c r="M58" s="14" t="s">
        <v>384</v>
      </c>
      <c r="N58" s="14" t="s">
        <v>35</v>
      </c>
      <c r="O58" s="14" t="s">
        <v>385</v>
      </c>
    </row>
    <row r="59" spans="1:15" x14ac:dyDescent="0.3">
      <c r="A59" t="s">
        <v>23</v>
      </c>
      <c r="D59" s="14" t="s">
        <v>112</v>
      </c>
      <c r="E59" s="14" t="s">
        <v>113</v>
      </c>
      <c r="F59" s="14" t="s">
        <v>32</v>
      </c>
      <c r="G59" s="15">
        <v>13.65</v>
      </c>
      <c r="H59" s="15">
        <v>1</v>
      </c>
      <c r="I59" s="15">
        <v>3</v>
      </c>
      <c r="J59" s="15">
        <v>29.85</v>
      </c>
      <c r="K59" s="14" t="s">
        <v>30</v>
      </c>
      <c r="L59" s="15">
        <v>2016</v>
      </c>
      <c r="M59" s="14" t="s">
        <v>384</v>
      </c>
      <c r="N59" s="14" t="s">
        <v>35</v>
      </c>
      <c r="O59" s="14" t="s">
        <v>385</v>
      </c>
    </row>
    <row r="60" spans="1:15" x14ac:dyDescent="0.3">
      <c r="A60" t="s">
        <v>23</v>
      </c>
      <c r="D60" s="14" t="s">
        <v>112</v>
      </c>
      <c r="E60" s="14" t="s">
        <v>113</v>
      </c>
      <c r="F60" s="14" t="s">
        <v>32</v>
      </c>
      <c r="G60" s="15">
        <v>13.65</v>
      </c>
      <c r="H60" s="15">
        <v>5</v>
      </c>
      <c r="I60" s="15">
        <v>3</v>
      </c>
      <c r="J60" s="15">
        <v>29.85</v>
      </c>
      <c r="K60" s="14" t="s">
        <v>30</v>
      </c>
      <c r="L60" s="15">
        <v>2014</v>
      </c>
      <c r="M60" s="14" t="s">
        <v>384</v>
      </c>
      <c r="N60" s="14" t="s">
        <v>35</v>
      </c>
      <c r="O60" s="14" t="s">
        <v>385</v>
      </c>
    </row>
    <row r="61" spans="1:15" x14ac:dyDescent="0.3">
      <c r="A61" t="s">
        <v>23</v>
      </c>
      <c r="D61" s="14" t="s">
        <v>110</v>
      </c>
      <c r="E61" s="14" t="s">
        <v>111</v>
      </c>
      <c r="F61" s="14" t="s">
        <v>32</v>
      </c>
      <c r="G61" s="15">
        <v>18.2</v>
      </c>
      <c r="H61" s="15">
        <v>5</v>
      </c>
      <c r="I61" s="15">
        <v>4</v>
      </c>
      <c r="J61" s="15">
        <v>39.799999999999997</v>
      </c>
      <c r="K61" s="14" t="s">
        <v>30</v>
      </c>
      <c r="L61" s="15">
        <v>2014</v>
      </c>
      <c r="M61" s="14" t="s">
        <v>384</v>
      </c>
      <c r="N61" s="14" t="s">
        <v>35</v>
      </c>
      <c r="O61" s="14" t="s">
        <v>385</v>
      </c>
    </row>
    <row r="62" spans="1:15" x14ac:dyDescent="0.3">
      <c r="A62" t="s">
        <v>23</v>
      </c>
      <c r="D62" s="14" t="s">
        <v>110</v>
      </c>
      <c r="E62" s="14" t="s">
        <v>111</v>
      </c>
      <c r="F62" s="14" t="s">
        <v>32</v>
      </c>
      <c r="G62" s="15">
        <v>54.6</v>
      </c>
      <c r="H62" s="15">
        <v>4</v>
      </c>
      <c r="I62" s="15">
        <v>12</v>
      </c>
      <c r="J62" s="15">
        <v>119.4</v>
      </c>
      <c r="K62" s="14" t="s">
        <v>30</v>
      </c>
      <c r="L62" s="15">
        <v>2017</v>
      </c>
      <c r="M62" s="14" t="s">
        <v>384</v>
      </c>
      <c r="N62" s="14" t="s">
        <v>35</v>
      </c>
      <c r="O62" s="14" t="s">
        <v>385</v>
      </c>
    </row>
    <row r="63" spans="1:15" x14ac:dyDescent="0.3">
      <c r="A63" t="s">
        <v>23</v>
      </c>
      <c r="D63" s="14" t="s">
        <v>110</v>
      </c>
      <c r="E63" s="14" t="s">
        <v>111</v>
      </c>
      <c r="F63" s="14" t="s">
        <v>32</v>
      </c>
      <c r="G63" s="15">
        <v>21.55</v>
      </c>
      <c r="H63" s="15">
        <v>1</v>
      </c>
      <c r="I63" s="15">
        <v>5</v>
      </c>
      <c r="J63" s="15">
        <v>49.75</v>
      </c>
      <c r="K63" s="14" t="s">
        <v>30</v>
      </c>
      <c r="L63" s="15">
        <v>2016</v>
      </c>
      <c r="M63" s="14" t="s">
        <v>384</v>
      </c>
      <c r="N63" s="14" t="s">
        <v>35</v>
      </c>
      <c r="O63" s="14" t="s">
        <v>385</v>
      </c>
    </row>
    <row r="64" spans="1:15" x14ac:dyDescent="0.3">
      <c r="A64" t="s">
        <v>23</v>
      </c>
      <c r="D64" s="14" t="s">
        <v>110</v>
      </c>
      <c r="E64" s="14" t="s">
        <v>111</v>
      </c>
      <c r="F64" s="14" t="s">
        <v>32</v>
      </c>
      <c r="G64" s="15">
        <v>29.05</v>
      </c>
      <c r="H64" s="15">
        <v>4</v>
      </c>
      <c r="I64" s="15">
        <v>7</v>
      </c>
      <c r="J64" s="15">
        <v>69.650000000000006</v>
      </c>
      <c r="K64" s="14" t="s">
        <v>30</v>
      </c>
      <c r="L64" s="15">
        <v>2014</v>
      </c>
      <c r="M64" s="14" t="s">
        <v>384</v>
      </c>
      <c r="N64" s="14" t="s">
        <v>35</v>
      </c>
      <c r="O64" s="14" t="s">
        <v>385</v>
      </c>
    </row>
    <row r="65" spans="1:15" x14ac:dyDescent="0.3">
      <c r="A65" t="s">
        <v>23</v>
      </c>
      <c r="D65" s="14" t="s">
        <v>110</v>
      </c>
      <c r="E65" s="14" t="s">
        <v>111</v>
      </c>
      <c r="F65" s="14" t="s">
        <v>32</v>
      </c>
      <c r="G65" s="15">
        <v>95.55</v>
      </c>
      <c r="H65" s="15">
        <v>3</v>
      </c>
      <c r="I65" s="15">
        <v>21</v>
      </c>
      <c r="J65" s="15">
        <v>208.95</v>
      </c>
      <c r="K65" s="14" t="s">
        <v>30</v>
      </c>
      <c r="L65" s="15">
        <v>2016</v>
      </c>
      <c r="M65" s="14" t="s">
        <v>384</v>
      </c>
      <c r="N65" s="14" t="s">
        <v>35</v>
      </c>
      <c r="O65" s="14" t="s">
        <v>385</v>
      </c>
    </row>
    <row r="66" spans="1:15" x14ac:dyDescent="0.3">
      <c r="A66" t="s">
        <v>23</v>
      </c>
      <c r="D66" s="14" t="s">
        <v>110</v>
      </c>
      <c r="E66" s="14" t="s">
        <v>111</v>
      </c>
      <c r="F66" s="14" t="s">
        <v>32</v>
      </c>
      <c r="G66" s="15">
        <v>18.2</v>
      </c>
      <c r="H66" s="15">
        <v>2</v>
      </c>
      <c r="I66" s="15">
        <v>4</v>
      </c>
      <c r="J66" s="15">
        <v>39.799999999999997</v>
      </c>
      <c r="K66" s="14" t="s">
        <v>30</v>
      </c>
      <c r="L66" s="15">
        <v>2016</v>
      </c>
      <c r="M66" s="14" t="s">
        <v>384</v>
      </c>
      <c r="N66" s="14" t="s">
        <v>35</v>
      </c>
      <c r="O66" s="14" t="s">
        <v>385</v>
      </c>
    </row>
    <row r="67" spans="1:15" x14ac:dyDescent="0.3">
      <c r="A67" t="s">
        <v>23</v>
      </c>
      <c r="D67" s="14" t="s">
        <v>110</v>
      </c>
      <c r="E67" s="14" t="s">
        <v>111</v>
      </c>
      <c r="F67" s="14" t="s">
        <v>32</v>
      </c>
      <c r="G67" s="15">
        <v>22.75</v>
      </c>
      <c r="H67" s="15">
        <v>1</v>
      </c>
      <c r="I67" s="15">
        <v>5</v>
      </c>
      <c r="J67" s="15">
        <v>49.75</v>
      </c>
      <c r="K67" s="14" t="s">
        <v>30</v>
      </c>
      <c r="L67" s="15">
        <v>2017</v>
      </c>
      <c r="M67" s="14" t="s">
        <v>384</v>
      </c>
      <c r="N67" s="14" t="s">
        <v>35</v>
      </c>
      <c r="O67" s="14" t="s">
        <v>385</v>
      </c>
    </row>
    <row r="68" spans="1:15" x14ac:dyDescent="0.3">
      <c r="A68" t="s">
        <v>23</v>
      </c>
      <c r="D68" s="14" t="s">
        <v>110</v>
      </c>
      <c r="E68" s="14" t="s">
        <v>111</v>
      </c>
      <c r="F68" s="14" t="s">
        <v>32</v>
      </c>
      <c r="G68" s="15">
        <v>95.55</v>
      </c>
      <c r="H68" s="15">
        <v>3</v>
      </c>
      <c r="I68" s="15">
        <v>21</v>
      </c>
      <c r="J68" s="15">
        <v>208.95</v>
      </c>
      <c r="K68" s="14" t="s">
        <v>30</v>
      </c>
      <c r="L68" s="15">
        <v>2017</v>
      </c>
      <c r="M68" s="14" t="s">
        <v>384</v>
      </c>
      <c r="N68" s="14" t="s">
        <v>35</v>
      </c>
      <c r="O68" s="14" t="s">
        <v>385</v>
      </c>
    </row>
    <row r="69" spans="1:15" x14ac:dyDescent="0.3">
      <c r="A69" t="s">
        <v>23</v>
      </c>
      <c r="D69" s="14" t="s">
        <v>39</v>
      </c>
      <c r="E69" s="14" t="s">
        <v>40</v>
      </c>
      <c r="F69" s="14" t="s">
        <v>32</v>
      </c>
      <c r="G69" s="15">
        <v>177.87</v>
      </c>
      <c r="H69" s="15">
        <v>1</v>
      </c>
      <c r="I69" s="15">
        <v>3</v>
      </c>
      <c r="J69" s="15">
        <v>359.85</v>
      </c>
      <c r="K69" s="14" t="s">
        <v>30</v>
      </c>
      <c r="L69" s="15">
        <v>2017</v>
      </c>
      <c r="M69" s="14" t="s">
        <v>384</v>
      </c>
      <c r="N69" s="14" t="s">
        <v>35</v>
      </c>
      <c r="O69" s="14" t="s">
        <v>385</v>
      </c>
    </row>
    <row r="70" spans="1:15" x14ac:dyDescent="0.3">
      <c r="A70" t="s">
        <v>23</v>
      </c>
      <c r="D70" s="14" t="s">
        <v>39</v>
      </c>
      <c r="E70" s="14" t="s">
        <v>40</v>
      </c>
      <c r="F70" s="14" t="s">
        <v>32</v>
      </c>
      <c r="G70" s="15">
        <v>59.29</v>
      </c>
      <c r="H70" s="15">
        <v>2</v>
      </c>
      <c r="I70" s="15">
        <v>1</v>
      </c>
      <c r="J70" s="15">
        <v>119.95</v>
      </c>
      <c r="K70" s="14" t="s">
        <v>30</v>
      </c>
      <c r="L70" s="15">
        <v>2017</v>
      </c>
      <c r="M70" s="14" t="s">
        <v>384</v>
      </c>
      <c r="N70" s="14" t="s">
        <v>35</v>
      </c>
      <c r="O70" s="14" t="s">
        <v>385</v>
      </c>
    </row>
    <row r="71" spans="1:15" x14ac:dyDescent="0.3">
      <c r="A71" t="s">
        <v>23</v>
      </c>
      <c r="D71" s="14" t="s">
        <v>39</v>
      </c>
      <c r="E71" s="14" t="s">
        <v>40</v>
      </c>
      <c r="F71" s="14" t="s">
        <v>32</v>
      </c>
      <c r="G71" s="15">
        <v>177.87</v>
      </c>
      <c r="H71" s="15">
        <v>1</v>
      </c>
      <c r="I71" s="15">
        <v>3</v>
      </c>
      <c r="J71" s="15">
        <v>359.85</v>
      </c>
      <c r="K71" s="14" t="s">
        <v>30</v>
      </c>
      <c r="L71" s="15">
        <v>2016</v>
      </c>
      <c r="M71" s="14" t="s">
        <v>384</v>
      </c>
      <c r="N71" s="14" t="s">
        <v>35</v>
      </c>
      <c r="O71" s="14" t="s">
        <v>385</v>
      </c>
    </row>
    <row r="72" spans="1:15" x14ac:dyDescent="0.3">
      <c r="A72" t="s">
        <v>23</v>
      </c>
      <c r="D72" s="14" t="s">
        <v>39</v>
      </c>
      <c r="E72" s="14" t="s">
        <v>40</v>
      </c>
      <c r="F72" s="14" t="s">
        <v>32</v>
      </c>
      <c r="G72" s="15">
        <v>59.29</v>
      </c>
      <c r="H72" s="15">
        <v>2</v>
      </c>
      <c r="I72" s="15">
        <v>1</v>
      </c>
      <c r="J72" s="15">
        <v>119.95</v>
      </c>
      <c r="K72" s="14" t="s">
        <v>30</v>
      </c>
      <c r="L72" s="15">
        <v>2016</v>
      </c>
      <c r="M72" s="14" t="s">
        <v>384</v>
      </c>
      <c r="N72" s="14" t="s">
        <v>35</v>
      </c>
      <c r="O72" s="14" t="s">
        <v>385</v>
      </c>
    </row>
    <row r="73" spans="1:15" x14ac:dyDescent="0.3">
      <c r="A73" t="s">
        <v>23</v>
      </c>
      <c r="D73" s="14" t="s">
        <v>39</v>
      </c>
      <c r="E73" s="14" t="s">
        <v>40</v>
      </c>
      <c r="F73" s="14" t="s">
        <v>32</v>
      </c>
      <c r="G73" s="15">
        <v>59.29</v>
      </c>
      <c r="H73" s="15">
        <v>2</v>
      </c>
      <c r="I73" s="15">
        <v>1</v>
      </c>
      <c r="J73" s="15">
        <v>119.95</v>
      </c>
      <c r="K73" s="14" t="s">
        <v>30</v>
      </c>
      <c r="L73" s="15">
        <v>2014</v>
      </c>
      <c r="M73" s="14" t="s">
        <v>384</v>
      </c>
      <c r="N73" s="14" t="s">
        <v>35</v>
      </c>
      <c r="O73" s="14" t="s">
        <v>385</v>
      </c>
    </row>
    <row r="74" spans="1:15" x14ac:dyDescent="0.3">
      <c r="A74" t="s">
        <v>23</v>
      </c>
      <c r="D74" s="14" t="s">
        <v>39</v>
      </c>
      <c r="E74" s="14" t="s">
        <v>40</v>
      </c>
      <c r="F74" s="14" t="s">
        <v>32</v>
      </c>
      <c r="G74" s="15">
        <v>59.29</v>
      </c>
      <c r="H74" s="15">
        <v>4</v>
      </c>
      <c r="I74" s="15">
        <v>1</v>
      </c>
      <c r="J74" s="15">
        <v>119.95</v>
      </c>
      <c r="K74" s="14" t="s">
        <v>30</v>
      </c>
      <c r="L74" s="15">
        <v>2017</v>
      </c>
      <c r="M74" s="14" t="s">
        <v>384</v>
      </c>
      <c r="N74" s="14" t="s">
        <v>35</v>
      </c>
      <c r="O74" s="14" t="s">
        <v>385</v>
      </c>
    </row>
    <row r="75" spans="1:15" x14ac:dyDescent="0.3">
      <c r="A75" t="s">
        <v>23</v>
      </c>
      <c r="D75" s="14" t="s">
        <v>83</v>
      </c>
      <c r="E75" s="14" t="s">
        <v>84</v>
      </c>
      <c r="F75" s="14" t="s">
        <v>32</v>
      </c>
      <c r="G75" s="15">
        <v>50.25</v>
      </c>
      <c r="H75" s="15">
        <v>5</v>
      </c>
      <c r="I75" s="15">
        <v>1</v>
      </c>
      <c r="J75" s="15">
        <v>109.95</v>
      </c>
      <c r="K75" s="14" t="s">
        <v>30</v>
      </c>
      <c r="L75" s="15">
        <v>2014</v>
      </c>
      <c r="M75" s="14" t="s">
        <v>384</v>
      </c>
      <c r="N75" s="14" t="s">
        <v>35</v>
      </c>
      <c r="O75" s="14" t="s">
        <v>385</v>
      </c>
    </row>
    <row r="76" spans="1:15" x14ac:dyDescent="0.3">
      <c r="A76" t="s">
        <v>23</v>
      </c>
      <c r="D76" s="14" t="s">
        <v>83</v>
      </c>
      <c r="E76" s="14" t="s">
        <v>84</v>
      </c>
      <c r="F76" s="14" t="s">
        <v>32</v>
      </c>
      <c r="G76" s="15">
        <v>50.25</v>
      </c>
      <c r="H76" s="15">
        <v>2</v>
      </c>
      <c r="I76" s="15">
        <v>1</v>
      </c>
      <c r="J76" s="15">
        <v>109.95</v>
      </c>
      <c r="K76" s="14" t="s">
        <v>30</v>
      </c>
      <c r="L76" s="15">
        <v>2014</v>
      </c>
      <c r="M76" s="14" t="s">
        <v>384</v>
      </c>
      <c r="N76" s="14" t="s">
        <v>35</v>
      </c>
      <c r="O76" s="14" t="s">
        <v>385</v>
      </c>
    </row>
    <row r="77" spans="1:15" x14ac:dyDescent="0.3">
      <c r="A77" t="s">
        <v>23</v>
      </c>
      <c r="D77" s="14" t="s">
        <v>83</v>
      </c>
      <c r="E77" s="14" t="s">
        <v>84</v>
      </c>
      <c r="F77" s="14" t="s">
        <v>32</v>
      </c>
      <c r="G77" s="15">
        <v>100.5</v>
      </c>
      <c r="H77" s="15">
        <v>4</v>
      </c>
      <c r="I77" s="15">
        <v>2</v>
      </c>
      <c r="J77" s="15">
        <v>219.9</v>
      </c>
      <c r="K77" s="14" t="s">
        <v>30</v>
      </c>
      <c r="L77" s="15">
        <v>2014</v>
      </c>
      <c r="M77" s="14" t="s">
        <v>384</v>
      </c>
      <c r="N77" s="14" t="s">
        <v>35</v>
      </c>
      <c r="O77" s="14" t="s">
        <v>385</v>
      </c>
    </row>
    <row r="78" spans="1:15" x14ac:dyDescent="0.3">
      <c r="A78" t="s">
        <v>23</v>
      </c>
      <c r="D78" s="14" t="s">
        <v>83</v>
      </c>
      <c r="E78" s="14" t="s">
        <v>84</v>
      </c>
      <c r="F78" s="14" t="s">
        <v>32</v>
      </c>
      <c r="G78" s="15">
        <v>50.25</v>
      </c>
      <c r="H78" s="15">
        <v>1</v>
      </c>
      <c r="I78" s="15">
        <v>1</v>
      </c>
      <c r="J78" s="15">
        <v>109.95</v>
      </c>
      <c r="K78" s="14" t="s">
        <v>30</v>
      </c>
      <c r="L78" s="15">
        <v>2016</v>
      </c>
      <c r="M78" s="14" t="s">
        <v>384</v>
      </c>
      <c r="N78" s="14" t="s">
        <v>35</v>
      </c>
      <c r="O78" s="14" t="s">
        <v>385</v>
      </c>
    </row>
    <row r="79" spans="1:15" x14ac:dyDescent="0.3">
      <c r="A79" t="s">
        <v>23</v>
      </c>
      <c r="D79" s="14" t="s">
        <v>83</v>
      </c>
      <c r="E79" s="14" t="s">
        <v>84</v>
      </c>
      <c r="F79" s="14" t="s">
        <v>32</v>
      </c>
      <c r="G79" s="15">
        <v>100.5</v>
      </c>
      <c r="H79" s="15">
        <v>2</v>
      </c>
      <c r="I79" s="15">
        <v>2</v>
      </c>
      <c r="J79" s="15">
        <v>219.9</v>
      </c>
      <c r="K79" s="14" t="s">
        <v>30</v>
      </c>
      <c r="L79" s="15">
        <v>2016</v>
      </c>
      <c r="M79" s="14" t="s">
        <v>384</v>
      </c>
      <c r="N79" s="14" t="s">
        <v>35</v>
      </c>
      <c r="O79" s="14" t="s">
        <v>385</v>
      </c>
    </row>
    <row r="80" spans="1:15" x14ac:dyDescent="0.3">
      <c r="A80" t="s">
        <v>23</v>
      </c>
      <c r="D80" s="14" t="s">
        <v>83</v>
      </c>
      <c r="E80" s="14" t="s">
        <v>84</v>
      </c>
      <c r="F80" s="14" t="s">
        <v>32</v>
      </c>
      <c r="G80" s="15">
        <v>854.25</v>
      </c>
      <c r="H80" s="15">
        <v>3</v>
      </c>
      <c r="I80" s="15">
        <v>17</v>
      </c>
      <c r="J80" s="15">
        <v>1869.15</v>
      </c>
      <c r="K80" s="14" t="s">
        <v>30</v>
      </c>
      <c r="L80" s="15">
        <v>2016</v>
      </c>
      <c r="M80" s="14" t="s">
        <v>384</v>
      </c>
      <c r="N80" s="14" t="s">
        <v>35</v>
      </c>
      <c r="O80" s="14" t="s">
        <v>385</v>
      </c>
    </row>
    <row r="81" spans="1:15" x14ac:dyDescent="0.3">
      <c r="A81" t="s">
        <v>23</v>
      </c>
      <c r="D81" s="14" t="s">
        <v>83</v>
      </c>
      <c r="E81" s="14" t="s">
        <v>84</v>
      </c>
      <c r="F81" s="14" t="s">
        <v>32</v>
      </c>
      <c r="G81" s="15">
        <v>50.25</v>
      </c>
      <c r="H81" s="15">
        <v>1</v>
      </c>
      <c r="I81" s="15">
        <v>1</v>
      </c>
      <c r="J81" s="15">
        <v>109.95</v>
      </c>
      <c r="K81" s="14" t="s">
        <v>30</v>
      </c>
      <c r="L81" s="15">
        <v>2017</v>
      </c>
      <c r="M81" s="14" t="s">
        <v>384</v>
      </c>
      <c r="N81" s="14" t="s">
        <v>35</v>
      </c>
      <c r="O81" s="14" t="s">
        <v>385</v>
      </c>
    </row>
    <row r="82" spans="1:15" x14ac:dyDescent="0.3">
      <c r="A82" t="s">
        <v>23</v>
      </c>
      <c r="D82" s="14" t="s">
        <v>83</v>
      </c>
      <c r="E82" s="14" t="s">
        <v>84</v>
      </c>
      <c r="F82" s="14" t="s">
        <v>32</v>
      </c>
      <c r="G82" s="15">
        <v>854.25</v>
      </c>
      <c r="H82" s="15">
        <v>3</v>
      </c>
      <c r="I82" s="15">
        <v>17</v>
      </c>
      <c r="J82" s="15">
        <v>1869.15</v>
      </c>
      <c r="K82" s="14" t="s">
        <v>30</v>
      </c>
      <c r="L82" s="15">
        <v>2017</v>
      </c>
      <c r="M82" s="14" t="s">
        <v>384</v>
      </c>
      <c r="N82" s="14" t="s">
        <v>35</v>
      </c>
      <c r="O82" s="14" t="s">
        <v>385</v>
      </c>
    </row>
    <row r="83" spans="1:15" x14ac:dyDescent="0.3">
      <c r="A83" t="s">
        <v>23</v>
      </c>
      <c r="D83" s="14" t="s">
        <v>83</v>
      </c>
      <c r="E83" s="14" t="s">
        <v>84</v>
      </c>
      <c r="F83" s="14" t="s">
        <v>32</v>
      </c>
      <c r="G83" s="15">
        <v>50.25</v>
      </c>
      <c r="H83" s="15">
        <v>4</v>
      </c>
      <c r="I83" s="15">
        <v>1</v>
      </c>
      <c r="J83" s="15">
        <v>109.95</v>
      </c>
      <c r="K83" s="14" t="s">
        <v>30</v>
      </c>
      <c r="L83" s="15">
        <v>2017</v>
      </c>
      <c r="M83" s="14" t="s">
        <v>384</v>
      </c>
      <c r="N83" s="14" t="s">
        <v>35</v>
      </c>
      <c r="O83" s="14" t="s">
        <v>385</v>
      </c>
    </row>
    <row r="84" spans="1:15" x14ac:dyDescent="0.3">
      <c r="A84" t="s">
        <v>23</v>
      </c>
      <c r="D84" s="14" t="s">
        <v>87</v>
      </c>
      <c r="E84" s="14" t="s">
        <v>88</v>
      </c>
      <c r="F84" s="14" t="s">
        <v>32</v>
      </c>
      <c r="G84" s="15">
        <v>300.60000000000002</v>
      </c>
      <c r="H84" s="15">
        <v>1</v>
      </c>
      <c r="I84" s="15">
        <v>4</v>
      </c>
      <c r="J84" s="15">
        <v>639.79999999999995</v>
      </c>
      <c r="K84" s="14" t="s">
        <v>30</v>
      </c>
      <c r="L84" s="15">
        <v>2017</v>
      </c>
      <c r="M84" s="14" t="s">
        <v>384</v>
      </c>
      <c r="N84" s="14" t="s">
        <v>35</v>
      </c>
      <c r="O84" s="14" t="s">
        <v>385</v>
      </c>
    </row>
    <row r="85" spans="1:15" x14ac:dyDescent="0.3">
      <c r="A85" t="s">
        <v>23</v>
      </c>
      <c r="D85" s="14" t="s">
        <v>87</v>
      </c>
      <c r="E85" s="14" t="s">
        <v>88</v>
      </c>
      <c r="F85" s="14" t="s">
        <v>32</v>
      </c>
      <c r="G85" s="15">
        <v>75.150000000000006</v>
      </c>
      <c r="H85" s="15">
        <v>4</v>
      </c>
      <c r="I85" s="15">
        <v>1</v>
      </c>
      <c r="J85" s="15">
        <v>149.94999999999999</v>
      </c>
      <c r="K85" s="14" t="s">
        <v>30</v>
      </c>
      <c r="L85" s="15">
        <v>2014</v>
      </c>
      <c r="M85" s="14" t="s">
        <v>384</v>
      </c>
      <c r="N85" s="14" t="s">
        <v>35</v>
      </c>
      <c r="O85" s="14" t="s">
        <v>385</v>
      </c>
    </row>
    <row r="86" spans="1:15" x14ac:dyDescent="0.3">
      <c r="A86" t="s">
        <v>23</v>
      </c>
      <c r="D86" s="14" t="s">
        <v>87</v>
      </c>
      <c r="E86" s="14" t="s">
        <v>88</v>
      </c>
      <c r="F86" s="14" t="s">
        <v>32</v>
      </c>
      <c r="G86" s="15">
        <v>150.30000000000001</v>
      </c>
      <c r="H86" s="15">
        <v>1</v>
      </c>
      <c r="I86" s="15">
        <v>2</v>
      </c>
      <c r="J86" s="15">
        <v>299.89999999999998</v>
      </c>
      <c r="K86" s="14" t="s">
        <v>30</v>
      </c>
      <c r="L86" s="15">
        <v>2016</v>
      </c>
      <c r="M86" s="14" t="s">
        <v>384</v>
      </c>
      <c r="N86" s="14" t="s">
        <v>35</v>
      </c>
      <c r="O86" s="14" t="s">
        <v>385</v>
      </c>
    </row>
    <row r="87" spans="1:15" x14ac:dyDescent="0.3">
      <c r="A87" t="s">
        <v>23</v>
      </c>
      <c r="D87" s="14" t="s">
        <v>41</v>
      </c>
      <c r="E87" s="14" t="s">
        <v>42</v>
      </c>
      <c r="F87" s="14" t="s">
        <v>32</v>
      </c>
      <c r="G87" s="15">
        <v>11970</v>
      </c>
      <c r="H87" s="15">
        <v>1</v>
      </c>
      <c r="I87" s="15">
        <v>10</v>
      </c>
      <c r="J87" s="15">
        <v>23999.5</v>
      </c>
      <c r="K87" s="14" t="s">
        <v>30</v>
      </c>
      <c r="L87" s="15">
        <v>2016</v>
      </c>
      <c r="M87" s="14" t="s">
        <v>384</v>
      </c>
      <c r="N87" s="14" t="s">
        <v>35</v>
      </c>
      <c r="O87" s="14" t="s">
        <v>385</v>
      </c>
    </row>
    <row r="88" spans="1:15" x14ac:dyDescent="0.3">
      <c r="A88" t="s">
        <v>23</v>
      </c>
      <c r="D88" s="14" t="s">
        <v>41</v>
      </c>
      <c r="E88" s="14" t="s">
        <v>42</v>
      </c>
      <c r="F88" s="14" t="s">
        <v>32</v>
      </c>
      <c r="G88" s="15">
        <v>11970</v>
      </c>
      <c r="H88" s="15">
        <v>5</v>
      </c>
      <c r="I88" s="15">
        <v>10</v>
      </c>
      <c r="J88" s="15">
        <v>23999.5</v>
      </c>
      <c r="K88" s="14" t="s">
        <v>30</v>
      </c>
      <c r="L88" s="15">
        <v>2014</v>
      </c>
      <c r="M88" s="14" t="s">
        <v>384</v>
      </c>
      <c r="N88" s="14" t="s">
        <v>35</v>
      </c>
      <c r="O88" s="14" t="s">
        <v>385</v>
      </c>
    </row>
    <row r="89" spans="1:15" x14ac:dyDescent="0.3">
      <c r="A89" t="s">
        <v>23</v>
      </c>
      <c r="D89" s="14" t="s">
        <v>41</v>
      </c>
      <c r="E89" s="14" t="s">
        <v>42</v>
      </c>
      <c r="F89" s="14" t="s">
        <v>32</v>
      </c>
      <c r="G89" s="15">
        <v>28728</v>
      </c>
      <c r="H89" s="15">
        <v>3</v>
      </c>
      <c r="I89" s="15">
        <v>24</v>
      </c>
      <c r="J89" s="15">
        <v>57598.8</v>
      </c>
      <c r="K89" s="14" t="s">
        <v>30</v>
      </c>
      <c r="L89" s="15">
        <v>2016</v>
      </c>
      <c r="M89" s="14" t="s">
        <v>384</v>
      </c>
      <c r="N89" s="14" t="s">
        <v>35</v>
      </c>
      <c r="O89" s="14" t="s">
        <v>385</v>
      </c>
    </row>
    <row r="90" spans="1:15" x14ac:dyDescent="0.3">
      <c r="A90" t="s">
        <v>23</v>
      </c>
      <c r="D90" s="14" t="s">
        <v>41</v>
      </c>
      <c r="E90" s="14" t="s">
        <v>42</v>
      </c>
      <c r="F90" s="14" t="s">
        <v>32</v>
      </c>
      <c r="G90" s="15">
        <v>24311.84</v>
      </c>
      <c r="H90" s="15">
        <v>2</v>
      </c>
      <c r="I90" s="15">
        <v>21</v>
      </c>
      <c r="J90" s="15">
        <v>50398.95</v>
      </c>
      <c r="K90" s="14" t="s">
        <v>30</v>
      </c>
      <c r="L90" s="15">
        <v>2016</v>
      </c>
      <c r="M90" s="14" t="s">
        <v>384</v>
      </c>
      <c r="N90" s="14" t="s">
        <v>35</v>
      </c>
      <c r="O90" s="14" t="s">
        <v>385</v>
      </c>
    </row>
    <row r="91" spans="1:15" x14ac:dyDescent="0.3">
      <c r="A91" t="s">
        <v>23</v>
      </c>
      <c r="D91" s="14" t="s">
        <v>41</v>
      </c>
      <c r="E91" s="14" t="s">
        <v>42</v>
      </c>
      <c r="F91" s="14" t="s">
        <v>32</v>
      </c>
      <c r="G91" s="15">
        <v>14000</v>
      </c>
      <c r="H91" s="15">
        <v>1</v>
      </c>
      <c r="I91" s="15">
        <v>10</v>
      </c>
      <c r="J91" s="15">
        <v>28099.5</v>
      </c>
      <c r="K91" s="14" t="s">
        <v>30</v>
      </c>
      <c r="L91" s="15">
        <v>2017</v>
      </c>
      <c r="M91" s="14" t="s">
        <v>384</v>
      </c>
      <c r="N91" s="14" t="s">
        <v>35</v>
      </c>
      <c r="O91" s="14" t="s">
        <v>385</v>
      </c>
    </row>
    <row r="92" spans="1:15" x14ac:dyDescent="0.3">
      <c r="A92" t="s">
        <v>23</v>
      </c>
      <c r="D92" s="14" t="s">
        <v>41</v>
      </c>
      <c r="E92" s="14" t="s">
        <v>42</v>
      </c>
      <c r="F92" s="14" t="s">
        <v>32</v>
      </c>
      <c r="G92" s="15">
        <v>11991</v>
      </c>
      <c r="H92" s="15">
        <v>2</v>
      </c>
      <c r="I92" s="15">
        <v>9</v>
      </c>
      <c r="J92" s="15">
        <v>24059.55</v>
      </c>
      <c r="K92" s="14" t="s">
        <v>30</v>
      </c>
      <c r="L92" s="15">
        <v>2017</v>
      </c>
      <c r="M92" s="14" t="s">
        <v>384</v>
      </c>
      <c r="N92" s="14" t="s">
        <v>35</v>
      </c>
      <c r="O92" s="14" t="s">
        <v>385</v>
      </c>
    </row>
    <row r="93" spans="1:15" x14ac:dyDescent="0.3">
      <c r="A93" t="s">
        <v>23</v>
      </c>
      <c r="D93" s="14" t="s">
        <v>41</v>
      </c>
      <c r="E93" s="14" t="s">
        <v>42</v>
      </c>
      <c r="F93" s="14" t="s">
        <v>32</v>
      </c>
      <c r="G93" s="15">
        <v>1197</v>
      </c>
      <c r="H93" s="15">
        <v>4</v>
      </c>
      <c r="I93" s="15">
        <v>1</v>
      </c>
      <c r="J93" s="15">
        <v>2399.9499999999998</v>
      </c>
      <c r="K93" s="14" t="s">
        <v>30</v>
      </c>
      <c r="L93" s="15">
        <v>2017</v>
      </c>
      <c r="M93" s="14" t="s">
        <v>384</v>
      </c>
      <c r="N93" s="14" t="s">
        <v>35</v>
      </c>
      <c r="O93" s="14" t="s">
        <v>385</v>
      </c>
    </row>
    <row r="94" spans="1:15" x14ac:dyDescent="0.3">
      <c r="A94" t="s">
        <v>23</v>
      </c>
      <c r="D94" s="14" t="s">
        <v>41</v>
      </c>
      <c r="E94" s="14" t="s">
        <v>42</v>
      </c>
      <c r="F94" s="14" t="s">
        <v>32</v>
      </c>
      <c r="G94" s="15">
        <v>31440</v>
      </c>
      <c r="H94" s="15">
        <v>3</v>
      </c>
      <c r="I94" s="15">
        <v>23</v>
      </c>
      <c r="J94" s="15">
        <v>55198.85</v>
      </c>
      <c r="K94" s="14" t="s">
        <v>30</v>
      </c>
      <c r="L94" s="15">
        <v>2017</v>
      </c>
      <c r="M94" s="14" t="s">
        <v>384</v>
      </c>
      <c r="N94" s="14" t="s">
        <v>35</v>
      </c>
      <c r="O94" s="14" t="s">
        <v>385</v>
      </c>
    </row>
    <row r="95" spans="1:15" x14ac:dyDescent="0.3">
      <c r="A95" t="s">
        <v>23</v>
      </c>
      <c r="D95" s="14" t="s">
        <v>101</v>
      </c>
      <c r="E95" s="14" t="s">
        <v>102</v>
      </c>
      <c r="F95" s="14" t="s">
        <v>32</v>
      </c>
      <c r="G95" s="15">
        <v>958.1</v>
      </c>
      <c r="H95" s="15">
        <v>3</v>
      </c>
      <c r="I95" s="15">
        <v>2</v>
      </c>
      <c r="J95" s="15">
        <v>1919.9</v>
      </c>
      <c r="K95" s="14" t="s">
        <v>30</v>
      </c>
      <c r="L95" s="15">
        <v>2017</v>
      </c>
      <c r="M95" s="14" t="s">
        <v>384</v>
      </c>
      <c r="N95" s="14" t="s">
        <v>35</v>
      </c>
      <c r="O95" s="14" t="s">
        <v>385</v>
      </c>
    </row>
    <row r="96" spans="1:15" x14ac:dyDescent="0.3">
      <c r="A96" t="s">
        <v>23</v>
      </c>
      <c r="D96" s="14" t="s">
        <v>101</v>
      </c>
      <c r="E96" s="14" t="s">
        <v>102</v>
      </c>
      <c r="F96" s="14" t="s">
        <v>32</v>
      </c>
      <c r="G96" s="15">
        <v>958.1</v>
      </c>
      <c r="H96" s="15">
        <v>4</v>
      </c>
      <c r="I96" s="15">
        <v>2</v>
      </c>
      <c r="J96" s="15">
        <v>1919.9</v>
      </c>
      <c r="K96" s="14" t="s">
        <v>30</v>
      </c>
      <c r="L96" s="15">
        <v>2017</v>
      </c>
      <c r="M96" s="14" t="s">
        <v>384</v>
      </c>
      <c r="N96" s="14" t="s">
        <v>35</v>
      </c>
      <c r="O96" s="14" t="s">
        <v>385</v>
      </c>
    </row>
    <row r="97" spans="1:15" x14ac:dyDescent="0.3">
      <c r="A97" t="s">
        <v>23</v>
      </c>
      <c r="D97" s="14" t="s">
        <v>101</v>
      </c>
      <c r="E97" s="14" t="s">
        <v>102</v>
      </c>
      <c r="F97" s="14" t="s">
        <v>32</v>
      </c>
      <c r="G97" s="15">
        <v>479.05</v>
      </c>
      <c r="H97" s="15">
        <v>1</v>
      </c>
      <c r="I97" s="15">
        <v>1</v>
      </c>
      <c r="J97" s="15">
        <v>959.95</v>
      </c>
      <c r="K97" s="14" t="s">
        <v>30</v>
      </c>
      <c r="L97" s="15">
        <v>2017</v>
      </c>
      <c r="M97" s="14" t="s">
        <v>384</v>
      </c>
      <c r="N97" s="14" t="s">
        <v>35</v>
      </c>
      <c r="O97" s="14" t="s">
        <v>385</v>
      </c>
    </row>
    <row r="98" spans="1:15" x14ac:dyDescent="0.3">
      <c r="A98" t="s">
        <v>23</v>
      </c>
      <c r="D98" s="14" t="s">
        <v>101</v>
      </c>
      <c r="E98" s="14" t="s">
        <v>102</v>
      </c>
      <c r="F98" s="14" t="s">
        <v>32</v>
      </c>
      <c r="G98" s="15">
        <v>1916.2</v>
      </c>
      <c r="H98" s="15">
        <v>3</v>
      </c>
      <c r="I98" s="15">
        <v>4</v>
      </c>
      <c r="J98" s="15">
        <v>3839.8</v>
      </c>
      <c r="K98" s="14" t="s">
        <v>30</v>
      </c>
      <c r="L98" s="15">
        <v>2016</v>
      </c>
      <c r="M98" s="14" t="s">
        <v>384</v>
      </c>
      <c r="N98" s="14" t="s">
        <v>35</v>
      </c>
      <c r="O98" s="14" t="s">
        <v>385</v>
      </c>
    </row>
    <row r="99" spans="1:15" x14ac:dyDescent="0.3">
      <c r="A99" t="s">
        <v>23</v>
      </c>
      <c r="D99" s="14" t="s">
        <v>101</v>
      </c>
      <c r="E99" s="14" t="s">
        <v>102</v>
      </c>
      <c r="F99" s="14" t="s">
        <v>32</v>
      </c>
      <c r="G99" s="15">
        <v>958.1</v>
      </c>
      <c r="H99" s="15">
        <v>4</v>
      </c>
      <c r="I99" s="15">
        <v>2</v>
      </c>
      <c r="J99" s="15">
        <v>1919.9</v>
      </c>
      <c r="K99" s="14" t="s">
        <v>30</v>
      </c>
      <c r="L99" s="15">
        <v>2014</v>
      </c>
      <c r="M99" s="14" t="s">
        <v>384</v>
      </c>
      <c r="N99" s="14" t="s">
        <v>35</v>
      </c>
      <c r="O99" s="14" t="s">
        <v>385</v>
      </c>
    </row>
    <row r="100" spans="1:15" x14ac:dyDescent="0.3">
      <c r="A100" t="s">
        <v>23</v>
      </c>
      <c r="D100" s="14" t="s">
        <v>101</v>
      </c>
      <c r="E100" s="14" t="s">
        <v>102</v>
      </c>
      <c r="F100" s="14" t="s">
        <v>32</v>
      </c>
      <c r="G100" s="15">
        <v>479.05</v>
      </c>
      <c r="H100" s="15">
        <v>1</v>
      </c>
      <c r="I100" s="15">
        <v>1</v>
      </c>
      <c r="J100" s="15">
        <v>959.95</v>
      </c>
      <c r="K100" s="14" t="s">
        <v>30</v>
      </c>
      <c r="L100" s="15">
        <v>2016</v>
      </c>
      <c r="M100" s="14" t="s">
        <v>384</v>
      </c>
      <c r="N100" s="14" t="s">
        <v>35</v>
      </c>
      <c r="O100" s="14" t="s">
        <v>385</v>
      </c>
    </row>
    <row r="101" spans="1:15" x14ac:dyDescent="0.3">
      <c r="A101" t="s">
        <v>23</v>
      </c>
      <c r="D101" s="14" t="s">
        <v>114</v>
      </c>
      <c r="E101" s="14" t="s">
        <v>115</v>
      </c>
      <c r="F101" s="14" t="s">
        <v>32</v>
      </c>
      <c r="G101" s="15">
        <v>1349</v>
      </c>
      <c r="H101" s="15">
        <v>1</v>
      </c>
      <c r="I101" s="15">
        <v>2</v>
      </c>
      <c r="J101" s="15">
        <v>2699.9</v>
      </c>
      <c r="K101" s="14" t="s">
        <v>30</v>
      </c>
      <c r="L101" s="15">
        <v>2016</v>
      </c>
      <c r="M101" s="14" t="s">
        <v>384</v>
      </c>
      <c r="N101" s="14" t="s">
        <v>35</v>
      </c>
      <c r="O101" s="14" t="s">
        <v>385</v>
      </c>
    </row>
    <row r="102" spans="1:15" x14ac:dyDescent="0.3">
      <c r="A102" t="s">
        <v>23</v>
      </c>
      <c r="D102" s="14" t="s">
        <v>114</v>
      </c>
      <c r="E102" s="14" t="s">
        <v>115</v>
      </c>
      <c r="F102" s="14" t="s">
        <v>32</v>
      </c>
      <c r="G102" s="15">
        <v>1349</v>
      </c>
      <c r="H102" s="15">
        <v>5</v>
      </c>
      <c r="I102" s="15">
        <v>2</v>
      </c>
      <c r="J102" s="15">
        <v>2699.9</v>
      </c>
      <c r="K102" s="14" t="s">
        <v>30</v>
      </c>
      <c r="L102" s="15">
        <v>2014</v>
      </c>
      <c r="M102" s="14" t="s">
        <v>384</v>
      </c>
      <c r="N102" s="14" t="s">
        <v>35</v>
      </c>
      <c r="O102" s="14" t="s">
        <v>385</v>
      </c>
    </row>
    <row r="103" spans="1:15" x14ac:dyDescent="0.3">
      <c r="A103" t="s">
        <v>23</v>
      </c>
      <c r="D103" s="14" t="s">
        <v>114</v>
      </c>
      <c r="E103" s="14" t="s">
        <v>115</v>
      </c>
      <c r="F103" s="14" t="s">
        <v>32</v>
      </c>
      <c r="G103" s="15">
        <v>674.5</v>
      </c>
      <c r="H103" s="15">
        <v>1</v>
      </c>
      <c r="I103" s="15">
        <v>1</v>
      </c>
      <c r="J103" s="15">
        <v>1349.95</v>
      </c>
      <c r="K103" s="14" t="s">
        <v>30</v>
      </c>
      <c r="L103" s="15">
        <v>2017</v>
      </c>
      <c r="M103" s="14" t="s">
        <v>384</v>
      </c>
      <c r="N103" s="14" t="s">
        <v>35</v>
      </c>
      <c r="O103" s="14" t="s">
        <v>385</v>
      </c>
    </row>
    <row r="104" spans="1:15" x14ac:dyDescent="0.3">
      <c r="A104" t="s">
        <v>23</v>
      </c>
      <c r="D104" s="14" t="s">
        <v>116</v>
      </c>
      <c r="E104" s="14" t="s">
        <v>117</v>
      </c>
      <c r="F104" s="14" t="s">
        <v>32</v>
      </c>
      <c r="G104" s="15">
        <v>7132.15</v>
      </c>
      <c r="H104" s="15">
        <v>4</v>
      </c>
      <c r="I104" s="15">
        <v>8</v>
      </c>
      <c r="J104" s="15">
        <v>14079.6</v>
      </c>
      <c r="K104" s="14" t="s">
        <v>30</v>
      </c>
      <c r="L104" s="15">
        <v>2017</v>
      </c>
      <c r="M104" s="14" t="s">
        <v>384</v>
      </c>
      <c r="N104" s="14" t="s">
        <v>35</v>
      </c>
      <c r="O104" s="14" t="s">
        <v>385</v>
      </c>
    </row>
    <row r="105" spans="1:15" x14ac:dyDescent="0.3">
      <c r="A105" t="s">
        <v>23</v>
      </c>
      <c r="D105" s="14" t="s">
        <v>33</v>
      </c>
      <c r="E105" s="14" t="s">
        <v>34</v>
      </c>
      <c r="F105" s="14" t="s">
        <v>32</v>
      </c>
      <c r="G105" s="15">
        <v>35000</v>
      </c>
      <c r="H105" s="15">
        <v>4</v>
      </c>
      <c r="I105" s="15">
        <v>1</v>
      </c>
      <c r="J105" s="15">
        <v>70009.95</v>
      </c>
      <c r="K105" s="14" t="s">
        <v>30</v>
      </c>
      <c r="L105" s="15">
        <v>2017</v>
      </c>
      <c r="M105" s="14" t="s">
        <v>384</v>
      </c>
      <c r="N105" s="14" t="s">
        <v>35</v>
      </c>
      <c r="O105" s="14" t="s">
        <v>385</v>
      </c>
    </row>
    <row r="106" spans="1:15" x14ac:dyDescent="0.3">
      <c r="A106" t="s">
        <v>23</v>
      </c>
      <c r="D106" s="14" t="s">
        <v>43</v>
      </c>
      <c r="E106" s="14" t="s">
        <v>44</v>
      </c>
      <c r="F106" s="14" t="s">
        <v>32</v>
      </c>
      <c r="G106" s="15">
        <v>13767.17</v>
      </c>
      <c r="H106" s="15">
        <v>3</v>
      </c>
      <c r="I106" s="15">
        <v>2</v>
      </c>
      <c r="J106" s="15">
        <v>27699.9</v>
      </c>
      <c r="K106" s="14" t="s">
        <v>30</v>
      </c>
      <c r="L106" s="15">
        <v>2016</v>
      </c>
      <c r="M106" s="14" t="s">
        <v>384</v>
      </c>
      <c r="N106" s="14" t="s">
        <v>35</v>
      </c>
      <c r="O106" s="14" t="s">
        <v>385</v>
      </c>
    </row>
    <row r="107" spans="1:15" x14ac:dyDescent="0.3">
      <c r="A107" t="s">
        <v>23</v>
      </c>
      <c r="D107" s="14" t="s">
        <v>43</v>
      </c>
      <c r="E107" s="14" t="s">
        <v>44</v>
      </c>
      <c r="F107" s="14" t="s">
        <v>32</v>
      </c>
      <c r="G107" s="15">
        <v>20689.05</v>
      </c>
      <c r="H107" s="15">
        <v>3</v>
      </c>
      <c r="I107" s="15">
        <v>3</v>
      </c>
      <c r="J107" s="15">
        <v>41549.85</v>
      </c>
      <c r="K107" s="14" t="s">
        <v>30</v>
      </c>
      <c r="L107" s="15">
        <v>2017</v>
      </c>
      <c r="M107" s="14" t="s">
        <v>384</v>
      </c>
      <c r="N107" s="14" t="s">
        <v>35</v>
      </c>
      <c r="O107" s="14" t="s">
        <v>385</v>
      </c>
    </row>
    <row r="108" spans="1:15" x14ac:dyDescent="0.3">
      <c r="A108" t="s">
        <v>23</v>
      </c>
      <c r="D108" s="14" t="s">
        <v>43</v>
      </c>
      <c r="E108" s="14" t="s">
        <v>44</v>
      </c>
      <c r="F108" s="14" t="s">
        <v>38</v>
      </c>
      <c r="G108" s="15">
        <v>27687.52</v>
      </c>
      <c r="H108" s="15">
        <v>3</v>
      </c>
      <c r="I108" s="15">
        <v>4</v>
      </c>
      <c r="J108" s="15">
        <v>55399.8</v>
      </c>
      <c r="K108" s="14" t="s">
        <v>30</v>
      </c>
      <c r="L108" s="15">
        <v>2017</v>
      </c>
      <c r="M108" s="14" t="s">
        <v>384</v>
      </c>
      <c r="N108" s="14" t="s">
        <v>35</v>
      </c>
      <c r="O108" s="14" t="s">
        <v>385</v>
      </c>
    </row>
    <row r="109" spans="1:15" x14ac:dyDescent="0.3">
      <c r="A109" t="s">
        <v>23</v>
      </c>
      <c r="D109" s="14" t="s">
        <v>43</v>
      </c>
      <c r="E109" s="14" t="s">
        <v>44</v>
      </c>
      <c r="F109" s="14" t="s">
        <v>38</v>
      </c>
      <c r="G109" s="15">
        <v>6921.88</v>
      </c>
      <c r="H109" s="15">
        <v>4</v>
      </c>
      <c r="I109" s="15">
        <v>1</v>
      </c>
      <c r="J109" s="15">
        <v>13849.95</v>
      </c>
      <c r="K109" s="14" t="s">
        <v>30</v>
      </c>
      <c r="L109" s="15">
        <v>2014</v>
      </c>
      <c r="M109" s="14" t="s">
        <v>384</v>
      </c>
      <c r="N109" s="14" t="s">
        <v>35</v>
      </c>
      <c r="O109" s="14" t="s">
        <v>385</v>
      </c>
    </row>
    <row r="110" spans="1:15" x14ac:dyDescent="0.3">
      <c r="A110" t="s">
        <v>23</v>
      </c>
      <c r="D110" s="14" t="s">
        <v>43</v>
      </c>
      <c r="E110" s="14" t="s">
        <v>44</v>
      </c>
      <c r="F110" s="14" t="s">
        <v>38</v>
      </c>
      <c r="G110" s="15">
        <v>62296.92</v>
      </c>
      <c r="H110" s="15">
        <v>3</v>
      </c>
      <c r="I110" s="15">
        <v>9</v>
      </c>
      <c r="J110" s="15">
        <v>124649.55</v>
      </c>
      <c r="K110" s="14" t="s">
        <v>30</v>
      </c>
      <c r="L110" s="15">
        <v>2016</v>
      </c>
      <c r="M110" s="14" t="s">
        <v>384</v>
      </c>
      <c r="N110" s="14" t="s">
        <v>35</v>
      </c>
      <c r="O110" s="14" t="s">
        <v>385</v>
      </c>
    </row>
    <row r="111" spans="1:15" x14ac:dyDescent="0.3">
      <c r="A111" t="s">
        <v>23</v>
      </c>
      <c r="D111" s="14" t="s">
        <v>45</v>
      </c>
      <c r="E111" s="14" t="s">
        <v>46</v>
      </c>
      <c r="F111" s="14" t="s">
        <v>32</v>
      </c>
      <c r="G111" s="15">
        <v>3290.55</v>
      </c>
      <c r="H111" s="15">
        <v>4</v>
      </c>
      <c r="I111" s="15">
        <v>1</v>
      </c>
      <c r="J111" s="15">
        <v>6589.95</v>
      </c>
      <c r="K111" s="14" t="s">
        <v>30</v>
      </c>
      <c r="L111" s="15">
        <v>2017</v>
      </c>
      <c r="M111" s="14" t="s">
        <v>384</v>
      </c>
      <c r="N111" s="14" t="s">
        <v>35</v>
      </c>
      <c r="O111" s="14" t="s">
        <v>385</v>
      </c>
    </row>
    <row r="112" spans="1:15" x14ac:dyDescent="0.3">
      <c r="A112" t="s">
        <v>23</v>
      </c>
      <c r="D112" s="14" t="s">
        <v>47</v>
      </c>
      <c r="E112" s="14" t="s">
        <v>48</v>
      </c>
      <c r="F112" s="14" t="s">
        <v>32</v>
      </c>
      <c r="G112" s="15">
        <v>303.85000000000002</v>
      </c>
      <c r="H112" s="15">
        <v>4</v>
      </c>
      <c r="I112" s="15">
        <v>1</v>
      </c>
      <c r="J112" s="15">
        <v>609.95000000000005</v>
      </c>
      <c r="K112" s="14" t="s">
        <v>30</v>
      </c>
      <c r="L112" s="15">
        <v>2017</v>
      </c>
      <c r="M112" s="14" t="s">
        <v>384</v>
      </c>
      <c r="N112" s="14" t="s">
        <v>35</v>
      </c>
      <c r="O112" s="14" t="s">
        <v>385</v>
      </c>
    </row>
    <row r="113" spans="1:15" x14ac:dyDescent="0.3">
      <c r="A113" t="s">
        <v>23</v>
      </c>
      <c r="D113" s="14" t="s">
        <v>47</v>
      </c>
      <c r="E113" s="14" t="s">
        <v>48</v>
      </c>
      <c r="F113" s="14" t="s">
        <v>32</v>
      </c>
      <c r="G113" s="15">
        <v>0</v>
      </c>
      <c r="H113" s="15">
        <v>5</v>
      </c>
      <c r="I113" s="15">
        <v>0</v>
      </c>
      <c r="J113" s="15">
        <v>0</v>
      </c>
      <c r="K113" s="14" t="s">
        <v>30</v>
      </c>
      <c r="L113" s="15">
        <v>2014</v>
      </c>
      <c r="M113" s="14" t="s">
        <v>384</v>
      </c>
      <c r="N113" s="14" t="s">
        <v>35</v>
      </c>
      <c r="O113" s="14" t="s">
        <v>385</v>
      </c>
    </row>
    <row r="114" spans="1:15" x14ac:dyDescent="0.3">
      <c r="A114" t="s">
        <v>23</v>
      </c>
      <c r="D114" s="14" t="s">
        <v>47</v>
      </c>
      <c r="E114" s="14" t="s">
        <v>48</v>
      </c>
      <c r="F114" s="14" t="s">
        <v>32</v>
      </c>
      <c r="G114" s="15">
        <v>605.39</v>
      </c>
      <c r="H114" s="15">
        <v>2</v>
      </c>
      <c r="I114" s="15">
        <v>2</v>
      </c>
      <c r="J114" s="15">
        <v>1219.9000000000001</v>
      </c>
      <c r="K114" s="14" t="s">
        <v>30</v>
      </c>
      <c r="L114" s="15">
        <v>2016</v>
      </c>
      <c r="M114" s="14" t="s">
        <v>384</v>
      </c>
      <c r="N114" s="14" t="s">
        <v>35</v>
      </c>
      <c r="O114" s="14" t="s">
        <v>385</v>
      </c>
    </row>
    <row r="115" spans="1:15" x14ac:dyDescent="0.3">
      <c r="A115" t="s">
        <v>23</v>
      </c>
      <c r="D115" s="14" t="s">
        <v>47</v>
      </c>
      <c r="E115" s="14" t="s">
        <v>48</v>
      </c>
      <c r="F115" s="14" t="s">
        <v>32</v>
      </c>
      <c r="G115" s="15">
        <v>1507.7</v>
      </c>
      <c r="H115" s="15">
        <v>4</v>
      </c>
      <c r="I115" s="15">
        <v>5</v>
      </c>
      <c r="J115" s="15">
        <v>3049.75</v>
      </c>
      <c r="K115" s="14" t="s">
        <v>30</v>
      </c>
      <c r="L115" s="15">
        <v>2014</v>
      </c>
      <c r="M115" s="14" t="s">
        <v>384</v>
      </c>
      <c r="N115" s="14" t="s">
        <v>35</v>
      </c>
      <c r="O115" s="14" t="s">
        <v>385</v>
      </c>
    </row>
    <row r="116" spans="1:15" x14ac:dyDescent="0.3">
      <c r="A116" t="s">
        <v>23</v>
      </c>
      <c r="D116" s="14" t="s">
        <v>47</v>
      </c>
      <c r="E116" s="14" t="s">
        <v>48</v>
      </c>
      <c r="F116" s="14" t="s">
        <v>32</v>
      </c>
      <c r="G116" s="15">
        <v>1809.24</v>
      </c>
      <c r="H116" s="15">
        <v>1</v>
      </c>
      <c r="I116" s="15">
        <v>6</v>
      </c>
      <c r="J116" s="15">
        <v>3659.7</v>
      </c>
      <c r="K116" s="14" t="s">
        <v>30</v>
      </c>
      <c r="L116" s="15">
        <v>2016</v>
      </c>
      <c r="M116" s="14" t="s">
        <v>384</v>
      </c>
      <c r="N116" s="14" t="s">
        <v>35</v>
      </c>
      <c r="O116" s="14" t="s">
        <v>385</v>
      </c>
    </row>
    <row r="117" spans="1:15" x14ac:dyDescent="0.3">
      <c r="A117" t="s">
        <v>23</v>
      </c>
      <c r="D117" s="14" t="s">
        <v>47</v>
      </c>
      <c r="E117" s="14" t="s">
        <v>48</v>
      </c>
      <c r="F117" s="14" t="s">
        <v>32</v>
      </c>
      <c r="G117" s="15">
        <v>607.70000000000005</v>
      </c>
      <c r="H117" s="15">
        <v>3</v>
      </c>
      <c r="I117" s="15">
        <v>2</v>
      </c>
      <c r="J117" s="15">
        <v>1219.9000000000001</v>
      </c>
      <c r="K117" s="14" t="s">
        <v>30</v>
      </c>
      <c r="L117" s="15">
        <v>2017</v>
      </c>
      <c r="M117" s="14" t="s">
        <v>384</v>
      </c>
      <c r="N117" s="14" t="s">
        <v>35</v>
      </c>
      <c r="O117" s="14" t="s">
        <v>385</v>
      </c>
    </row>
    <row r="118" spans="1:15" x14ac:dyDescent="0.3">
      <c r="A118" t="s">
        <v>23</v>
      </c>
      <c r="D118" s="14" t="s">
        <v>47</v>
      </c>
      <c r="E118" s="14" t="s">
        <v>48</v>
      </c>
      <c r="F118" s="14" t="s">
        <v>32</v>
      </c>
      <c r="G118" s="15">
        <v>607.70000000000005</v>
      </c>
      <c r="H118" s="15">
        <v>3</v>
      </c>
      <c r="I118" s="15">
        <v>2</v>
      </c>
      <c r="J118" s="15">
        <v>1219.9000000000001</v>
      </c>
      <c r="K118" s="14" t="s">
        <v>30</v>
      </c>
      <c r="L118" s="15">
        <v>2016</v>
      </c>
      <c r="M118" s="14" t="s">
        <v>384</v>
      </c>
      <c r="N118" s="14" t="s">
        <v>35</v>
      </c>
      <c r="O118" s="14" t="s">
        <v>385</v>
      </c>
    </row>
    <row r="119" spans="1:15" x14ac:dyDescent="0.3">
      <c r="A119" t="s">
        <v>23</v>
      </c>
      <c r="D119" s="14" t="s">
        <v>47</v>
      </c>
      <c r="E119" s="14" t="s">
        <v>48</v>
      </c>
      <c r="F119" s="14" t="s">
        <v>32</v>
      </c>
      <c r="G119" s="15">
        <v>1823.1</v>
      </c>
      <c r="H119" s="15">
        <v>1</v>
      </c>
      <c r="I119" s="15">
        <v>6</v>
      </c>
      <c r="J119" s="15">
        <v>3659.7</v>
      </c>
      <c r="K119" s="14" t="s">
        <v>30</v>
      </c>
      <c r="L119" s="15">
        <v>2017</v>
      </c>
      <c r="M119" s="14" t="s">
        <v>384</v>
      </c>
      <c r="N119" s="14" t="s">
        <v>35</v>
      </c>
      <c r="O119" s="14" t="s">
        <v>385</v>
      </c>
    </row>
    <row r="120" spans="1:15" x14ac:dyDescent="0.3">
      <c r="A120" t="s">
        <v>23</v>
      </c>
      <c r="D120" s="14" t="s">
        <v>99</v>
      </c>
      <c r="E120" s="14" t="s">
        <v>100</v>
      </c>
      <c r="F120" s="14" t="s">
        <v>32</v>
      </c>
      <c r="G120" s="15">
        <v>5996.3</v>
      </c>
      <c r="H120" s="15">
        <v>1</v>
      </c>
      <c r="I120" s="15">
        <v>2</v>
      </c>
      <c r="J120" s="15">
        <v>11999.9</v>
      </c>
      <c r="K120" s="14" t="s">
        <v>30</v>
      </c>
      <c r="L120" s="15">
        <v>2017</v>
      </c>
      <c r="M120" s="14" t="s">
        <v>384</v>
      </c>
      <c r="N120" s="14" t="s">
        <v>35</v>
      </c>
      <c r="O120" s="14" t="s">
        <v>385</v>
      </c>
    </row>
    <row r="121" spans="1:15" x14ac:dyDescent="0.3">
      <c r="A121" t="s">
        <v>23</v>
      </c>
      <c r="D121" s="14" t="s">
        <v>99</v>
      </c>
      <c r="E121" s="14" t="s">
        <v>100</v>
      </c>
      <c r="F121" s="14" t="s">
        <v>32</v>
      </c>
      <c r="G121" s="15">
        <v>2998.15</v>
      </c>
      <c r="H121" s="15">
        <v>5</v>
      </c>
      <c r="I121" s="15">
        <v>1</v>
      </c>
      <c r="J121" s="15">
        <v>5999.95</v>
      </c>
      <c r="K121" s="14" t="s">
        <v>30</v>
      </c>
      <c r="L121" s="15">
        <v>2014</v>
      </c>
      <c r="M121" s="14" t="s">
        <v>384</v>
      </c>
      <c r="N121" s="14" t="s">
        <v>35</v>
      </c>
      <c r="O121" s="14" t="s">
        <v>385</v>
      </c>
    </row>
    <row r="122" spans="1:15" x14ac:dyDescent="0.3">
      <c r="A122" t="s">
        <v>23</v>
      </c>
      <c r="D122" s="14" t="s">
        <v>99</v>
      </c>
      <c r="E122" s="14" t="s">
        <v>100</v>
      </c>
      <c r="F122" s="14" t="s">
        <v>32</v>
      </c>
      <c r="G122" s="15">
        <v>9375.09</v>
      </c>
      <c r="H122" s="15">
        <v>1</v>
      </c>
      <c r="I122" s="15">
        <v>3</v>
      </c>
      <c r="J122" s="15">
        <v>17999.849999999999</v>
      </c>
      <c r="K122" s="14" t="s">
        <v>30</v>
      </c>
      <c r="L122" s="15">
        <v>2016</v>
      </c>
      <c r="M122" s="14" t="s">
        <v>384</v>
      </c>
      <c r="N122" s="14" t="s">
        <v>35</v>
      </c>
      <c r="O122" s="14" t="s">
        <v>385</v>
      </c>
    </row>
    <row r="123" spans="1:15" x14ac:dyDescent="0.3">
      <c r="A123" t="s">
        <v>23</v>
      </c>
      <c r="D123" s="14" t="s">
        <v>97</v>
      </c>
      <c r="E123" s="14" t="s">
        <v>98</v>
      </c>
      <c r="F123" s="14" t="s">
        <v>32</v>
      </c>
      <c r="G123" s="15">
        <v>3379.25</v>
      </c>
      <c r="H123" s="15">
        <v>1</v>
      </c>
      <c r="I123" s="15">
        <v>1</v>
      </c>
      <c r="J123" s="15">
        <v>6929.95</v>
      </c>
      <c r="K123" s="14" t="s">
        <v>30</v>
      </c>
      <c r="L123" s="15">
        <v>2017</v>
      </c>
      <c r="M123" s="14" t="s">
        <v>384</v>
      </c>
      <c r="N123" s="14" t="s">
        <v>35</v>
      </c>
      <c r="O123" s="14" t="s">
        <v>385</v>
      </c>
    </row>
    <row r="124" spans="1:15" x14ac:dyDescent="0.3">
      <c r="A124" t="s">
        <v>23</v>
      </c>
      <c r="D124" s="14" t="s">
        <v>103</v>
      </c>
      <c r="E124" s="14" t="s">
        <v>104</v>
      </c>
      <c r="F124" s="14" t="s">
        <v>32</v>
      </c>
      <c r="G124" s="15">
        <v>6021</v>
      </c>
      <c r="H124" s="15">
        <v>3</v>
      </c>
      <c r="I124" s="15">
        <v>9</v>
      </c>
      <c r="J124" s="15">
        <v>12059.55</v>
      </c>
      <c r="K124" s="14" t="s">
        <v>30</v>
      </c>
      <c r="L124" s="15">
        <v>2017</v>
      </c>
      <c r="M124" s="14" t="s">
        <v>384</v>
      </c>
      <c r="N124" s="14" t="s">
        <v>35</v>
      </c>
      <c r="O124" s="14" t="s">
        <v>385</v>
      </c>
    </row>
    <row r="125" spans="1:15" x14ac:dyDescent="0.3">
      <c r="A125" t="s">
        <v>23</v>
      </c>
      <c r="D125" s="14" t="s">
        <v>103</v>
      </c>
      <c r="E125" s="14" t="s">
        <v>104</v>
      </c>
      <c r="F125" s="14" t="s">
        <v>32</v>
      </c>
      <c r="G125" s="15">
        <v>2065.2399999999998</v>
      </c>
      <c r="H125" s="15">
        <v>2</v>
      </c>
      <c r="I125" s="15">
        <v>3</v>
      </c>
      <c r="J125" s="15">
        <v>4019.85</v>
      </c>
      <c r="K125" s="14" t="s">
        <v>30</v>
      </c>
      <c r="L125" s="15">
        <v>2016</v>
      </c>
      <c r="M125" s="14" t="s">
        <v>384</v>
      </c>
      <c r="N125" s="14" t="s">
        <v>35</v>
      </c>
      <c r="O125" s="14" t="s">
        <v>385</v>
      </c>
    </row>
    <row r="126" spans="1:15" x14ac:dyDescent="0.3">
      <c r="A126" t="s">
        <v>23</v>
      </c>
      <c r="D126" s="14" t="s">
        <v>103</v>
      </c>
      <c r="E126" s="14" t="s">
        <v>104</v>
      </c>
      <c r="F126" s="14" t="s">
        <v>32</v>
      </c>
      <c r="G126" s="15">
        <v>6005.86</v>
      </c>
      <c r="H126" s="15">
        <v>3</v>
      </c>
      <c r="I126" s="15">
        <v>9</v>
      </c>
      <c r="J126" s="15">
        <v>12059.55</v>
      </c>
      <c r="K126" s="14" t="s">
        <v>30</v>
      </c>
      <c r="L126" s="15">
        <v>2016</v>
      </c>
      <c r="M126" s="14" t="s">
        <v>384</v>
      </c>
      <c r="N126" s="14" t="s">
        <v>35</v>
      </c>
      <c r="O126" s="14" t="s">
        <v>385</v>
      </c>
    </row>
    <row r="127" spans="1:15" x14ac:dyDescent="0.3">
      <c r="A127" t="s">
        <v>23</v>
      </c>
      <c r="D127" s="14" t="s">
        <v>103</v>
      </c>
      <c r="E127" s="14" t="s">
        <v>104</v>
      </c>
      <c r="F127" s="14" t="s">
        <v>32</v>
      </c>
      <c r="G127" s="15">
        <v>698.12</v>
      </c>
      <c r="H127" s="15">
        <v>4</v>
      </c>
      <c r="I127" s="15">
        <v>1</v>
      </c>
      <c r="J127" s="15">
        <v>1299.95</v>
      </c>
      <c r="K127" s="14" t="s">
        <v>30</v>
      </c>
      <c r="L127" s="15">
        <v>2014</v>
      </c>
      <c r="M127" s="14" t="s">
        <v>384</v>
      </c>
      <c r="N127" s="14" t="s">
        <v>35</v>
      </c>
      <c r="O127" s="14" t="s">
        <v>385</v>
      </c>
    </row>
    <row r="128" spans="1:15" x14ac:dyDescent="0.3">
      <c r="A128" t="s">
        <v>23</v>
      </c>
      <c r="D128" s="14" t="s">
        <v>118</v>
      </c>
      <c r="E128" s="14" t="s">
        <v>119</v>
      </c>
      <c r="F128" s="14" t="s">
        <v>32</v>
      </c>
      <c r="G128" s="15">
        <v>163.6</v>
      </c>
      <c r="H128" s="15">
        <v>3</v>
      </c>
      <c r="I128" s="15">
        <v>8</v>
      </c>
      <c r="J128" s="15">
        <v>319.60000000000002</v>
      </c>
      <c r="K128" s="14" t="s">
        <v>30</v>
      </c>
      <c r="L128" s="15">
        <v>2016</v>
      </c>
      <c r="M128" s="14" t="s">
        <v>384</v>
      </c>
      <c r="N128" s="14" t="s">
        <v>35</v>
      </c>
      <c r="O128" s="14" t="s">
        <v>385</v>
      </c>
    </row>
    <row r="129" spans="1:15" x14ac:dyDescent="0.3">
      <c r="A129" t="s">
        <v>23</v>
      </c>
      <c r="D129" s="14" t="s">
        <v>118</v>
      </c>
      <c r="E129" s="14" t="s">
        <v>119</v>
      </c>
      <c r="F129" s="14" t="s">
        <v>32</v>
      </c>
      <c r="G129" s="15">
        <v>163.6</v>
      </c>
      <c r="H129" s="15">
        <v>3</v>
      </c>
      <c r="I129" s="15">
        <v>8</v>
      </c>
      <c r="J129" s="15">
        <v>319.60000000000002</v>
      </c>
      <c r="K129" s="14" t="s">
        <v>30</v>
      </c>
      <c r="L129" s="15">
        <v>2017</v>
      </c>
      <c r="M129" s="14" t="s">
        <v>384</v>
      </c>
      <c r="N129" s="14" t="s">
        <v>35</v>
      </c>
      <c r="O129" s="14" t="s">
        <v>385</v>
      </c>
    </row>
    <row r="130" spans="1:15" x14ac:dyDescent="0.3">
      <c r="A130" t="s">
        <v>23</v>
      </c>
      <c r="D130" s="14" t="s">
        <v>118</v>
      </c>
      <c r="E130" s="14" t="s">
        <v>119</v>
      </c>
      <c r="F130" s="14" t="s">
        <v>32</v>
      </c>
      <c r="G130" s="15">
        <v>61.35</v>
      </c>
      <c r="H130" s="15">
        <v>4</v>
      </c>
      <c r="I130" s="15">
        <v>3</v>
      </c>
      <c r="J130" s="15">
        <v>119.85</v>
      </c>
      <c r="K130" s="14" t="s">
        <v>30</v>
      </c>
      <c r="L130" s="15">
        <v>2014</v>
      </c>
      <c r="M130" s="14" t="s">
        <v>384</v>
      </c>
      <c r="N130" s="14" t="s">
        <v>35</v>
      </c>
      <c r="O130" s="14" t="s">
        <v>385</v>
      </c>
    </row>
    <row r="131" spans="1:15" x14ac:dyDescent="0.3">
      <c r="A131" t="s">
        <v>23</v>
      </c>
      <c r="D131" s="14" t="s">
        <v>118</v>
      </c>
      <c r="E131" s="14" t="s">
        <v>119</v>
      </c>
      <c r="F131" s="14" t="s">
        <v>32</v>
      </c>
      <c r="G131" s="15">
        <v>57.75</v>
      </c>
      <c r="H131" s="15">
        <v>4</v>
      </c>
      <c r="I131" s="15">
        <v>3</v>
      </c>
      <c r="J131" s="15">
        <v>119.85</v>
      </c>
      <c r="K131" s="14" t="s">
        <v>30</v>
      </c>
      <c r="L131" s="15">
        <v>2017</v>
      </c>
      <c r="M131" s="14" t="s">
        <v>384</v>
      </c>
      <c r="N131" s="14" t="s">
        <v>35</v>
      </c>
      <c r="O131" s="14" t="s">
        <v>385</v>
      </c>
    </row>
    <row r="132" spans="1:15" x14ac:dyDescent="0.3">
      <c r="A132" t="s">
        <v>23</v>
      </c>
      <c r="D132" s="14" t="s">
        <v>36</v>
      </c>
      <c r="E132" s="14" t="s">
        <v>37</v>
      </c>
      <c r="F132" s="14" t="s">
        <v>32</v>
      </c>
      <c r="G132" s="15">
        <v>179.45</v>
      </c>
      <c r="H132" s="15">
        <v>1</v>
      </c>
      <c r="I132" s="15">
        <v>5</v>
      </c>
      <c r="J132" s="15">
        <v>399.75</v>
      </c>
      <c r="K132" s="14" t="s">
        <v>30</v>
      </c>
      <c r="L132" s="15">
        <v>2017</v>
      </c>
      <c r="M132" s="14" t="s">
        <v>384</v>
      </c>
      <c r="N132" s="14" t="s">
        <v>35</v>
      </c>
      <c r="O132" s="14" t="s">
        <v>385</v>
      </c>
    </row>
    <row r="133" spans="1:15" x14ac:dyDescent="0.3">
      <c r="A133" t="s">
        <v>23</v>
      </c>
      <c r="D133" s="14" t="s">
        <v>36</v>
      </c>
      <c r="E133" s="14" t="s">
        <v>37</v>
      </c>
      <c r="F133" s="14" t="s">
        <v>38</v>
      </c>
      <c r="G133" s="15">
        <v>138.36000000000001</v>
      </c>
      <c r="H133" s="15">
        <v>4</v>
      </c>
      <c r="I133" s="15">
        <v>4</v>
      </c>
      <c r="J133" s="15">
        <v>319.8</v>
      </c>
      <c r="K133" s="14" t="s">
        <v>30</v>
      </c>
      <c r="L133" s="15">
        <v>2014</v>
      </c>
      <c r="M133" s="14" t="s">
        <v>384</v>
      </c>
      <c r="N133" s="14" t="s">
        <v>35</v>
      </c>
      <c r="O133" s="14" t="s">
        <v>385</v>
      </c>
    </row>
    <row r="134" spans="1:15" x14ac:dyDescent="0.3">
      <c r="A134" t="s">
        <v>23</v>
      </c>
      <c r="D134" s="14" t="s">
        <v>36</v>
      </c>
      <c r="E134" s="14" t="s">
        <v>37</v>
      </c>
      <c r="F134" s="14" t="s">
        <v>38</v>
      </c>
      <c r="G134" s="15">
        <v>172.95</v>
      </c>
      <c r="H134" s="15">
        <v>1</v>
      </c>
      <c r="I134" s="15">
        <v>5</v>
      </c>
      <c r="J134" s="15">
        <v>399.75</v>
      </c>
      <c r="K134" s="14" t="s">
        <v>30</v>
      </c>
      <c r="L134" s="15">
        <v>2016</v>
      </c>
      <c r="M134" s="14" t="s">
        <v>384</v>
      </c>
      <c r="N134" s="14" t="s">
        <v>35</v>
      </c>
      <c r="O134" s="14" t="s">
        <v>385</v>
      </c>
    </row>
    <row r="135" spans="1:15" x14ac:dyDescent="0.3">
      <c r="A135" t="s">
        <v>23</v>
      </c>
      <c r="D135" s="14" t="s">
        <v>58</v>
      </c>
      <c r="E135" s="14" t="s">
        <v>59</v>
      </c>
      <c r="F135" s="14" t="s">
        <v>32</v>
      </c>
      <c r="G135" s="15">
        <v>231.7</v>
      </c>
      <c r="H135" s="15">
        <v>4</v>
      </c>
      <c r="I135" s="15">
        <v>2</v>
      </c>
      <c r="J135" s="15">
        <v>479.9</v>
      </c>
      <c r="K135" s="14" t="s">
        <v>30</v>
      </c>
      <c r="L135" s="15">
        <v>2017</v>
      </c>
      <c r="M135" s="14" t="s">
        <v>384</v>
      </c>
      <c r="N135" s="14" t="s">
        <v>51</v>
      </c>
      <c r="O135" s="14" t="s">
        <v>385</v>
      </c>
    </row>
    <row r="136" spans="1:15" x14ac:dyDescent="0.3">
      <c r="A136" t="s">
        <v>23</v>
      </c>
      <c r="D136" s="14" t="s">
        <v>49</v>
      </c>
      <c r="E136" s="14" t="s">
        <v>50</v>
      </c>
      <c r="F136" s="14" t="s">
        <v>38</v>
      </c>
      <c r="G136" s="15">
        <v>274.77</v>
      </c>
      <c r="H136" s="15">
        <v>4</v>
      </c>
      <c r="I136" s="15">
        <v>3</v>
      </c>
      <c r="J136" s="15">
        <v>569.85</v>
      </c>
      <c r="K136" s="14" t="s">
        <v>30</v>
      </c>
      <c r="L136" s="15">
        <v>2014</v>
      </c>
      <c r="M136" s="14" t="s">
        <v>384</v>
      </c>
      <c r="N136" s="14" t="s">
        <v>51</v>
      </c>
      <c r="O136" s="14" t="s">
        <v>385</v>
      </c>
    </row>
    <row r="137" spans="1:15" x14ac:dyDescent="0.3">
      <c r="A137" t="s">
        <v>23</v>
      </c>
      <c r="D137" s="14" t="s">
        <v>49</v>
      </c>
      <c r="E137" s="14" t="s">
        <v>50</v>
      </c>
      <c r="F137" s="14" t="s">
        <v>38</v>
      </c>
      <c r="G137" s="15">
        <v>549.54</v>
      </c>
      <c r="H137" s="15">
        <v>3</v>
      </c>
      <c r="I137" s="15">
        <v>6</v>
      </c>
      <c r="J137" s="15">
        <v>1139.7</v>
      </c>
      <c r="K137" s="14" t="s">
        <v>30</v>
      </c>
      <c r="L137" s="15">
        <v>2016</v>
      </c>
      <c r="M137" s="14" t="s">
        <v>384</v>
      </c>
      <c r="N137" s="14" t="s">
        <v>51</v>
      </c>
      <c r="O137" s="14" t="s">
        <v>385</v>
      </c>
    </row>
    <row r="138" spans="1:15" x14ac:dyDescent="0.3">
      <c r="A138" t="s">
        <v>23</v>
      </c>
      <c r="D138" s="14" t="s">
        <v>49</v>
      </c>
      <c r="E138" s="14" t="s">
        <v>50</v>
      </c>
      <c r="F138" s="14" t="s">
        <v>38</v>
      </c>
      <c r="G138" s="15">
        <v>366.36</v>
      </c>
      <c r="H138" s="15">
        <v>2</v>
      </c>
      <c r="I138" s="15">
        <v>4</v>
      </c>
      <c r="J138" s="15">
        <v>759.8</v>
      </c>
      <c r="K138" s="14" t="s">
        <v>30</v>
      </c>
      <c r="L138" s="15">
        <v>2016</v>
      </c>
      <c r="M138" s="14" t="s">
        <v>384</v>
      </c>
      <c r="N138" s="14" t="s">
        <v>51</v>
      </c>
      <c r="O138" s="14" t="s">
        <v>385</v>
      </c>
    </row>
    <row r="139" spans="1:15" x14ac:dyDescent="0.3">
      <c r="A139" t="s">
        <v>23</v>
      </c>
      <c r="D139" s="14" t="s">
        <v>49</v>
      </c>
      <c r="E139" s="14" t="s">
        <v>50</v>
      </c>
      <c r="F139" s="14" t="s">
        <v>32</v>
      </c>
      <c r="G139" s="15">
        <v>555.54</v>
      </c>
      <c r="H139" s="15">
        <v>1</v>
      </c>
      <c r="I139" s="15">
        <v>6</v>
      </c>
      <c r="J139" s="15">
        <v>1139.7</v>
      </c>
      <c r="K139" s="14" t="s">
        <v>30</v>
      </c>
      <c r="L139" s="15">
        <v>2017</v>
      </c>
      <c r="M139" s="14" t="s">
        <v>384</v>
      </c>
      <c r="N139" s="14" t="s">
        <v>51</v>
      </c>
      <c r="O139" s="14" t="s">
        <v>385</v>
      </c>
    </row>
    <row r="140" spans="1:15" x14ac:dyDescent="0.3">
      <c r="A140" t="s">
        <v>23</v>
      </c>
      <c r="D140" s="14" t="s">
        <v>49</v>
      </c>
      <c r="E140" s="14" t="s">
        <v>50</v>
      </c>
      <c r="F140" s="14" t="s">
        <v>32</v>
      </c>
      <c r="G140" s="15">
        <v>277.77</v>
      </c>
      <c r="H140" s="15">
        <v>3</v>
      </c>
      <c r="I140" s="15">
        <v>3</v>
      </c>
      <c r="J140" s="15">
        <v>569.85</v>
      </c>
      <c r="K140" s="14" t="s">
        <v>30</v>
      </c>
      <c r="L140" s="15">
        <v>2016</v>
      </c>
      <c r="M140" s="14" t="s">
        <v>384</v>
      </c>
      <c r="N140" s="14" t="s">
        <v>51</v>
      </c>
      <c r="O140" s="14" t="s">
        <v>385</v>
      </c>
    </row>
    <row r="141" spans="1:15" x14ac:dyDescent="0.3">
      <c r="A141" t="s">
        <v>23</v>
      </c>
      <c r="D141" s="14" t="s">
        <v>49</v>
      </c>
      <c r="E141" s="14" t="s">
        <v>50</v>
      </c>
      <c r="F141" s="14" t="s">
        <v>38</v>
      </c>
      <c r="G141" s="15">
        <v>270.75</v>
      </c>
      <c r="H141" s="15">
        <v>3</v>
      </c>
      <c r="I141" s="15">
        <v>3</v>
      </c>
      <c r="J141" s="15">
        <v>569.85</v>
      </c>
      <c r="K141" s="14" t="s">
        <v>30</v>
      </c>
      <c r="L141" s="15">
        <v>2017</v>
      </c>
      <c r="M141" s="14" t="s">
        <v>384</v>
      </c>
      <c r="N141" s="14" t="s">
        <v>51</v>
      </c>
      <c r="O141" s="14" t="s">
        <v>385</v>
      </c>
    </row>
    <row r="142" spans="1:15" x14ac:dyDescent="0.3">
      <c r="A142" t="s">
        <v>23</v>
      </c>
      <c r="D142" s="14" t="s">
        <v>49</v>
      </c>
      <c r="E142" s="14" t="s">
        <v>50</v>
      </c>
      <c r="F142" s="14" t="s">
        <v>32</v>
      </c>
      <c r="G142" s="15">
        <v>276.75</v>
      </c>
      <c r="H142" s="15">
        <v>3</v>
      </c>
      <c r="I142" s="15">
        <v>3</v>
      </c>
      <c r="J142" s="15">
        <v>569.85</v>
      </c>
      <c r="K142" s="14" t="s">
        <v>30</v>
      </c>
      <c r="L142" s="15">
        <v>2017</v>
      </c>
      <c r="M142" s="14" t="s">
        <v>384</v>
      </c>
      <c r="N142" s="14" t="s">
        <v>51</v>
      </c>
      <c r="O142" s="14" t="s">
        <v>385</v>
      </c>
    </row>
    <row r="143" spans="1:15" x14ac:dyDescent="0.3">
      <c r="A143" t="s">
        <v>23</v>
      </c>
      <c r="D143" s="14" t="s">
        <v>49</v>
      </c>
      <c r="E143" s="14" t="s">
        <v>50</v>
      </c>
      <c r="F143" s="14" t="s">
        <v>32</v>
      </c>
      <c r="G143" s="15">
        <v>368.02</v>
      </c>
      <c r="H143" s="15">
        <v>2</v>
      </c>
      <c r="I143" s="15">
        <v>4</v>
      </c>
      <c r="J143" s="15">
        <v>759.8</v>
      </c>
      <c r="K143" s="14" t="s">
        <v>30</v>
      </c>
      <c r="L143" s="15">
        <v>2016</v>
      </c>
      <c r="M143" s="14" t="s">
        <v>384</v>
      </c>
      <c r="N143" s="14" t="s">
        <v>51</v>
      </c>
      <c r="O143" s="14" t="s">
        <v>385</v>
      </c>
    </row>
    <row r="144" spans="1:15" x14ac:dyDescent="0.3">
      <c r="A144" t="s">
        <v>23</v>
      </c>
      <c r="D144" s="14" t="s">
        <v>52</v>
      </c>
      <c r="E144" s="14" t="s">
        <v>53</v>
      </c>
      <c r="F144" s="14" t="s">
        <v>32</v>
      </c>
      <c r="G144" s="15">
        <v>280.64999999999998</v>
      </c>
      <c r="H144" s="15">
        <v>3</v>
      </c>
      <c r="I144" s="15">
        <v>3</v>
      </c>
      <c r="J144" s="15">
        <v>569.85</v>
      </c>
      <c r="K144" s="14" t="s">
        <v>30</v>
      </c>
      <c r="L144" s="15">
        <v>2017</v>
      </c>
      <c r="M144" s="14" t="s">
        <v>384</v>
      </c>
      <c r="N144" s="14" t="s">
        <v>51</v>
      </c>
      <c r="O144" s="14" t="s">
        <v>385</v>
      </c>
    </row>
    <row r="145" spans="1:15" x14ac:dyDescent="0.3">
      <c r="A145" t="s">
        <v>23</v>
      </c>
      <c r="D145" s="14" t="s">
        <v>52</v>
      </c>
      <c r="E145" s="14" t="s">
        <v>53</v>
      </c>
      <c r="F145" s="14" t="s">
        <v>32</v>
      </c>
      <c r="G145" s="15">
        <v>467.75</v>
      </c>
      <c r="H145" s="15">
        <v>1</v>
      </c>
      <c r="I145" s="15">
        <v>5</v>
      </c>
      <c r="J145" s="15">
        <v>949.75</v>
      </c>
      <c r="K145" s="14" t="s">
        <v>30</v>
      </c>
      <c r="L145" s="15">
        <v>2017</v>
      </c>
      <c r="M145" s="14" t="s">
        <v>384</v>
      </c>
      <c r="N145" s="14" t="s">
        <v>51</v>
      </c>
      <c r="O145" s="14" t="s">
        <v>385</v>
      </c>
    </row>
    <row r="146" spans="1:15" x14ac:dyDescent="0.3">
      <c r="A146" t="s">
        <v>23</v>
      </c>
      <c r="D146" s="14" t="s">
        <v>52</v>
      </c>
      <c r="E146" s="14" t="s">
        <v>53</v>
      </c>
      <c r="F146" s="14" t="s">
        <v>38</v>
      </c>
      <c r="G146" s="15">
        <v>561.29999999999995</v>
      </c>
      <c r="H146" s="15">
        <v>1</v>
      </c>
      <c r="I146" s="15">
        <v>6</v>
      </c>
      <c r="J146" s="15">
        <v>1139.7</v>
      </c>
      <c r="K146" s="14" t="s">
        <v>30</v>
      </c>
      <c r="L146" s="15">
        <v>2017</v>
      </c>
      <c r="M146" s="14" t="s">
        <v>384</v>
      </c>
      <c r="N146" s="14" t="s">
        <v>51</v>
      </c>
      <c r="O146" s="14" t="s">
        <v>385</v>
      </c>
    </row>
    <row r="147" spans="1:15" x14ac:dyDescent="0.3">
      <c r="A147" t="s">
        <v>23</v>
      </c>
      <c r="D147" s="14" t="s">
        <v>52</v>
      </c>
      <c r="E147" s="14" t="s">
        <v>53</v>
      </c>
      <c r="F147" s="14" t="s">
        <v>32</v>
      </c>
      <c r="G147" s="15">
        <v>374.2</v>
      </c>
      <c r="H147" s="15">
        <v>2</v>
      </c>
      <c r="I147" s="15">
        <v>4</v>
      </c>
      <c r="J147" s="15">
        <v>759.8</v>
      </c>
      <c r="K147" s="14" t="s">
        <v>30</v>
      </c>
      <c r="L147" s="15">
        <v>2016</v>
      </c>
      <c r="M147" s="14" t="s">
        <v>384</v>
      </c>
      <c r="N147" s="14" t="s">
        <v>51</v>
      </c>
      <c r="O147" s="14" t="s">
        <v>385</v>
      </c>
    </row>
    <row r="148" spans="1:15" x14ac:dyDescent="0.3">
      <c r="A148" t="s">
        <v>23</v>
      </c>
      <c r="D148" s="14" t="s">
        <v>52</v>
      </c>
      <c r="E148" s="14" t="s">
        <v>53</v>
      </c>
      <c r="F148" s="14" t="s">
        <v>38</v>
      </c>
      <c r="G148" s="15">
        <v>93.55</v>
      </c>
      <c r="H148" s="15">
        <v>4</v>
      </c>
      <c r="I148" s="15">
        <v>1</v>
      </c>
      <c r="J148" s="15">
        <v>189.95</v>
      </c>
      <c r="K148" s="14" t="s">
        <v>30</v>
      </c>
      <c r="L148" s="15">
        <v>2014</v>
      </c>
      <c r="M148" s="14" t="s">
        <v>384</v>
      </c>
      <c r="N148" s="14" t="s">
        <v>51</v>
      </c>
      <c r="O148" s="14" t="s">
        <v>385</v>
      </c>
    </row>
    <row r="149" spans="1:15" x14ac:dyDescent="0.3">
      <c r="A149" t="s">
        <v>23</v>
      </c>
      <c r="D149" s="14" t="s">
        <v>52</v>
      </c>
      <c r="E149" s="14" t="s">
        <v>53</v>
      </c>
      <c r="F149" s="14" t="s">
        <v>32</v>
      </c>
      <c r="G149" s="15">
        <v>462.95</v>
      </c>
      <c r="H149" s="15">
        <v>4</v>
      </c>
      <c r="I149" s="15">
        <v>5</v>
      </c>
      <c r="J149" s="15">
        <v>949.75</v>
      </c>
      <c r="K149" s="14" t="s">
        <v>30</v>
      </c>
      <c r="L149" s="15">
        <v>2014</v>
      </c>
      <c r="M149" s="14" t="s">
        <v>384</v>
      </c>
      <c r="N149" s="14" t="s">
        <v>51</v>
      </c>
      <c r="O149" s="14" t="s">
        <v>385</v>
      </c>
    </row>
    <row r="150" spans="1:15" x14ac:dyDescent="0.3">
      <c r="A150" t="s">
        <v>23</v>
      </c>
      <c r="D150" s="14" t="s">
        <v>52</v>
      </c>
      <c r="E150" s="14" t="s">
        <v>53</v>
      </c>
      <c r="F150" s="14" t="s">
        <v>32</v>
      </c>
      <c r="G150" s="15">
        <v>1022.33</v>
      </c>
      <c r="H150" s="15">
        <v>1</v>
      </c>
      <c r="I150" s="15">
        <v>11</v>
      </c>
      <c r="J150" s="15">
        <v>2089.4499999999998</v>
      </c>
      <c r="K150" s="14" t="s">
        <v>30</v>
      </c>
      <c r="L150" s="15">
        <v>2016</v>
      </c>
      <c r="M150" s="14" t="s">
        <v>384</v>
      </c>
      <c r="N150" s="14" t="s">
        <v>51</v>
      </c>
      <c r="O150" s="14" t="s">
        <v>385</v>
      </c>
    </row>
    <row r="151" spans="1:15" x14ac:dyDescent="0.3">
      <c r="A151" t="s">
        <v>23</v>
      </c>
      <c r="D151" s="14" t="s">
        <v>52</v>
      </c>
      <c r="E151" s="14" t="s">
        <v>53</v>
      </c>
      <c r="F151" s="14" t="s">
        <v>38</v>
      </c>
      <c r="G151" s="15">
        <v>561.29999999999995</v>
      </c>
      <c r="H151" s="15">
        <v>1</v>
      </c>
      <c r="I151" s="15">
        <v>6</v>
      </c>
      <c r="J151" s="15">
        <v>1139.7</v>
      </c>
      <c r="K151" s="14" t="s">
        <v>30</v>
      </c>
      <c r="L151" s="15">
        <v>2016</v>
      </c>
      <c r="M151" s="14" t="s">
        <v>384</v>
      </c>
      <c r="N151" s="14" t="s">
        <v>51</v>
      </c>
      <c r="O151" s="14" t="s">
        <v>385</v>
      </c>
    </row>
    <row r="152" spans="1:15" x14ac:dyDescent="0.3">
      <c r="A152" t="s">
        <v>23</v>
      </c>
      <c r="D152" s="14" t="s">
        <v>52</v>
      </c>
      <c r="E152" s="14" t="s">
        <v>53</v>
      </c>
      <c r="F152" s="14" t="s">
        <v>32</v>
      </c>
      <c r="G152" s="15">
        <v>-280.64999999999998</v>
      </c>
      <c r="H152" s="15">
        <v>5</v>
      </c>
      <c r="I152" s="15">
        <v>-3</v>
      </c>
      <c r="J152" s="15">
        <v>-569.85</v>
      </c>
      <c r="K152" s="14" t="s">
        <v>30</v>
      </c>
      <c r="L152" s="15">
        <v>2014</v>
      </c>
      <c r="M152" s="14" t="s">
        <v>384</v>
      </c>
      <c r="N152" s="14" t="s">
        <v>51</v>
      </c>
      <c r="O152" s="14" t="s">
        <v>385</v>
      </c>
    </row>
    <row r="153" spans="1:15" x14ac:dyDescent="0.3">
      <c r="A153" t="s">
        <v>23</v>
      </c>
      <c r="D153" s="14" t="s">
        <v>52</v>
      </c>
      <c r="E153" s="14" t="s">
        <v>53</v>
      </c>
      <c r="F153" s="14" t="s">
        <v>38</v>
      </c>
      <c r="G153" s="15">
        <v>374.2</v>
      </c>
      <c r="H153" s="15">
        <v>5</v>
      </c>
      <c r="I153" s="15">
        <v>4</v>
      </c>
      <c r="J153" s="15">
        <v>759.8</v>
      </c>
      <c r="K153" s="14" t="s">
        <v>30</v>
      </c>
      <c r="L153" s="15">
        <v>2014</v>
      </c>
      <c r="M153" s="14" t="s">
        <v>384</v>
      </c>
      <c r="N153" s="14" t="s">
        <v>51</v>
      </c>
      <c r="O153" s="14" t="s">
        <v>385</v>
      </c>
    </row>
    <row r="154" spans="1:15" x14ac:dyDescent="0.3">
      <c r="A154" t="s">
        <v>23</v>
      </c>
      <c r="D154" s="14" t="s">
        <v>54</v>
      </c>
      <c r="E154" s="14" t="s">
        <v>55</v>
      </c>
      <c r="F154" s="14" t="s">
        <v>38</v>
      </c>
      <c r="G154" s="15">
        <v>274.77</v>
      </c>
      <c r="H154" s="15">
        <v>4</v>
      </c>
      <c r="I154" s="15">
        <v>3</v>
      </c>
      <c r="J154" s="15">
        <v>569.85</v>
      </c>
      <c r="K154" s="14" t="s">
        <v>30</v>
      </c>
      <c r="L154" s="15">
        <v>2014</v>
      </c>
      <c r="M154" s="14" t="s">
        <v>384</v>
      </c>
      <c r="N154" s="14" t="s">
        <v>51</v>
      </c>
      <c r="O154" s="14" t="s">
        <v>385</v>
      </c>
    </row>
    <row r="155" spans="1:15" x14ac:dyDescent="0.3">
      <c r="A155" t="s">
        <v>23</v>
      </c>
      <c r="D155" s="14" t="s">
        <v>54</v>
      </c>
      <c r="E155" s="14" t="s">
        <v>55</v>
      </c>
      <c r="F155" s="14" t="s">
        <v>38</v>
      </c>
      <c r="G155" s="15">
        <v>549.54</v>
      </c>
      <c r="H155" s="15">
        <v>2</v>
      </c>
      <c r="I155" s="15">
        <v>6</v>
      </c>
      <c r="J155" s="15">
        <v>1139.7</v>
      </c>
      <c r="K155" s="14" t="s">
        <v>30</v>
      </c>
      <c r="L155" s="15">
        <v>2016</v>
      </c>
      <c r="M155" s="14" t="s">
        <v>384</v>
      </c>
      <c r="N155" s="14" t="s">
        <v>51</v>
      </c>
      <c r="O155" s="14" t="s">
        <v>385</v>
      </c>
    </row>
    <row r="156" spans="1:15" x14ac:dyDescent="0.3">
      <c r="A156" t="s">
        <v>23</v>
      </c>
      <c r="D156" s="14" t="s">
        <v>54</v>
      </c>
      <c r="E156" s="14" t="s">
        <v>55</v>
      </c>
      <c r="F156" s="14" t="s">
        <v>38</v>
      </c>
      <c r="G156" s="15">
        <v>366.36</v>
      </c>
      <c r="H156" s="15">
        <v>3</v>
      </c>
      <c r="I156" s="15">
        <v>4</v>
      </c>
      <c r="J156" s="15">
        <v>759.8</v>
      </c>
      <c r="K156" s="14" t="s">
        <v>30</v>
      </c>
      <c r="L156" s="15">
        <v>2016</v>
      </c>
      <c r="M156" s="14" t="s">
        <v>384</v>
      </c>
      <c r="N156" s="14" t="s">
        <v>51</v>
      </c>
      <c r="O156" s="14" t="s">
        <v>385</v>
      </c>
    </row>
    <row r="157" spans="1:15" x14ac:dyDescent="0.3">
      <c r="A157" t="s">
        <v>23</v>
      </c>
      <c r="D157" s="14" t="s">
        <v>54</v>
      </c>
      <c r="E157" s="14" t="s">
        <v>55</v>
      </c>
      <c r="F157" s="14" t="s">
        <v>32</v>
      </c>
      <c r="G157" s="15">
        <v>459.95</v>
      </c>
      <c r="H157" s="15">
        <v>4</v>
      </c>
      <c r="I157" s="15">
        <v>5</v>
      </c>
      <c r="J157" s="15">
        <v>949.75</v>
      </c>
      <c r="K157" s="14" t="s">
        <v>30</v>
      </c>
      <c r="L157" s="15">
        <v>2017</v>
      </c>
      <c r="M157" s="14" t="s">
        <v>384</v>
      </c>
      <c r="N157" s="14" t="s">
        <v>51</v>
      </c>
      <c r="O157" s="14" t="s">
        <v>385</v>
      </c>
    </row>
    <row r="158" spans="1:15" x14ac:dyDescent="0.3">
      <c r="A158" t="s">
        <v>23</v>
      </c>
      <c r="D158" s="14" t="s">
        <v>54</v>
      </c>
      <c r="E158" s="14" t="s">
        <v>55</v>
      </c>
      <c r="F158" s="14" t="s">
        <v>32</v>
      </c>
      <c r="G158" s="15">
        <v>555.54</v>
      </c>
      <c r="H158" s="15">
        <v>2</v>
      </c>
      <c r="I158" s="15">
        <v>6</v>
      </c>
      <c r="J158" s="15">
        <v>1139.7</v>
      </c>
      <c r="K158" s="14" t="s">
        <v>30</v>
      </c>
      <c r="L158" s="15">
        <v>2016</v>
      </c>
      <c r="M158" s="14" t="s">
        <v>384</v>
      </c>
      <c r="N158" s="14" t="s">
        <v>51</v>
      </c>
      <c r="O158" s="14" t="s">
        <v>385</v>
      </c>
    </row>
    <row r="159" spans="1:15" x14ac:dyDescent="0.3">
      <c r="A159" t="s">
        <v>23</v>
      </c>
      <c r="D159" s="14" t="s">
        <v>54</v>
      </c>
      <c r="E159" s="14" t="s">
        <v>55</v>
      </c>
      <c r="F159" s="14" t="s">
        <v>32</v>
      </c>
      <c r="G159" s="15">
        <v>370.36</v>
      </c>
      <c r="H159" s="15">
        <v>3</v>
      </c>
      <c r="I159" s="15">
        <v>4</v>
      </c>
      <c r="J159" s="15">
        <v>759.8</v>
      </c>
      <c r="K159" s="14" t="s">
        <v>30</v>
      </c>
      <c r="L159" s="15">
        <v>2017</v>
      </c>
      <c r="M159" s="14" t="s">
        <v>384</v>
      </c>
      <c r="N159" s="14" t="s">
        <v>51</v>
      </c>
      <c r="O159" s="14" t="s">
        <v>385</v>
      </c>
    </row>
    <row r="160" spans="1:15" x14ac:dyDescent="0.3">
      <c r="A160" t="s">
        <v>23</v>
      </c>
      <c r="D160" s="14" t="s">
        <v>56</v>
      </c>
      <c r="E160" s="14" t="s">
        <v>57</v>
      </c>
      <c r="F160" s="14" t="s">
        <v>32</v>
      </c>
      <c r="G160" s="15">
        <v>92.59</v>
      </c>
      <c r="H160" s="15">
        <v>3</v>
      </c>
      <c r="I160" s="15">
        <v>1</v>
      </c>
      <c r="J160" s="15">
        <v>189.95</v>
      </c>
      <c r="K160" s="14" t="s">
        <v>30</v>
      </c>
      <c r="L160" s="15">
        <v>2017</v>
      </c>
      <c r="M160" s="14" t="s">
        <v>384</v>
      </c>
      <c r="N160" s="14" t="s">
        <v>51</v>
      </c>
      <c r="O160" s="14" t="s">
        <v>385</v>
      </c>
    </row>
    <row r="161" spans="1:15" x14ac:dyDescent="0.3">
      <c r="A161" t="s">
        <v>23</v>
      </c>
      <c r="D161" s="14" t="s">
        <v>56</v>
      </c>
      <c r="E161" s="14" t="s">
        <v>57</v>
      </c>
      <c r="F161" s="14" t="s">
        <v>32</v>
      </c>
      <c r="G161" s="15">
        <v>833.31</v>
      </c>
      <c r="H161" s="15">
        <v>1</v>
      </c>
      <c r="I161" s="15">
        <v>9</v>
      </c>
      <c r="J161" s="15">
        <v>1709.55</v>
      </c>
      <c r="K161" s="14" t="s">
        <v>30</v>
      </c>
      <c r="L161" s="15">
        <v>2017</v>
      </c>
      <c r="M161" s="14" t="s">
        <v>384</v>
      </c>
      <c r="N161" s="14" t="s">
        <v>51</v>
      </c>
      <c r="O161" s="14" t="s">
        <v>385</v>
      </c>
    </row>
    <row r="162" spans="1:15" x14ac:dyDescent="0.3">
      <c r="A162" t="s">
        <v>23</v>
      </c>
      <c r="D162" s="14" t="s">
        <v>56</v>
      </c>
      <c r="E162" s="14" t="s">
        <v>57</v>
      </c>
      <c r="F162" s="14" t="s">
        <v>32</v>
      </c>
      <c r="G162" s="15">
        <v>370.36</v>
      </c>
      <c r="H162" s="15">
        <v>3</v>
      </c>
      <c r="I162" s="15">
        <v>4</v>
      </c>
      <c r="J162" s="15">
        <v>759.8</v>
      </c>
      <c r="K162" s="14" t="s">
        <v>30</v>
      </c>
      <c r="L162" s="15">
        <v>2016</v>
      </c>
      <c r="M162" s="14" t="s">
        <v>384</v>
      </c>
      <c r="N162" s="14" t="s">
        <v>51</v>
      </c>
      <c r="O162" s="14" t="s">
        <v>385</v>
      </c>
    </row>
    <row r="163" spans="1:15" x14ac:dyDescent="0.3">
      <c r="A163" t="s">
        <v>23</v>
      </c>
      <c r="D163" s="14" t="s">
        <v>56</v>
      </c>
      <c r="E163" s="14" t="s">
        <v>57</v>
      </c>
      <c r="F163" s="14" t="s">
        <v>38</v>
      </c>
      <c r="G163" s="15">
        <v>272.64</v>
      </c>
      <c r="H163" s="15">
        <v>2</v>
      </c>
      <c r="I163" s="15">
        <v>3</v>
      </c>
      <c r="J163" s="15">
        <v>569.85</v>
      </c>
      <c r="K163" s="14" t="s">
        <v>30</v>
      </c>
      <c r="L163" s="15">
        <v>2016</v>
      </c>
      <c r="M163" s="14" t="s">
        <v>384</v>
      </c>
      <c r="N163" s="14" t="s">
        <v>51</v>
      </c>
      <c r="O163" s="14" t="s">
        <v>385</v>
      </c>
    </row>
    <row r="164" spans="1:15" x14ac:dyDescent="0.3">
      <c r="A164" t="s">
        <v>23</v>
      </c>
      <c r="D164" s="14" t="s">
        <v>56</v>
      </c>
      <c r="E164" s="14" t="s">
        <v>57</v>
      </c>
      <c r="F164" s="14" t="s">
        <v>32</v>
      </c>
      <c r="G164" s="15">
        <v>185.18</v>
      </c>
      <c r="H164" s="15">
        <v>2</v>
      </c>
      <c r="I164" s="15">
        <v>2</v>
      </c>
      <c r="J164" s="15">
        <v>379.9</v>
      </c>
      <c r="K164" s="14" t="s">
        <v>30</v>
      </c>
      <c r="L164" s="15">
        <v>2016</v>
      </c>
      <c r="M164" s="14" t="s">
        <v>384</v>
      </c>
      <c r="N164" s="14" t="s">
        <v>51</v>
      </c>
      <c r="O164" s="14" t="s">
        <v>385</v>
      </c>
    </row>
    <row r="165" spans="1:15" x14ac:dyDescent="0.3">
      <c r="A165" t="s">
        <v>23</v>
      </c>
      <c r="D165" s="14" t="s">
        <v>56</v>
      </c>
      <c r="E165" s="14" t="s">
        <v>57</v>
      </c>
      <c r="F165" s="14" t="s">
        <v>38</v>
      </c>
      <c r="G165" s="15">
        <v>272.64</v>
      </c>
      <c r="H165" s="15">
        <v>4</v>
      </c>
      <c r="I165" s="15">
        <v>3</v>
      </c>
      <c r="J165" s="15">
        <v>569.85</v>
      </c>
      <c r="K165" s="14" t="s">
        <v>30</v>
      </c>
      <c r="L165" s="15">
        <v>2014</v>
      </c>
      <c r="M165" s="14" t="s">
        <v>384</v>
      </c>
      <c r="N165" s="14" t="s">
        <v>51</v>
      </c>
      <c r="O165" s="14" t="s">
        <v>385</v>
      </c>
    </row>
    <row r="166" spans="1:15" x14ac:dyDescent="0.3">
      <c r="A166" t="s">
        <v>23</v>
      </c>
      <c r="D166" s="14" t="s">
        <v>56</v>
      </c>
      <c r="E166" s="14" t="s">
        <v>57</v>
      </c>
      <c r="F166" s="14" t="s">
        <v>32</v>
      </c>
      <c r="G166" s="15">
        <v>648.13</v>
      </c>
      <c r="H166" s="15">
        <v>4</v>
      </c>
      <c r="I166" s="15">
        <v>7</v>
      </c>
      <c r="J166" s="15">
        <v>1329.65</v>
      </c>
      <c r="K166" s="14" t="s">
        <v>30</v>
      </c>
      <c r="L166" s="15">
        <v>2014</v>
      </c>
      <c r="M166" s="14" t="s">
        <v>384</v>
      </c>
      <c r="N166" s="14" t="s">
        <v>51</v>
      </c>
      <c r="O166" s="14" t="s">
        <v>385</v>
      </c>
    </row>
    <row r="167" spans="1:15" x14ac:dyDescent="0.3">
      <c r="A167" t="s">
        <v>23</v>
      </c>
      <c r="D167" s="14" t="s">
        <v>56</v>
      </c>
      <c r="E167" s="14" t="s">
        <v>57</v>
      </c>
      <c r="F167" s="14" t="s">
        <v>32</v>
      </c>
      <c r="G167" s="15">
        <v>833.31</v>
      </c>
      <c r="H167" s="15">
        <v>1</v>
      </c>
      <c r="I167" s="15">
        <v>9</v>
      </c>
      <c r="J167" s="15">
        <v>1709.55</v>
      </c>
      <c r="K167" s="14" t="s">
        <v>30</v>
      </c>
      <c r="L167" s="15">
        <v>2016</v>
      </c>
      <c r="M167" s="14" t="s">
        <v>384</v>
      </c>
      <c r="N167" s="14" t="s">
        <v>51</v>
      </c>
      <c r="O167" s="14" t="s">
        <v>385</v>
      </c>
    </row>
    <row r="168" spans="1:15" x14ac:dyDescent="0.3">
      <c r="A168" t="s">
        <v>23</v>
      </c>
      <c r="D168" s="14" t="s">
        <v>56</v>
      </c>
      <c r="E168" s="14" t="s">
        <v>57</v>
      </c>
      <c r="F168" s="14" t="s">
        <v>32</v>
      </c>
      <c r="G168" s="15">
        <v>1.34</v>
      </c>
      <c r="H168" s="15">
        <v>5</v>
      </c>
      <c r="I168" s="15">
        <v>0</v>
      </c>
      <c r="J168" s="15">
        <v>0</v>
      </c>
      <c r="K168" s="14" t="s">
        <v>30</v>
      </c>
      <c r="L168" s="15">
        <v>2014</v>
      </c>
      <c r="M168" s="14" t="s">
        <v>384</v>
      </c>
      <c r="N168" s="14" t="s">
        <v>51</v>
      </c>
      <c r="O168" s="14" t="s">
        <v>385</v>
      </c>
    </row>
    <row r="169" spans="1:15" x14ac:dyDescent="0.3">
      <c r="A169" t="s">
        <v>23</v>
      </c>
      <c r="D169" s="14" t="s">
        <v>69</v>
      </c>
      <c r="E169" s="14" t="s">
        <v>70</v>
      </c>
      <c r="F169" s="14" t="s">
        <v>32</v>
      </c>
      <c r="G169" s="15">
        <v>331.7</v>
      </c>
      <c r="H169" s="15">
        <v>1</v>
      </c>
      <c r="I169" s="15">
        <v>2</v>
      </c>
      <c r="J169" s="15">
        <v>719.9</v>
      </c>
      <c r="K169" s="14" t="s">
        <v>30</v>
      </c>
      <c r="L169" s="15">
        <v>2016</v>
      </c>
      <c r="M169" s="14" t="s">
        <v>384</v>
      </c>
      <c r="N169" s="14" t="s">
        <v>35</v>
      </c>
      <c r="O169" s="14" t="s">
        <v>385</v>
      </c>
    </row>
    <row r="170" spans="1:15" x14ac:dyDescent="0.3">
      <c r="A170" t="s">
        <v>23</v>
      </c>
      <c r="D170" s="14" t="s">
        <v>69</v>
      </c>
      <c r="E170" s="14" t="s">
        <v>70</v>
      </c>
      <c r="F170" s="14" t="s">
        <v>32</v>
      </c>
      <c r="G170" s="15">
        <v>165.85</v>
      </c>
      <c r="H170" s="15">
        <v>5</v>
      </c>
      <c r="I170" s="15">
        <v>1</v>
      </c>
      <c r="J170" s="15">
        <v>359.95</v>
      </c>
      <c r="K170" s="14" t="s">
        <v>30</v>
      </c>
      <c r="L170" s="15">
        <v>2014</v>
      </c>
      <c r="M170" s="14" t="s">
        <v>384</v>
      </c>
      <c r="N170" s="14" t="s">
        <v>35</v>
      </c>
      <c r="O170" s="14" t="s">
        <v>385</v>
      </c>
    </row>
    <row r="171" spans="1:15" x14ac:dyDescent="0.3">
      <c r="A171" t="s">
        <v>23</v>
      </c>
      <c r="D171" s="14" t="s">
        <v>69</v>
      </c>
      <c r="E171" s="14" t="s">
        <v>70</v>
      </c>
      <c r="F171" s="14" t="s">
        <v>32</v>
      </c>
      <c r="G171" s="15">
        <v>331.7</v>
      </c>
      <c r="H171" s="15">
        <v>1</v>
      </c>
      <c r="I171" s="15">
        <v>2</v>
      </c>
      <c r="J171" s="15">
        <v>719.9</v>
      </c>
      <c r="K171" s="14" t="s">
        <v>30</v>
      </c>
      <c r="L171" s="15">
        <v>2017</v>
      </c>
      <c r="M171" s="14" t="s">
        <v>384</v>
      </c>
      <c r="N171" s="14" t="s">
        <v>35</v>
      </c>
      <c r="O171" s="14" t="s">
        <v>385</v>
      </c>
    </row>
    <row r="172" spans="1:15" x14ac:dyDescent="0.3">
      <c r="A172" t="s">
        <v>23</v>
      </c>
      <c r="D172" s="14" t="s">
        <v>79</v>
      </c>
      <c r="E172" s="14" t="s">
        <v>80</v>
      </c>
      <c r="F172" s="14" t="s">
        <v>32</v>
      </c>
      <c r="G172" s="15">
        <v>300</v>
      </c>
      <c r="H172" s="15">
        <v>4</v>
      </c>
      <c r="I172" s="15">
        <v>4</v>
      </c>
      <c r="J172" s="15">
        <v>39.799999999999997</v>
      </c>
      <c r="K172" s="14" t="s">
        <v>30</v>
      </c>
      <c r="L172" s="15">
        <v>2017</v>
      </c>
      <c r="M172" s="14" t="s">
        <v>384</v>
      </c>
      <c r="N172" s="14" t="s">
        <v>35</v>
      </c>
      <c r="O172" s="14" t="s">
        <v>385</v>
      </c>
    </row>
    <row r="173" spans="1:15" x14ac:dyDescent="0.3">
      <c r="A173" t="s">
        <v>23</v>
      </c>
      <c r="D173" s="14" t="s">
        <v>85</v>
      </c>
      <c r="E173" s="14" t="s">
        <v>86</v>
      </c>
      <c r="F173" s="14" t="s">
        <v>32</v>
      </c>
      <c r="G173" s="15">
        <v>111.92</v>
      </c>
      <c r="H173" s="15">
        <v>2</v>
      </c>
      <c r="I173" s="15">
        <v>4</v>
      </c>
      <c r="J173" s="15">
        <v>239.8</v>
      </c>
      <c r="K173" s="14" t="s">
        <v>30</v>
      </c>
      <c r="L173" s="15">
        <v>2016</v>
      </c>
      <c r="M173" s="14" t="s">
        <v>384</v>
      </c>
      <c r="N173" s="14" t="s">
        <v>35</v>
      </c>
      <c r="O173" s="14" t="s">
        <v>385</v>
      </c>
    </row>
    <row r="174" spans="1:15" x14ac:dyDescent="0.3">
      <c r="A174" t="s">
        <v>23</v>
      </c>
      <c r="D174" s="14" t="s">
        <v>85</v>
      </c>
      <c r="E174" s="14" t="s">
        <v>86</v>
      </c>
      <c r="F174" s="14" t="s">
        <v>38</v>
      </c>
      <c r="G174" s="15">
        <v>171.42</v>
      </c>
      <c r="H174" s="15">
        <v>3</v>
      </c>
      <c r="I174" s="15">
        <v>6</v>
      </c>
      <c r="J174" s="15">
        <v>359.7</v>
      </c>
      <c r="K174" s="14" t="s">
        <v>30</v>
      </c>
      <c r="L174" s="15">
        <v>2016</v>
      </c>
      <c r="M174" s="14" t="s">
        <v>384</v>
      </c>
      <c r="N174" s="14" t="s">
        <v>35</v>
      </c>
      <c r="O174" s="14" t="s">
        <v>385</v>
      </c>
    </row>
    <row r="175" spans="1:15" x14ac:dyDescent="0.3">
      <c r="A175" t="s">
        <v>23</v>
      </c>
      <c r="D175" s="14" t="s">
        <v>85</v>
      </c>
      <c r="E175" s="14" t="s">
        <v>86</v>
      </c>
      <c r="F175" s="14" t="s">
        <v>32</v>
      </c>
      <c r="G175" s="15">
        <v>111.92</v>
      </c>
      <c r="H175" s="15">
        <v>1</v>
      </c>
      <c r="I175" s="15">
        <v>4</v>
      </c>
      <c r="J175" s="15">
        <v>239.8</v>
      </c>
      <c r="K175" s="14" t="s">
        <v>30</v>
      </c>
      <c r="L175" s="15">
        <v>2017</v>
      </c>
      <c r="M175" s="14" t="s">
        <v>384</v>
      </c>
      <c r="N175" s="14" t="s">
        <v>35</v>
      </c>
      <c r="O175" s="14" t="s">
        <v>385</v>
      </c>
    </row>
    <row r="176" spans="1:15" x14ac:dyDescent="0.3">
      <c r="A176" t="s">
        <v>23</v>
      </c>
      <c r="D176" s="14" t="s">
        <v>85</v>
      </c>
      <c r="E176" s="14" t="s">
        <v>86</v>
      </c>
      <c r="F176" s="14" t="s">
        <v>32</v>
      </c>
      <c r="G176" s="15">
        <v>167.88</v>
      </c>
      <c r="H176" s="15">
        <v>3</v>
      </c>
      <c r="I176" s="15">
        <v>6</v>
      </c>
      <c r="J176" s="15">
        <v>359.7</v>
      </c>
      <c r="K176" s="14" t="s">
        <v>30</v>
      </c>
      <c r="L176" s="15">
        <v>2017</v>
      </c>
      <c r="M176" s="14" t="s">
        <v>384</v>
      </c>
      <c r="N176" s="14" t="s">
        <v>35</v>
      </c>
      <c r="O176" s="14" t="s">
        <v>385</v>
      </c>
    </row>
    <row r="177" spans="1:15" x14ac:dyDescent="0.3">
      <c r="A177" t="s">
        <v>23</v>
      </c>
      <c r="D177" s="14" t="s">
        <v>85</v>
      </c>
      <c r="E177" s="14" t="s">
        <v>86</v>
      </c>
      <c r="F177" s="14" t="s">
        <v>38</v>
      </c>
      <c r="G177" s="15">
        <v>59.5</v>
      </c>
      <c r="H177" s="15">
        <v>5</v>
      </c>
      <c r="I177" s="15">
        <v>2</v>
      </c>
      <c r="J177" s="15">
        <v>119.9</v>
      </c>
      <c r="K177" s="14" t="s">
        <v>30</v>
      </c>
      <c r="L177" s="15">
        <v>2014</v>
      </c>
      <c r="M177" s="14" t="s">
        <v>384</v>
      </c>
      <c r="N177" s="14" t="s">
        <v>35</v>
      </c>
      <c r="O177" s="14" t="s">
        <v>385</v>
      </c>
    </row>
    <row r="178" spans="1:15" x14ac:dyDescent="0.3">
      <c r="A178" t="s">
        <v>23</v>
      </c>
      <c r="D178" s="14" t="s">
        <v>85</v>
      </c>
      <c r="E178" s="14" t="s">
        <v>86</v>
      </c>
      <c r="F178" s="14" t="s">
        <v>32</v>
      </c>
      <c r="G178" s="15">
        <v>83.94</v>
      </c>
      <c r="H178" s="15">
        <v>4</v>
      </c>
      <c r="I178" s="15">
        <v>3</v>
      </c>
      <c r="J178" s="15">
        <v>179.85</v>
      </c>
      <c r="K178" s="14" t="s">
        <v>30</v>
      </c>
      <c r="L178" s="15">
        <v>2014</v>
      </c>
      <c r="M178" s="14" t="s">
        <v>384</v>
      </c>
      <c r="N178" s="14" t="s">
        <v>35</v>
      </c>
      <c r="O178" s="14" t="s">
        <v>385</v>
      </c>
    </row>
    <row r="179" spans="1:15" x14ac:dyDescent="0.3">
      <c r="A179" t="s">
        <v>23</v>
      </c>
      <c r="D179" s="14" t="s">
        <v>85</v>
      </c>
      <c r="E179" s="14" t="s">
        <v>86</v>
      </c>
      <c r="F179" s="14" t="s">
        <v>32</v>
      </c>
      <c r="G179" s="15">
        <v>111.92</v>
      </c>
      <c r="H179" s="15">
        <v>1</v>
      </c>
      <c r="I179" s="15">
        <v>4</v>
      </c>
      <c r="J179" s="15">
        <v>479.8</v>
      </c>
      <c r="K179" s="14" t="s">
        <v>30</v>
      </c>
      <c r="L179" s="15">
        <v>2016</v>
      </c>
      <c r="M179" s="14" t="s">
        <v>384</v>
      </c>
      <c r="N179" s="14" t="s">
        <v>35</v>
      </c>
      <c r="O179" s="14" t="s">
        <v>385</v>
      </c>
    </row>
    <row r="180" spans="1:15" x14ac:dyDescent="0.3">
      <c r="A180" t="s">
        <v>23</v>
      </c>
      <c r="D180" s="14" t="s">
        <v>85</v>
      </c>
      <c r="E180" s="14" t="s">
        <v>86</v>
      </c>
      <c r="F180" s="14" t="s">
        <v>38</v>
      </c>
      <c r="G180" s="15">
        <v>119</v>
      </c>
      <c r="H180" s="15">
        <v>2</v>
      </c>
      <c r="I180" s="15">
        <v>4</v>
      </c>
      <c r="J180" s="15">
        <v>239.8</v>
      </c>
      <c r="K180" s="14" t="s">
        <v>30</v>
      </c>
      <c r="L180" s="15">
        <v>2016</v>
      </c>
      <c r="M180" s="14" t="s">
        <v>384</v>
      </c>
      <c r="N180" s="14" t="s">
        <v>35</v>
      </c>
      <c r="O180" s="14" t="s">
        <v>385</v>
      </c>
    </row>
    <row r="181" spans="1:15" x14ac:dyDescent="0.3">
      <c r="A181" t="s">
        <v>23</v>
      </c>
      <c r="D181" s="14" t="s">
        <v>89</v>
      </c>
      <c r="E181" s="14" t="s">
        <v>90</v>
      </c>
      <c r="F181" s="14" t="s">
        <v>38</v>
      </c>
      <c r="G181" s="15">
        <v>223.84</v>
      </c>
      <c r="H181" s="15">
        <v>3</v>
      </c>
      <c r="I181" s="15">
        <v>8</v>
      </c>
      <c r="J181" s="15">
        <v>959.6</v>
      </c>
      <c r="K181" s="14" t="s">
        <v>30</v>
      </c>
      <c r="L181" s="15">
        <v>2016</v>
      </c>
      <c r="M181" s="14" t="s">
        <v>384</v>
      </c>
      <c r="N181" s="14" t="s">
        <v>35</v>
      </c>
      <c r="O181" s="14" t="s">
        <v>385</v>
      </c>
    </row>
    <row r="182" spans="1:15" x14ac:dyDescent="0.3">
      <c r="A182" t="s">
        <v>23</v>
      </c>
      <c r="D182" s="14" t="s">
        <v>89</v>
      </c>
      <c r="E182" s="14" t="s">
        <v>90</v>
      </c>
      <c r="F182" s="14" t="s">
        <v>38</v>
      </c>
      <c r="G182" s="15">
        <v>89.25</v>
      </c>
      <c r="H182" s="15">
        <v>1</v>
      </c>
      <c r="I182" s="15">
        <v>3</v>
      </c>
      <c r="J182" s="15">
        <v>359.85</v>
      </c>
      <c r="K182" s="14" t="s">
        <v>30</v>
      </c>
      <c r="L182" s="15">
        <v>2016</v>
      </c>
      <c r="M182" s="14" t="s">
        <v>384</v>
      </c>
      <c r="N182" s="14" t="s">
        <v>35</v>
      </c>
      <c r="O182" s="14" t="s">
        <v>385</v>
      </c>
    </row>
    <row r="183" spans="1:15" x14ac:dyDescent="0.3">
      <c r="A183" t="s">
        <v>23</v>
      </c>
      <c r="D183" s="14" t="s">
        <v>89</v>
      </c>
      <c r="E183" s="14" t="s">
        <v>90</v>
      </c>
      <c r="F183" s="14" t="s">
        <v>38</v>
      </c>
      <c r="G183" s="15">
        <v>145.21</v>
      </c>
      <c r="H183" s="15">
        <v>4</v>
      </c>
      <c r="I183" s="15">
        <v>5</v>
      </c>
      <c r="J183" s="15">
        <v>299.75</v>
      </c>
      <c r="K183" s="14" t="s">
        <v>30</v>
      </c>
      <c r="L183" s="15">
        <v>2014</v>
      </c>
      <c r="M183" s="14" t="s">
        <v>384</v>
      </c>
      <c r="N183" s="14" t="s">
        <v>35</v>
      </c>
      <c r="O183" s="14" t="s">
        <v>385</v>
      </c>
    </row>
    <row r="184" spans="1:15" x14ac:dyDescent="0.3">
      <c r="A184" t="s">
        <v>23</v>
      </c>
      <c r="D184" s="14" t="s">
        <v>89</v>
      </c>
      <c r="E184" s="14" t="s">
        <v>90</v>
      </c>
      <c r="F184" s="14" t="s">
        <v>38</v>
      </c>
      <c r="G184" s="15">
        <v>83.94</v>
      </c>
      <c r="H184" s="15">
        <v>3</v>
      </c>
      <c r="I184" s="15">
        <v>3</v>
      </c>
      <c r="J184" s="15">
        <v>359.85</v>
      </c>
      <c r="K184" s="14" t="s">
        <v>30</v>
      </c>
      <c r="L184" s="15">
        <v>2017</v>
      </c>
      <c r="M184" s="14" t="s">
        <v>384</v>
      </c>
      <c r="N184" s="14" t="s">
        <v>35</v>
      </c>
      <c r="O184" s="14" t="s">
        <v>385</v>
      </c>
    </row>
    <row r="185" spans="1:15" x14ac:dyDescent="0.3">
      <c r="A185" t="s">
        <v>23</v>
      </c>
      <c r="D185" s="14" t="s">
        <v>89</v>
      </c>
      <c r="E185" s="14" t="s">
        <v>90</v>
      </c>
      <c r="F185" s="14" t="s">
        <v>32</v>
      </c>
      <c r="G185" s="15">
        <v>119</v>
      </c>
      <c r="H185" s="15">
        <v>3</v>
      </c>
      <c r="I185" s="15">
        <v>2</v>
      </c>
      <c r="J185" s="15">
        <v>239.9</v>
      </c>
      <c r="K185" s="14" t="s">
        <v>30</v>
      </c>
      <c r="L185" s="15">
        <v>2017</v>
      </c>
      <c r="M185" s="14" t="s">
        <v>384</v>
      </c>
      <c r="N185" s="14" t="s">
        <v>35</v>
      </c>
      <c r="O185" s="14" t="s">
        <v>385</v>
      </c>
    </row>
    <row r="186" spans="1:15" x14ac:dyDescent="0.3">
      <c r="A186" t="s">
        <v>23</v>
      </c>
      <c r="D186" s="14" t="s">
        <v>89</v>
      </c>
      <c r="E186" s="14" t="s">
        <v>90</v>
      </c>
      <c r="F186" s="14" t="s">
        <v>32</v>
      </c>
      <c r="G186" s="15">
        <v>178.5</v>
      </c>
      <c r="H186" s="15">
        <v>3</v>
      </c>
      <c r="I186" s="15">
        <v>3</v>
      </c>
      <c r="J186" s="15">
        <v>359.85</v>
      </c>
      <c r="K186" s="14" t="s">
        <v>30</v>
      </c>
      <c r="L186" s="15">
        <v>2016</v>
      </c>
      <c r="M186" s="14" t="s">
        <v>384</v>
      </c>
      <c r="N186" s="14" t="s">
        <v>35</v>
      </c>
      <c r="O186" s="14" t="s">
        <v>385</v>
      </c>
    </row>
    <row r="187" spans="1:15" x14ac:dyDescent="0.3">
      <c r="A187" t="s">
        <v>23</v>
      </c>
      <c r="D187" s="14" t="s">
        <v>89</v>
      </c>
      <c r="E187" s="14" t="s">
        <v>90</v>
      </c>
      <c r="F187" s="14" t="s">
        <v>38</v>
      </c>
      <c r="G187" s="15">
        <v>83.94</v>
      </c>
      <c r="H187" s="15">
        <v>1</v>
      </c>
      <c r="I187" s="15">
        <v>3</v>
      </c>
      <c r="J187" s="15">
        <v>359.85</v>
      </c>
      <c r="K187" s="14" t="s">
        <v>30</v>
      </c>
      <c r="L187" s="15">
        <v>2017</v>
      </c>
      <c r="M187" s="14" t="s">
        <v>384</v>
      </c>
      <c r="N187" s="14" t="s">
        <v>35</v>
      </c>
      <c r="O187" s="14" t="s">
        <v>385</v>
      </c>
    </row>
    <row r="188" spans="1:15" x14ac:dyDescent="0.3">
      <c r="A188" t="s">
        <v>23</v>
      </c>
      <c r="D188" s="14" t="s">
        <v>81</v>
      </c>
      <c r="E188" s="14" t="s">
        <v>82</v>
      </c>
      <c r="F188" s="14" t="s">
        <v>32</v>
      </c>
      <c r="G188" s="15">
        <v>0</v>
      </c>
      <c r="H188" s="15">
        <v>3</v>
      </c>
      <c r="I188" s="15">
        <v>12</v>
      </c>
      <c r="J188" s="15">
        <v>419.4</v>
      </c>
      <c r="K188" s="14" t="s">
        <v>30</v>
      </c>
      <c r="L188" s="15">
        <v>2016</v>
      </c>
      <c r="M188" s="14" t="s">
        <v>386</v>
      </c>
      <c r="N188" s="14" t="s">
        <v>29</v>
      </c>
      <c r="O188" s="14" t="s">
        <v>387</v>
      </c>
    </row>
    <row r="189" spans="1:15" x14ac:dyDescent="0.3">
      <c r="A189" t="s">
        <v>23</v>
      </c>
      <c r="D189" s="14" t="s">
        <v>81</v>
      </c>
      <c r="E189" s="14" t="s">
        <v>82</v>
      </c>
      <c r="F189" s="14" t="s">
        <v>32</v>
      </c>
      <c r="G189" s="15">
        <v>0</v>
      </c>
      <c r="H189" s="15">
        <v>3</v>
      </c>
      <c r="I189" s="15">
        <v>12</v>
      </c>
      <c r="J189" s="15">
        <v>419.4</v>
      </c>
      <c r="K189" s="14" t="s">
        <v>30</v>
      </c>
      <c r="L189" s="15">
        <v>2017</v>
      </c>
      <c r="M189" s="14" t="s">
        <v>386</v>
      </c>
      <c r="N189" s="14" t="s">
        <v>29</v>
      </c>
      <c r="O189" s="14" t="s">
        <v>387</v>
      </c>
    </row>
    <row r="190" spans="1:15" x14ac:dyDescent="0.3">
      <c r="A190" t="s">
        <v>23</v>
      </c>
      <c r="D190" s="14" t="s">
        <v>81</v>
      </c>
      <c r="E190" s="14" t="s">
        <v>82</v>
      </c>
      <c r="F190" s="14" t="s">
        <v>32</v>
      </c>
      <c r="G190" s="15">
        <v>0</v>
      </c>
      <c r="H190" s="15">
        <v>4</v>
      </c>
      <c r="I190" s="15">
        <v>5.5</v>
      </c>
      <c r="J190" s="15">
        <v>192.23</v>
      </c>
      <c r="K190" s="14" t="s">
        <v>30</v>
      </c>
      <c r="L190" s="15">
        <v>2014</v>
      </c>
      <c r="M190" s="14" t="s">
        <v>386</v>
      </c>
      <c r="N190" s="14" t="s">
        <v>29</v>
      </c>
      <c r="O190" s="14" t="s">
        <v>387</v>
      </c>
    </row>
    <row r="191" spans="1:15" x14ac:dyDescent="0.3">
      <c r="A191" t="s">
        <v>23</v>
      </c>
      <c r="D191" s="14" t="s">
        <v>81</v>
      </c>
      <c r="E191" s="14" t="s">
        <v>82</v>
      </c>
      <c r="F191" s="14" t="s">
        <v>32</v>
      </c>
      <c r="G191" s="15">
        <v>0</v>
      </c>
      <c r="H191" s="15">
        <v>2</v>
      </c>
      <c r="I191" s="15">
        <v>11</v>
      </c>
      <c r="J191" s="15">
        <v>384.46</v>
      </c>
      <c r="K191" s="14" t="s">
        <v>30</v>
      </c>
      <c r="L191" s="15">
        <v>2016</v>
      </c>
      <c r="M191" s="14" t="s">
        <v>386</v>
      </c>
      <c r="N191" s="14" t="s">
        <v>29</v>
      </c>
      <c r="O191" s="14" t="s">
        <v>387</v>
      </c>
    </row>
    <row r="192" spans="1:15" x14ac:dyDescent="0.3">
      <c r="A192" t="s">
        <v>23</v>
      </c>
      <c r="D192" s="14" t="s">
        <v>95</v>
      </c>
      <c r="E192" s="14" t="s">
        <v>96</v>
      </c>
      <c r="F192" s="14" t="s">
        <v>32</v>
      </c>
      <c r="G192" s="15">
        <v>69100</v>
      </c>
      <c r="H192" s="15">
        <v>4</v>
      </c>
      <c r="I192" s="15">
        <v>2</v>
      </c>
      <c r="J192" s="15">
        <v>138219.9</v>
      </c>
      <c r="K192" s="14" t="s">
        <v>30</v>
      </c>
      <c r="L192" s="15">
        <v>2017</v>
      </c>
      <c r="M192" s="14" t="s">
        <v>384</v>
      </c>
      <c r="N192" s="14" t="s">
        <v>35</v>
      </c>
      <c r="O192" s="14" t="s">
        <v>385</v>
      </c>
    </row>
    <row r="193" spans="1:15" x14ac:dyDescent="0.3">
      <c r="A193" t="s">
        <v>23</v>
      </c>
      <c r="D193" s="14" t="s">
        <v>123</v>
      </c>
      <c r="E193" s="14" t="s">
        <v>124</v>
      </c>
      <c r="F193" s="14" t="s">
        <v>32</v>
      </c>
      <c r="G193" s="15">
        <v>49.05</v>
      </c>
      <c r="H193" s="15">
        <v>4</v>
      </c>
      <c r="I193" s="15">
        <v>5</v>
      </c>
      <c r="J193" s="15">
        <v>99.75</v>
      </c>
      <c r="K193" s="14" t="s">
        <v>30</v>
      </c>
      <c r="L193" s="15">
        <v>2017</v>
      </c>
      <c r="M193" s="14" t="s">
        <v>384</v>
      </c>
      <c r="N193" s="14" t="s">
        <v>29</v>
      </c>
      <c r="O193" s="14" t="s">
        <v>385</v>
      </c>
    </row>
    <row r="194" spans="1:15" x14ac:dyDescent="0.3">
      <c r="A194" t="s">
        <v>23</v>
      </c>
      <c r="D194" t="s">
        <v>26</v>
      </c>
      <c r="G194">
        <f>SUBTOTAL(109,InventorySalesSummaryPeriod_History[Summary Costs])</f>
        <v>467428.51999999996</v>
      </c>
      <c r="H194">
        <f>SUBTOTAL(109,InventorySalesSummaryPeriod_History[Summary Prd/Mth])</f>
        <v>569</v>
      </c>
      <c r="I194">
        <f>SUBTOTAL(109,InventorySalesSummaryPeriod_History[Summary QTYS])</f>
        <v>990.5</v>
      </c>
      <c r="J194">
        <f>SUBTOTAL(109,InventorySalesSummaryPeriod_History[Summary Sales])</f>
        <v>926097.53999999992</v>
      </c>
      <c r="L194">
        <f>SUBTOTAL(109,InventorySalesSummaryPeriod_History[Year])</f>
        <v>356848</v>
      </c>
      <c r="O194">
        <f>SUBTOTAL(103,InventorySalesSummaryPeriod_History[Selling UofM])</f>
        <v>177</v>
      </c>
    </row>
  </sheetData>
  <pageMargins left="0.7" right="0.7" top="0.75" bottom="0.75" header="0.3" footer="0.3"/>
  <pageSetup orientation="portrait" horizontalDpi="300" verticalDpi="3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workbookViewId="0"/>
  </sheetViews>
  <sheetFormatPr defaultRowHeight="16.5" x14ac:dyDescent="0.3"/>
  <sheetData>
    <row r="1" spans="1:16" x14ac:dyDescent="0.3">
      <c r="A1" s="10" t="s">
        <v>433</v>
      </c>
      <c r="C1" s="10" t="s">
        <v>0</v>
      </c>
      <c r="D1" s="10" t="s">
        <v>1</v>
      </c>
      <c r="E1" s="10" t="s">
        <v>11</v>
      </c>
    </row>
    <row r="3" spans="1:16" x14ac:dyDescent="0.3">
      <c r="C3" s="10" t="s">
        <v>2</v>
      </c>
      <c r="D3" s="10" t="s">
        <v>3</v>
      </c>
    </row>
    <row r="4" spans="1:16" x14ac:dyDescent="0.3">
      <c r="C4" s="10" t="s">
        <v>4</v>
      </c>
    </row>
    <row r="5" spans="1:16" x14ac:dyDescent="0.3">
      <c r="C5" s="10" t="s">
        <v>6</v>
      </c>
      <c r="D5" s="10" t="s">
        <v>390</v>
      </c>
      <c r="F5" s="10" t="s">
        <v>391</v>
      </c>
    </row>
    <row r="6" spans="1:16" x14ac:dyDescent="0.3">
      <c r="C6" s="10" t="s">
        <v>21</v>
      </c>
      <c r="D6" s="10" t="s">
        <v>30</v>
      </c>
      <c r="F6" s="10" t="s">
        <v>392</v>
      </c>
    </row>
    <row r="7" spans="1:16" x14ac:dyDescent="0.3">
      <c r="A7" s="10" t="s">
        <v>5</v>
      </c>
      <c r="C7" s="10" t="s">
        <v>8</v>
      </c>
      <c r="D7" s="10" t="s">
        <v>410</v>
      </c>
    </row>
    <row r="8" spans="1:16" x14ac:dyDescent="0.3">
      <c r="C8" s="10" t="s">
        <v>9</v>
      </c>
    </row>
    <row r="9" spans="1:16" x14ac:dyDescent="0.3">
      <c r="A9" s="10" t="s">
        <v>5</v>
      </c>
      <c r="C9" s="10" t="s">
        <v>379</v>
      </c>
      <c r="D9" s="10" t="s">
        <v>7</v>
      </c>
    </row>
    <row r="10" spans="1:16" x14ac:dyDescent="0.3">
      <c r="A10" s="10" t="s">
        <v>5</v>
      </c>
      <c r="C10" s="10" t="s">
        <v>10</v>
      </c>
      <c r="D10" s="10" t="s">
        <v>7</v>
      </c>
    </row>
    <row r="11" spans="1:16" x14ac:dyDescent="0.3">
      <c r="A11" s="10" t="s">
        <v>5</v>
      </c>
      <c r="C11" s="10" t="s">
        <v>380</v>
      </c>
      <c r="D11" s="10" t="s">
        <v>7</v>
      </c>
    </row>
    <row r="13" spans="1:16" x14ac:dyDescent="0.3">
      <c r="A13" s="10" t="s">
        <v>11</v>
      </c>
      <c r="D13" s="10" t="s">
        <v>12</v>
      </c>
      <c r="E13" s="10" t="s">
        <v>389</v>
      </c>
    </row>
    <row r="14" spans="1:16" x14ac:dyDescent="0.3">
      <c r="A14" s="10" t="s">
        <v>11</v>
      </c>
      <c r="D14" s="10" t="s">
        <v>13</v>
      </c>
      <c r="E14" s="10" t="s">
        <v>15</v>
      </c>
      <c r="F14" s="10" t="s">
        <v>16</v>
      </c>
      <c r="G14" s="10" t="s">
        <v>6</v>
      </c>
      <c r="H14" s="10" t="s">
        <v>17</v>
      </c>
      <c r="I14" s="10" t="s">
        <v>18</v>
      </c>
      <c r="J14" s="10" t="s">
        <v>19</v>
      </c>
      <c r="K14" s="10" t="s">
        <v>20</v>
      </c>
      <c r="L14" s="10" t="s">
        <v>21</v>
      </c>
      <c r="M14" s="10" t="s">
        <v>8</v>
      </c>
      <c r="N14" s="10" t="s">
        <v>379</v>
      </c>
      <c r="O14" s="10" t="s">
        <v>10</v>
      </c>
      <c r="P14" s="10" t="s">
        <v>381</v>
      </c>
    </row>
    <row r="15" spans="1:16" x14ac:dyDescent="0.3">
      <c r="A15" s="10" t="s">
        <v>11</v>
      </c>
      <c r="D15" s="10" t="s">
        <v>14</v>
      </c>
      <c r="E15" s="10" t="s">
        <v>15</v>
      </c>
      <c r="F15" s="10" t="s">
        <v>16</v>
      </c>
      <c r="G15" s="10" t="s">
        <v>6</v>
      </c>
      <c r="H15" s="10" t="s">
        <v>17</v>
      </c>
      <c r="I15" s="10" t="s">
        <v>18</v>
      </c>
      <c r="J15" s="10" t="s">
        <v>19</v>
      </c>
      <c r="K15" s="10" t="s">
        <v>20</v>
      </c>
      <c r="L15" s="10" t="s">
        <v>21</v>
      </c>
      <c r="M15" s="10" t="s">
        <v>8</v>
      </c>
      <c r="N15" s="10" t="s">
        <v>382</v>
      </c>
      <c r="O15" s="10" t="s">
        <v>22</v>
      </c>
      <c r="P15" s="10" t="s">
        <v>383</v>
      </c>
    </row>
    <row r="16" spans="1:16" x14ac:dyDescent="0.3">
      <c r="D16" s="10" t="s">
        <v>413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workbookViewId="0"/>
  </sheetViews>
  <sheetFormatPr defaultRowHeight="16.5" x14ac:dyDescent="0.3"/>
  <sheetData>
    <row r="1" spans="1:16" x14ac:dyDescent="0.3">
      <c r="A1" s="10" t="s">
        <v>433</v>
      </c>
      <c r="C1" s="10" t="s">
        <v>0</v>
      </c>
      <c r="D1" s="10" t="s">
        <v>1</v>
      </c>
      <c r="E1" s="10" t="s">
        <v>11</v>
      </c>
    </row>
    <row r="3" spans="1:16" x14ac:dyDescent="0.3">
      <c r="C3" s="10" t="s">
        <v>2</v>
      </c>
      <c r="D3" s="10" t="s">
        <v>3</v>
      </c>
    </row>
    <row r="4" spans="1:16" x14ac:dyDescent="0.3">
      <c r="C4" s="10" t="s">
        <v>4</v>
      </c>
    </row>
    <row r="5" spans="1:16" x14ac:dyDescent="0.3">
      <c r="C5" s="10" t="s">
        <v>6</v>
      </c>
      <c r="D5" s="10" t="s">
        <v>390</v>
      </c>
      <c r="F5" s="10" t="s">
        <v>391</v>
      </c>
    </row>
    <row r="6" spans="1:16" x14ac:dyDescent="0.3">
      <c r="C6" s="10" t="s">
        <v>21</v>
      </c>
      <c r="D6" s="10" t="s">
        <v>30</v>
      </c>
      <c r="F6" s="10" t="s">
        <v>392</v>
      </c>
    </row>
    <row r="7" spans="1:16" x14ac:dyDescent="0.3">
      <c r="A7" s="10" t="s">
        <v>5</v>
      </c>
      <c r="C7" s="10" t="s">
        <v>8</v>
      </c>
      <c r="D7" s="10" t="s">
        <v>410</v>
      </c>
    </row>
    <row r="8" spans="1:16" x14ac:dyDescent="0.3">
      <c r="C8" s="10" t="s">
        <v>9</v>
      </c>
    </row>
    <row r="9" spans="1:16" x14ac:dyDescent="0.3">
      <c r="A9" s="10" t="s">
        <v>5</v>
      </c>
      <c r="C9" s="10" t="s">
        <v>379</v>
      </c>
      <c r="D9" s="10" t="s">
        <v>7</v>
      </c>
    </row>
    <row r="10" spans="1:16" x14ac:dyDescent="0.3">
      <c r="A10" s="10" t="s">
        <v>5</v>
      </c>
      <c r="C10" s="10" t="s">
        <v>10</v>
      </c>
      <c r="D10" s="10" t="s">
        <v>7</v>
      </c>
    </row>
    <row r="11" spans="1:16" x14ac:dyDescent="0.3">
      <c r="A11" s="10" t="s">
        <v>5</v>
      </c>
      <c r="C11" s="10" t="s">
        <v>380</v>
      </c>
      <c r="D11" s="10" t="s">
        <v>7</v>
      </c>
    </row>
    <row r="13" spans="1:16" x14ac:dyDescent="0.3">
      <c r="A13" s="10" t="s">
        <v>11</v>
      </c>
      <c r="D13" s="10" t="s">
        <v>12</v>
      </c>
      <c r="E13" s="10" t="s">
        <v>389</v>
      </c>
    </row>
    <row r="14" spans="1:16" x14ac:dyDescent="0.3">
      <c r="A14" s="10" t="s">
        <v>11</v>
      </c>
      <c r="D14" s="10" t="s">
        <v>13</v>
      </c>
      <c r="E14" s="10" t="s">
        <v>15</v>
      </c>
      <c r="F14" s="10" t="s">
        <v>16</v>
      </c>
      <c r="G14" s="10" t="s">
        <v>6</v>
      </c>
      <c r="H14" s="10" t="s">
        <v>17</v>
      </c>
      <c r="I14" s="10" t="s">
        <v>18</v>
      </c>
      <c r="J14" s="10" t="s">
        <v>19</v>
      </c>
      <c r="K14" s="10" t="s">
        <v>20</v>
      </c>
      <c r="L14" s="10" t="s">
        <v>21</v>
      </c>
      <c r="M14" s="10" t="s">
        <v>8</v>
      </c>
      <c r="N14" s="10" t="s">
        <v>379</v>
      </c>
      <c r="O14" s="10" t="s">
        <v>10</v>
      </c>
      <c r="P14" s="10" t="s">
        <v>381</v>
      </c>
    </row>
    <row r="15" spans="1:16" x14ac:dyDescent="0.3">
      <c r="A15" s="10" t="s">
        <v>11</v>
      </c>
      <c r="D15" s="10" t="s">
        <v>14</v>
      </c>
      <c r="E15" s="10" t="s">
        <v>15</v>
      </c>
      <c r="F15" s="10" t="s">
        <v>16</v>
      </c>
      <c r="G15" s="10" t="s">
        <v>6</v>
      </c>
      <c r="H15" s="10" t="s">
        <v>17</v>
      </c>
      <c r="I15" s="10" t="s">
        <v>18</v>
      </c>
      <c r="J15" s="10" t="s">
        <v>19</v>
      </c>
      <c r="K15" s="10" t="s">
        <v>20</v>
      </c>
      <c r="L15" s="10" t="s">
        <v>21</v>
      </c>
      <c r="M15" s="10" t="s">
        <v>8</v>
      </c>
      <c r="N15" s="10" t="s">
        <v>382</v>
      </c>
      <c r="O15" s="10" t="s">
        <v>22</v>
      </c>
      <c r="P15" s="10" t="s">
        <v>383</v>
      </c>
    </row>
    <row r="16" spans="1:16" x14ac:dyDescent="0.3">
      <c r="D16" s="10" t="s">
        <v>413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94"/>
  <sheetViews>
    <sheetView workbookViewId="0"/>
  </sheetViews>
  <sheetFormatPr defaultRowHeight="16.5" x14ac:dyDescent="0.3"/>
  <sheetData>
    <row r="1" spans="1:27" x14ac:dyDescent="0.3">
      <c r="A1" s="10" t="s">
        <v>435</v>
      </c>
      <c r="C1" s="10" t="s">
        <v>0</v>
      </c>
      <c r="D1" s="10" t="s">
        <v>24</v>
      </c>
      <c r="E1" s="10" t="s">
        <v>25</v>
      </c>
      <c r="F1" s="10" t="s">
        <v>25</v>
      </c>
      <c r="G1" s="10" t="s">
        <v>25</v>
      </c>
      <c r="H1" s="10" t="s">
        <v>25</v>
      </c>
      <c r="I1" s="10" t="s">
        <v>25</v>
      </c>
      <c r="J1" s="10" t="s">
        <v>25</v>
      </c>
      <c r="K1" s="10" t="s">
        <v>25</v>
      </c>
      <c r="L1" s="10" t="s">
        <v>25</v>
      </c>
      <c r="M1" s="10" t="s">
        <v>25</v>
      </c>
      <c r="N1" s="10" t="s">
        <v>25</v>
      </c>
      <c r="O1" s="10" t="s">
        <v>25</v>
      </c>
      <c r="P1" s="10" t="s">
        <v>11</v>
      </c>
    </row>
    <row r="3" spans="1:27" x14ac:dyDescent="0.3">
      <c r="C3" s="10" t="s">
        <v>2</v>
      </c>
      <c r="D3" s="10" t="s">
        <v>3</v>
      </c>
    </row>
    <row r="4" spans="1:27" x14ac:dyDescent="0.3">
      <c r="C4" s="10" t="s">
        <v>4</v>
      </c>
    </row>
    <row r="5" spans="1:27" x14ac:dyDescent="0.3">
      <c r="C5" s="10" t="s">
        <v>6</v>
      </c>
      <c r="D5" s="10" t="s">
        <v>390</v>
      </c>
      <c r="Q5" s="10" t="s">
        <v>391</v>
      </c>
    </row>
    <row r="6" spans="1:27" x14ac:dyDescent="0.3">
      <c r="C6" s="10" t="s">
        <v>21</v>
      </c>
      <c r="D6" s="10" t="s">
        <v>30</v>
      </c>
      <c r="Q6" s="10" t="s">
        <v>392</v>
      </c>
    </row>
    <row r="7" spans="1:27" x14ac:dyDescent="0.3">
      <c r="A7" s="10" t="s">
        <v>5</v>
      </c>
      <c r="C7" s="10" t="s">
        <v>8</v>
      </c>
      <c r="D7" s="10" t="s">
        <v>410</v>
      </c>
    </row>
    <row r="8" spans="1:27" x14ac:dyDescent="0.3">
      <c r="C8" s="10" t="s">
        <v>9</v>
      </c>
    </row>
    <row r="9" spans="1:27" x14ac:dyDescent="0.3">
      <c r="A9" s="10" t="s">
        <v>5</v>
      </c>
      <c r="C9" s="10" t="s">
        <v>379</v>
      </c>
      <c r="D9" s="10" t="s">
        <v>7</v>
      </c>
    </row>
    <row r="10" spans="1:27" x14ac:dyDescent="0.3">
      <c r="A10" s="10" t="s">
        <v>5</v>
      </c>
      <c r="C10" s="10" t="s">
        <v>10</v>
      </c>
      <c r="D10" s="10" t="s">
        <v>7</v>
      </c>
    </row>
    <row r="11" spans="1:27" x14ac:dyDescent="0.3">
      <c r="A11" s="10" t="s">
        <v>5</v>
      </c>
      <c r="C11" s="10" t="s">
        <v>380</v>
      </c>
      <c r="D11" s="10" t="s">
        <v>7</v>
      </c>
    </row>
    <row r="13" spans="1:27" x14ac:dyDescent="0.3">
      <c r="A13" s="10" t="s">
        <v>11</v>
      </c>
      <c r="D13" s="10" t="s">
        <v>12</v>
      </c>
      <c r="P13" s="10" t="s">
        <v>389</v>
      </c>
    </row>
    <row r="14" spans="1:27" x14ac:dyDescent="0.3">
      <c r="A14" s="10" t="s">
        <v>11</v>
      </c>
      <c r="D14" s="10" t="s">
        <v>13</v>
      </c>
      <c r="P14" s="10" t="s">
        <v>15</v>
      </c>
      <c r="Q14" s="10" t="s">
        <v>16</v>
      </c>
      <c r="R14" s="10" t="s">
        <v>6</v>
      </c>
      <c r="S14" s="10" t="s">
        <v>17</v>
      </c>
      <c r="T14" s="10" t="s">
        <v>18</v>
      </c>
      <c r="U14" s="10" t="s">
        <v>19</v>
      </c>
      <c r="V14" s="10" t="s">
        <v>20</v>
      </c>
      <c r="W14" s="10" t="s">
        <v>21</v>
      </c>
      <c r="X14" s="10" t="s">
        <v>8</v>
      </c>
      <c r="Y14" s="10" t="s">
        <v>379</v>
      </c>
      <c r="Z14" s="10" t="s">
        <v>10</v>
      </c>
      <c r="AA14" s="10" t="s">
        <v>381</v>
      </c>
    </row>
    <row r="15" spans="1:27" x14ac:dyDescent="0.3">
      <c r="A15" s="10" t="s">
        <v>11</v>
      </c>
      <c r="D15" s="10" t="s">
        <v>14</v>
      </c>
      <c r="P15" s="10" t="s">
        <v>15</v>
      </c>
      <c r="Q15" s="10" t="s">
        <v>16</v>
      </c>
      <c r="R15" s="10" t="s">
        <v>6</v>
      </c>
      <c r="S15" s="10" t="s">
        <v>17</v>
      </c>
      <c r="T15" s="10" t="s">
        <v>18</v>
      </c>
      <c r="U15" s="10" t="s">
        <v>19</v>
      </c>
      <c r="V15" s="10" t="s">
        <v>20</v>
      </c>
      <c r="W15" s="10" t="s">
        <v>21</v>
      </c>
      <c r="X15" s="10" t="s">
        <v>8</v>
      </c>
      <c r="Y15" s="10" t="s">
        <v>382</v>
      </c>
      <c r="Z15" s="10" t="s">
        <v>22</v>
      </c>
      <c r="AA15" s="10" t="s">
        <v>383</v>
      </c>
    </row>
    <row r="16" spans="1:27" x14ac:dyDescent="0.3">
      <c r="D16" s="10" t="s">
        <v>15</v>
      </c>
      <c r="E16" s="10" t="s">
        <v>16</v>
      </c>
      <c r="F16" s="10" t="s">
        <v>6</v>
      </c>
      <c r="G16" s="10" t="s">
        <v>17</v>
      </c>
      <c r="H16" s="10" t="s">
        <v>18</v>
      </c>
      <c r="I16" s="10" t="s">
        <v>19</v>
      </c>
      <c r="J16" s="10" t="s">
        <v>20</v>
      </c>
      <c r="K16" s="10" t="s">
        <v>21</v>
      </c>
      <c r="L16" s="10" t="s">
        <v>8</v>
      </c>
      <c r="M16" s="10" t="s">
        <v>379</v>
      </c>
      <c r="N16" s="10" t="s">
        <v>10</v>
      </c>
      <c r="O16" s="10" t="s">
        <v>381</v>
      </c>
    </row>
    <row r="17" spans="1:15" x14ac:dyDescent="0.3">
      <c r="A17" s="10" t="s">
        <v>23</v>
      </c>
      <c r="D17" s="10" t="s">
        <v>67</v>
      </c>
      <c r="E17" s="10" t="s">
        <v>68</v>
      </c>
      <c r="F17" s="10" t="s">
        <v>32</v>
      </c>
      <c r="G17" s="10" t="s">
        <v>241</v>
      </c>
      <c r="H17" s="10" t="s">
        <v>127</v>
      </c>
      <c r="I17" s="10" t="s">
        <v>242</v>
      </c>
      <c r="J17" s="10" t="s">
        <v>243</v>
      </c>
      <c r="K17" s="10" t="s">
        <v>30</v>
      </c>
      <c r="L17" s="10" t="s">
        <v>139</v>
      </c>
      <c r="M17" s="10" t="s">
        <v>384</v>
      </c>
      <c r="O17" s="10" t="s">
        <v>385</v>
      </c>
    </row>
    <row r="18" spans="1:15" x14ac:dyDescent="0.3">
      <c r="A18" s="10" t="s">
        <v>23</v>
      </c>
      <c r="D18" s="10" t="s">
        <v>67</v>
      </c>
      <c r="E18" s="10" t="s">
        <v>68</v>
      </c>
      <c r="F18" s="10" t="s">
        <v>32</v>
      </c>
      <c r="G18" s="10" t="s">
        <v>238</v>
      </c>
      <c r="H18" s="10" t="s">
        <v>142</v>
      </c>
      <c r="I18" s="10" t="s">
        <v>239</v>
      </c>
      <c r="J18" s="10" t="s">
        <v>240</v>
      </c>
      <c r="K18" s="10" t="s">
        <v>30</v>
      </c>
      <c r="L18" s="10" t="s">
        <v>139</v>
      </c>
      <c r="M18" s="10" t="s">
        <v>384</v>
      </c>
      <c r="O18" s="10" t="s">
        <v>385</v>
      </c>
    </row>
    <row r="19" spans="1:15" x14ac:dyDescent="0.3">
      <c r="A19" s="10" t="s">
        <v>23</v>
      </c>
      <c r="D19" s="10" t="s">
        <v>67</v>
      </c>
      <c r="E19" s="10" t="s">
        <v>68</v>
      </c>
      <c r="F19" s="10" t="s">
        <v>32</v>
      </c>
      <c r="G19" s="10" t="s">
        <v>236</v>
      </c>
      <c r="H19" s="10" t="s">
        <v>145</v>
      </c>
      <c r="I19" s="10" t="s">
        <v>153</v>
      </c>
      <c r="J19" s="10" t="s">
        <v>237</v>
      </c>
      <c r="K19" s="10" t="s">
        <v>30</v>
      </c>
      <c r="L19" s="10" t="s">
        <v>139</v>
      </c>
      <c r="M19" s="10" t="s">
        <v>384</v>
      </c>
      <c r="O19" s="10" t="s">
        <v>385</v>
      </c>
    </row>
    <row r="20" spans="1:15" x14ac:dyDescent="0.3">
      <c r="A20" s="10" t="s">
        <v>23</v>
      </c>
      <c r="D20" s="10" t="s">
        <v>67</v>
      </c>
      <c r="E20" s="10" t="s">
        <v>68</v>
      </c>
      <c r="F20" s="10" t="s">
        <v>32</v>
      </c>
      <c r="G20" s="10" t="s">
        <v>236</v>
      </c>
      <c r="H20" s="10" t="s">
        <v>145</v>
      </c>
      <c r="I20" s="10" t="s">
        <v>153</v>
      </c>
      <c r="J20" s="10" t="s">
        <v>237</v>
      </c>
      <c r="K20" s="10" t="s">
        <v>30</v>
      </c>
      <c r="L20" s="10" t="s">
        <v>129</v>
      </c>
      <c r="M20" s="10" t="s">
        <v>384</v>
      </c>
      <c r="O20" s="10" t="s">
        <v>385</v>
      </c>
    </row>
    <row r="21" spans="1:15" x14ac:dyDescent="0.3">
      <c r="A21" s="10" t="s">
        <v>23</v>
      </c>
      <c r="D21" s="10" t="s">
        <v>75</v>
      </c>
      <c r="E21" s="10" t="s">
        <v>76</v>
      </c>
      <c r="F21" s="10" t="s">
        <v>32</v>
      </c>
      <c r="G21" s="10" t="s">
        <v>231</v>
      </c>
      <c r="H21" s="10" t="s">
        <v>126</v>
      </c>
      <c r="I21" s="10" t="s">
        <v>131</v>
      </c>
      <c r="J21" s="10" t="s">
        <v>258</v>
      </c>
      <c r="K21" s="10" t="s">
        <v>30</v>
      </c>
      <c r="L21" s="10" t="s">
        <v>129</v>
      </c>
      <c r="M21" s="10" t="s">
        <v>384</v>
      </c>
      <c r="N21" s="10" t="s">
        <v>62</v>
      </c>
      <c r="O21" s="10" t="s">
        <v>385</v>
      </c>
    </row>
    <row r="22" spans="1:15" x14ac:dyDescent="0.3">
      <c r="A22" s="10" t="s">
        <v>23</v>
      </c>
      <c r="D22" s="10" t="s">
        <v>108</v>
      </c>
      <c r="E22" s="10" t="s">
        <v>109</v>
      </c>
      <c r="F22" s="10" t="s">
        <v>32</v>
      </c>
      <c r="G22" s="10" t="s">
        <v>335</v>
      </c>
      <c r="H22" s="10" t="s">
        <v>126</v>
      </c>
      <c r="I22" s="10" t="s">
        <v>145</v>
      </c>
      <c r="J22" s="10" t="s">
        <v>336</v>
      </c>
      <c r="K22" s="10" t="s">
        <v>30</v>
      </c>
      <c r="L22" s="10" t="s">
        <v>129</v>
      </c>
      <c r="M22" s="10" t="s">
        <v>384</v>
      </c>
      <c r="N22" s="10" t="s">
        <v>62</v>
      </c>
      <c r="O22" s="10" t="s">
        <v>385</v>
      </c>
    </row>
    <row r="23" spans="1:15" x14ac:dyDescent="0.3">
      <c r="A23" s="10" t="s">
        <v>23</v>
      </c>
      <c r="D23" s="10" t="s">
        <v>108</v>
      </c>
      <c r="E23" s="10" t="s">
        <v>109</v>
      </c>
      <c r="F23" s="10" t="s">
        <v>65</v>
      </c>
      <c r="G23" s="10" t="s">
        <v>337</v>
      </c>
      <c r="H23" s="10" t="s">
        <v>153</v>
      </c>
      <c r="I23" s="10" t="s">
        <v>127</v>
      </c>
      <c r="J23" s="10" t="s">
        <v>338</v>
      </c>
      <c r="K23" s="10" t="s">
        <v>30</v>
      </c>
      <c r="L23" s="10" t="s">
        <v>233</v>
      </c>
      <c r="M23" s="10" t="s">
        <v>384</v>
      </c>
      <c r="N23" s="10" t="s">
        <v>62</v>
      </c>
      <c r="O23" s="10" t="s">
        <v>385</v>
      </c>
    </row>
    <row r="24" spans="1:15" x14ac:dyDescent="0.3">
      <c r="A24" s="10" t="s">
        <v>23</v>
      </c>
      <c r="D24" s="10" t="s">
        <v>108</v>
      </c>
      <c r="E24" s="10" t="s">
        <v>109</v>
      </c>
      <c r="F24" s="10" t="s">
        <v>66</v>
      </c>
      <c r="G24" s="10" t="s">
        <v>339</v>
      </c>
      <c r="H24" s="10" t="s">
        <v>153</v>
      </c>
      <c r="I24" s="10" t="s">
        <v>168</v>
      </c>
      <c r="J24" s="10" t="s">
        <v>340</v>
      </c>
      <c r="K24" s="10" t="s">
        <v>30</v>
      </c>
      <c r="L24" s="10" t="s">
        <v>233</v>
      </c>
      <c r="M24" s="10" t="s">
        <v>384</v>
      </c>
      <c r="N24" s="10" t="s">
        <v>62</v>
      </c>
      <c r="O24" s="10" t="s">
        <v>385</v>
      </c>
    </row>
    <row r="25" spans="1:15" x14ac:dyDescent="0.3">
      <c r="A25" s="10" t="s">
        <v>23</v>
      </c>
      <c r="D25" s="10" t="s">
        <v>77</v>
      </c>
      <c r="E25" s="10" t="s">
        <v>78</v>
      </c>
      <c r="F25" s="10" t="s">
        <v>66</v>
      </c>
      <c r="G25" s="10" t="s">
        <v>234</v>
      </c>
      <c r="H25" s="10" t="s">
        <v>153</v>
      </c>
      <c r="I25" s="10" t="s">
        <v>168</v>
      </c>
      <c r="J25" s="10" t="s">
        <v>235</v>
      </c>
      <c r="K25" s="10" t="s">
        <v>30</v>
      </c>
      <c r="L25" s="10" t="s">
        <v>233</v>
      </c>
      <c r="M25" s="10" t="s">
        <v>384</v>
      </c>
      <c r="N25" s="10" t="s">
        <v>62</v>
      </c>
      <c r="O25" s="10" t="s">
        <v>385</v>
      </c>
    </row>
    <row r="26" spans="1:15" x14ac:dyDescent="0.3">
      <c r="A26" s="10" t="s">
        <v>23</v>
      </c>
      <c r="D26" s="10" t="s">
        <v>77</v>
      </c>
      <c r="E26" s="10" t="s">
        <v>78</v>
      </c>
      <c r="F26" s="10" t="s">
        <v>65</v>
      </c>
      <c r="G26" s="10" t="s">
        <v>137</v>
      </c>
      <c r="H26" s="10" t="s">
        <v>153</v>
      </c>
      <c r="I26" s="10" t="s">
        <v>127</v>
      </c>
      <c r="J26" s="10" t="s">
        <v>189</v>
      </c>
      <c r="K26" s="10" t="s">
        <v>30</v>
      </c>
      <c r="L26" s="10" t="s">
        <v>233</v>
      </c>
      <c r="M26" s="10" t="s">
        <v>384</v>
      </c>
      <c r="N26" s="10" t="s">
        <v>62</v>
      </c>
      <c r="O26" s="10" t="s">
        <v>385</v>
      </c>
    </row>
    <row r="27" spans="1:15" x14ac:dyDescent="0.3">
      <c r="A27" s="10" t="s">
        <v>23</v>
      </c>
      <c r="D27" s="10" t="s">
        <v>63</v>
      </c>
      <c r="E27" s="10" t="s">
        <v>64</v>
      </c>
      <c r="F27" s="10" t="s">
        <v>65</v>
      </c>
      <c r="G27" s="10" t="s">
        <v>137</v>
      </c>
      <c r="H27" s="10" t="s">
        <v>153</v>
      </c>
      <c r="I27" s="10" t="s">
        <v>127</v>
      </c>
      <c r="J27" s="10" t="s">
        <v>189</v>
      </c>
      <c r="K27" s="10" t="s">
        <v>30</v>
      </c>
      <c r="L27" s="10" t="s">
        <v>233</v>
      </c>
      <c r="M27" s="10" t="s">
        <v>384</v>
      </c>
      <c r="N27" s="10" t="s">
        <v>62</v>
      </c>
      <c r="O27" s="10" t="s">
        <v>385</v>
      </c>
    </row>
    <row r="28" spans="1:15" x14ac:dyDescent="0.3">
      <c r="A28" s="10" t="s">
        <v>23</v>
      </c>
      <c r="D28" s="10" t="s">
        <v>63</v>
      </c>
      <c r="E28" s="10" t="s">
        <v>64</v>
      </c>
      <c r="F28" s="10" t="s">
        <v>66</v>
      </c>
      <c r="G28" s="10" t="s">
        <v>234</v>
      </c>
      <c r="H28" s="10" t="s">
        <v>153</v>
      </c>
      <c r="I28" s="10" t="s">
        <v>168</v>
      </c>
      <c r="J28" s="10" t="s">
        <v>235</v>
      </c>
      <c r="K28" s="10" t="s">
        <v>30</v>
      </c>
      <c r="L28" s="10" t="s">
        <v>233</v>
      </c>
      <c r="M28" s="10" t="s">
        <v>384</v>
      </c>
      <c r="N28" s="10" t="s">
        <v>62</v>
      </c>
      <c r="O28" s="10" t="s">
        <v>385</v>
      </c>
    </row>
    <row r="29" spans="1:15" x14ac:dyDescent="0.3">
      <c r="A29" s="10" t="s">
        <v>23</v>
      </c>
      <c r="D29" s="10" t="s">
        <v>60</v>
      </c>
      <c r="E29" s="10" t="s">
        <v>61</v>
      </c>
      <c r="F29" s="10" t="s">
        <v>32</v>
      </c>
      <c r="G29" s="10" t="s">
        <v>231</v>
      </c>
      <c r="H29" s="10" t="s">
        <v>126</v>
      </c>
      <c r="I29" s="10" t="s">
        <v>142</v>
      </c>
      <c r="J29" s="10" t="s">
        <v>232</v>
      </c>
      <c r="K29" s="10" t="s">
        <v>30</v>
      </c>
      <c r="L29" s="10" t="s">
        <v>129</v>
      </c>
      <c r="M29" s="10" t="s">
        <v>384</v>
      </c>
      <c r="N29" s="10" t="s">
        <v>62</v>
      </c>
      <c r="O29" s="10" t="s">
        <v>385</v>
      </c>
    </row>
    <row r="30" spans="1:15" x14ac:dyDescent="0.3">
      <c r="A30" s="10" t="s">
        <v>23</v>
      </c>
      <c r="D30" s="10" t="s">
        <v>120</v>
      </c>
      <c r="E30" s="10" t="s">
        <v>121</v>
      </c>
      <c r="F30" s="10" t="s">
        <v>32</v>
      </c>
      <c r="G30" s="10" t="s">
        <v>369</v>
      </c>
      <c r="H30" s="10" t="s">
        <v>126</v>
      </c>
      <c r="I30" s="10" t="s">
        <v>189</v>
      </c>
      <c r="J30" s="10" t="s">
        <v>370</v>
      </c>
      <c r="K30" s="10" t="s">
        <v>30</v>
      </c>
      <c r="L30" s="10" t="s">
        <v>129</v>
      </c>
      <c r="M30" s="10" t="s">
        <v>384</v>
      </c>
      <c r="N30" s="10" t="s">
        <v>62</v>
      </c>
      <c r="O30" s="10" t="s">
        <v>385</v>
      </c>
    </row>
    <row r="31" spans="1:15" x14ac:dyDescent="0.3">
      <c r="A31" s="10" t="s">
        <v>23</v>
      </c>
      <c r="D31" s="10" t="s">
        <v>120</v>
      </c>
      <c r="E31" s="10" t="s">
        <v>121</v>
      </c>
      <c r="F31" s="10" t="s">
        <v>122</v>
      </c>
      <c r="G31" s="10" t="s">
        <v>371</v>
      </c>
      <c r="H31" s="10" t="s">
        <v>153</v>
      </c>
      <c r="I31" s="10" t="s">
        <v>127</v>
      </c>
      <c r="J31" s="10" t="s">
        <v>337</v>
      </c>
      <c r="K31" s="10" t="s">
        <v>30</v>
      </c>
      <c r="L31" s="10" t="s">
        <v>233</v>
      </c>
      <c r="M31" s="10" t="s">
        <v>384</v>
      </c>
      <c r="N31" s="10" t="s">
        <v>62</v>
      </c>
      <c r="O31" s="10" t="s">
        <v>385</v>
      </c>
    </row>
    <row r="32" spans="1:15" x14ac:dyDescent="0.3">
      <c r="A32" s="10" t="s">
        <v>23</v>
      </c>
      <c r="D32" s="10" t="s">
        <v>120</v>
      </c>
      <c r="E32" s="10" t="s">
        <v>121</v>
      </c>
      <c r="F32" s="10" t="s">
        <v>65</v>
      </c>
      <c r="G32" s="10" t="s">
        <v>371</v>
      </c>
      <c r="H32" s="10" t="s">
        <v>153</v>
      </c>
      <c r="I32" s="10" t="s">
        <v>127</v>
      </c>
      <c r="J32" s="10" t="s">
        <v>337</v>
      </c>
      <c r="K32" s="10" t="s">
        <v>30</v>
      </c>
      <c r="L32" s="10" t="s">
        <v>233</v>
      </c>
      <c r="M32" s="10" t="s">
        <v>384</v>
      </c>
      <c r="N32" s="10" t="s">
        <v>62</v>
      </c>
      <c r="O32" s="10" t="s">
        <v>385</v>
      </c>
    </row>
    <row r="33" spans="1:15" x14ac:dyDescent="0.3">
      <c r="A33" s="10" t="s">
        <v>23</v>
      </c>
      <c r="D33" s="10" t="s">
        <v>105</v>
      </c>
      <c r="E33" s="10" t="s">
        <v>106</v>
      </c>
      <c r="F33" s="10" t="s">
        <v>32</v>
      </c>
      <c r="G33" s="10" t="s">
        <v>333</v>
      </c>
      <c r="H33" s="10" t="s">
        <v>126</v>
      </c>
      <c r="I33" s="10" t="s">
        <v>127</v>
      </c>
      <c r="J33" s="10" t="s">
        <v>334</v>
      </c>
      <c r="K33" s="10" t="s">
        <v>30</v>
      </c>
      <c r="L33" s="10" t="s">
        <v>129</v>
      </c>
      <c r="M33" s="10" t="s">
        <v>384</v>
      </c>
      <c r="N33" s="10" t="s">
        <v>107</v>
      </c>
      <c r="O33" s="10" t="s">
        <v>385</v>
      </c>
    </row>
    <row r="34" spans="1:15" x14ac:dyDescent="0.3">
      <c r="A34" s="10" t="s">
        <v>23</v>
      </c>
      <c r="D34" s="10" t="s">
        <v>27</v>
      </c>
      <c r="E34" s="10" t="s">
        <v>28</v>
      </c>
      <c r="F34" s="10" t="s">
        <v>32</v>
      </c>
      <c r="G34" s="10" t="s">
        <v>125</v>
      </c>
      <c r="H34" s="10" t="s">
        <v>126</v>
      </c>
      <c r="I34" s="10" t="s">
        <v>127</v>
      </c>
      <c r="J34" s="10" t="s">
        <v>128</v>
      </c>
      <c r="K34" s="10" t="s">
        <v>30</v>
      </c>
      <c r="L34" s="10" t="s">
        <v>129</v>
      </c>
      <c r="M34" s="10" t="s">
        <v>384</v>
      </c>
      <c r="N34" s="10" t="s">
        <v>31</v>
      </c>
      <c r="O34" s="10" t="s">
        <v>385</v>
      </c>
    </row>
    <row r="35" spans="1:15" x14ac:dyDescent="0.3">
      <c r="A35" s="10" t="s">
        <v>23</v>
      </c>
      <c r="D35" s="10" t="s">
        <v>91</v>
      </c>
      <c r="E35" s="10" t="s">
        <v>92</v>
      </c>
      <c r="F35" s="10" t="s">
        <v>32</v>
      </c>
      <c r="G35" s="10" t="s">
        <v>295</v>
      </c>
      <c r="H35" s="10" t="s">
        <v>131</v>
      </c>
      <c r="I35" s="10" t="s">
        <v>131</v>
      </c>
      <c r="J35" s="10" t="s">
        <v>260</v>
      </c>
      <c r="K35" s="10" t="s">
        <v>30</v>
      </c>
      <c r="L35" s="10" t="s">
        <v>129</v>
      </c>
      <c r="M35" s="10" t="s">
        <v>384</v>
      </c>
      <c r="N35" s="10" t="s">
        <v>35</v>
      </c>
      <c r="O35" s="10" t="s">
        <v>385</v>
      </c>
    </row>
    <row r="36" spans="1:15" x14ac:dyDescent="0.3">
      <c r="A36" s="10" t="s">
        <v>23</v>
      </c>
      <c r="D36" s="10" t="s">
        <v>91</v>
      </c>
      <c r="E36" s="10" t="s">
        <v>92</v>
      </c>
      <c r="F36" s="10" t="s">
        <v>32</v>
      </c>
      <c r="G36" s="10" t="s">
        <v>296</v>
      </c>
      <c r="H36" s="10" t="s">
        <v>145</v>
      </c>
      <c r="I36" s="10" t="s">
        <v>189</v>
      </c>
      <c r="J36" s="10" t="s">
        <v>297</v>
      </c>
      <c r="K36" s="10" t="s">
        <v>30</v>
      </c>
      <c r="L36" s="10" t="s">
        <v>129</v>
      </c>
      <c r="M36" s="10" t="s">
        <v>384</v>
      </c>
      <c r="N36" s="10" t="s">
        <v>35</v>
      </c>
      <c r="O36" s="10" t="s">
        <v>385</v>
      </c>
    </row>
    <row r="37" spans="1:15" x14ac:dyDescent="0.3">
      <c r="A37" s="10" t="s">
        <v>23</v>
      </c>
      <c r="D37" s="10" t="s">
        <v>91</v>
      </c>
      <c r="E37" s="10" t="s">
        <v>92</v>
      </c>
      <c r="F37" s="10" t="s">
        <v>32</v>
      </c>
      <c r="G37" s="10" t="s">
        <v>300</v>
      </c>
      <c r="H37" s="10" t="s">
        <v>127</v>
      </c>
      <c r="I37" s="10" t="s">
        <v>169</v>
      </c>
      <c r="J37" s="10" t="s">
        <v>301</v>
      </c>
      <c r="K37" s="10" t="s">
        <v>30</v>
      </c>
      <c r="L37" s="10" t="s">
        <v>129</v>
      </c>
      <c r="M37" s="10" t="s">
        <v>384</v>
      </c>
      <c r="N37" s="10" t="s">
        <v>35</v>
      </c>
      <c r="O37" s="10" t="s">
        <v>385</v>
      </c>
    </row>
    <row r="38" spans="1:15" x14ac:dyDescent="0.3">
      <c r="A38" s="10" t="s">
        <v>23</v>
      </c>
      <c r="D38" s="10" t="s">
        <v>91</v>
      </c>
      <c r="E38" s="10" t="s">
        <v>92</v>
      </c>
      <c r="F38" s="10" t="s">
        <v>32</v>
      </c>
      <c r="G38" s="10" t="s">
        <v>302</v>
      </c>
      <c r="H38" s="10" t="s">
        <v>142</v>
      </c>
      <c r="I38" s="10" t="s">
        <v>253</v>
      </c>
      <c r="J38" s="10" t="s">
        <v>303</v>
      </c>
      <c r="K38" s="10" t="s">
        <v>30</v>
      </c>
      <c r="L38" s="10" t="s">
        <v>129</v>
      </c>
      <c r="M38" s="10" t="s">
        <v>384</v>
      </c>
      <c r="N38" s="10" t="s">
        <v>35</v>
      </c>
      <c r="O38" s="10" t="s">
        <v>385</v>
      </c>
    </row>
    <row r="39" spans="1:15" x14ac:dyDescent="0.3">
      <c r="A39" s="10" t="s">
        <v>23</v>
      </c>
      <c r="D39" s="10" t="s">
        <v>91</v>
      </c>
      <c r="E39" s="10" t="s">
        <v>92</v>
      </c>
      <c r="F39" s="10" t="s">
        <v>32</v>
      </c>
      <c r="G39" s="10" t="s">
        <v>302</v>
      </c>
      <c r="H39" s="10" t="s">
        <v>142</v>
      </c>
      <c r="I39" s="10" t="s">
        <v>253</v>
      </c>
      <c r="J39" s="10" t="s">
        <v>303</v>
      </c>
      <c r="K39" s="10" t="s">
        <v>30</v>
      </c>
      <c r="L39" s="10" t="s">
        <v>139</v>
      </c>
      <c r="M39" s="10" t="s">
        <v>384</v>
      </c>
      <c r="N39" s="10" t="s">
        <v>35</v>
      </c>
      <c r="O39" s="10" t="s">
        <v>385</v>
      </c>
    </row>
    <row r="40" spans="1:15" x14ac:dyDescent="0.3">
      <c r="A40" s="10" t="s">
        <v>23</v>
      </c>
      <c r="D40" s="10" t="s">
        <v>91</v>
      </c>
      <c r="E40" s="10" t="s">
        <v>92</v>
      </c>
      <c r="F40" s="10" t="s">
        <v>32</v>
      </c>
      <c r="G40" s="10" t="s">
        <v>296</v>
      </c>
      <c r="H40" s="10" t="s">
        <v>145</v>
      </c>
      <c r="I40" s="10" t="s">
        <v>189</v>
      </c>
      <c r="J40" s="10" t="s">
        <v>297</v>
      </c>
      <c r="K40" s="10" t="s">
        <v>30</v>
      </c>
      <c r="L40" s="10" t="s">
        <v>139</v>
      </c>
      <c r="M40" s="10" t="s">
        <v>384</v>
      </c>
      <c r="N40" s="10" t="s">
        <v>35</v>
      </c>
      <c r="O40" s="10" t="s">
        <v>385</v>
      </c>
    </row>
    <row r="41" spans="1:15" x14ac:dyDescent="0.3">
      <c r="A41" s="10" t="s">
        <v>23</v>
      </c>
      <c r="D41" s="10" t="s">
        <v>91</v>
      </c>
      <c r="E41" s="10" t="s">
        <v>92</v>
      </c>
      <c r="F41" s="10" t="s">
        <v>32</v>
      </c>
      <c r="G41" s="10" t="s">
        <v>298</v>
      </c>
      <c r="H41" s="10" t="s">
        <v>131</v>
      </c>
      <c r="I41" s="10" t="s">
        <v>126</v>
      </c>
      <c r="J41" s="10" t="s">
        <v>299</v>
      </c>
      <c r="K41" s="10" t="s">
        <v>30</v>
      </c>
      <c r="L41" s="10" t="s">
        <v>135</v>
      </c>
      <c r="M41" s="10" t="s">
        <v>384</v>
      </c>
      <c r="N41" s="10" t="s">
        <v>35</v>
      </c>
      <c r="O41" s="10" t="s">
        <v>385</v>
      </c>
    </row>
    <row r="42" spans="1:15" x14ac:dyDescent="0.3">
      <c r="A42" s="10" t="s">
        <v>23</v>
      </c>
      <c r="D42" s="10" t="s">
        <v>91</v>
      </c>
      <c r="E42" s="10" t="s">
        <v>92</v>
      </c>
      <c r="F42" s="10" t="s">
        <v>32</v>
      </c>
      <c r="G42" s="10" t="s">
        <v>295</v>
      </c>
      <c r="H42" s="10" t="s">
        <v>137</v>
      </c>
      <c r="I42" s="10" t="s">
        <v>131</v>
      </c>
      <c r="J42" s="10" t="s">
        <v>260</v>
      </c>
      <c r="K42" s="10" t="s">
        <v>30</v>
      </c>
      <c r="L42" s="10" t="s">
        <v>135</v>
      </c>
      <c r="M42" s="10" t="s">
        <v>384</v>
      </c>
      <c r="N42" s="10" t="s">
        <v>35</v>
      </c>
      <c r="O42" s="10" t="s">
        <v>385</v>
      </c>
    </row>
    <row r="43" spans="1:15" x14ac:dyDescent="0.3">
      <c r="A43" s="10" t="s">
        <v>23</v>
      </c>
      <c r="D43" s="10" t="s">
        <v>91</v>
      </c>
      <c r="E43" s="10" t="s">
        <v>92</v>
      </c>
      <c r="F43" s="10" t="s">
        <v>32</v>
      </c>
      <c r="G43" s="10" t="s">
        <v>300</v>
      </c>
      <c r="H43" s="10" t="s">
        <v>127</v>
      </c>
      <c r="I43" s="10" t="s">
        <v>169</v>
      </c>
      <c r="J43" s="10" t="s">
        <v>301</v>
      </c>
      <c r="K43" s="10" t="s">
        <v>30</v>
      </c>
      <c r="L43" s="10" t="s">
        <v>139</v>
      </c>
      <c r="M43" s="10" t="s">
        <v>384</v>
      </c>
      <c r="N43" s="10" t="s">
        <v>35</v>
      </c>
      <c r="O43" s="10" t="s">
        <v>385</v>
      </c>
    </row>
    <row r="44" spans="1:15" x14ac:dyDescent="0.3">
      <c r="A44" s="10" t="s">
        <v>23</v>
      </c>
      <c r="D44" s="10" t="s">
        <v>93</v>
      </c>
      <c r="E44" s="10" t="s">
        <v>94</v>
      </c>
      <c r="F44" s="10" t="s">
        <v>32</v>
      </c>
      <c r="G44" s="10" t="s">
        <v>306</v>
      </c>
      <c r="H44" s="10" t="s">
        <v>127</v>
      </c>
      <c r="I44" s="10" t="s">
        <v>142</v>
      </c>
      <c r="J44" s="10" t="s">
        <v>307</v>
      </c>
      <c r="K44" s="10" t="s">
        <v>30</v>
      </c>
      <c r="L44" s="10" t="s">
        <v>139</v>
      </c>
      <c r="M44" s="10" t="s">
        <v>384</v>
      </c>
      <c r="N44" s="10" t="s">
        <v>35</v>
      </c>
      <c r="O44" s="10" t="s">
        <v>385</v>
      </c>
    </row>
    <row r="45" spans="1:15" x14ac:dyDescent="0.3">
      <c r="A45" s="10" t="s">
        <v>23</v>
      </c>
      <c r="D45" s="10" t="s">
        <v>93</v>
      </c>
      <c r="E45" s="10" t="s">
        <v>94</v>
      </c>
      <c r="F45" s="10" t="s">
        <v>32</v>
      </c>
      <c r="G45" s="10" t="s">
        <v>306</v>
      </c>
      <c r="H45" s="10" t="s">
        <v>131</v>
      </c>
      <c r="I45" s="10" t="s">
        <v>142</v>
      </c>
      <c r="J45" s="10" t="s">
        <v>307</v>
      </c>
      <c r="K45" s="10" t="s">
        <v>30</v>
      </c>
      <c r="L45" s="10" t="s">
        <v>135</v>
      </c>
      <c r="M45" s="10" t="s">
        <v>384</v>
      </c>
      <c r="N45" s="10" t="s">
        <v>35</v>
      </c>
      <c r="O45" s="10" t="s">
        <v>385</v>
      </c>
    </row>
    <row r="46" spans="1:15" x14ac:dyDescent="0.3">
      <c r="A46" s="10" t="s">
        <v>23</v>
      </c>
      <c r="D46" s="10" t="s">
        <v>93</v>
      </c>
      <c r="E46" s="10" t="s">
        <v>94</v>
      </c>
      <c r="F46" s="10" t="s">
        <v>32</v>
      </c>
      <c r="G46" s="10" t="s">
        <v>308</v>
      </c>
      <c r="H46" s="10" t="s">
        <v>145</v>
      </c>
      <c r="I46" s="10" t="s">
        <v>145</v>
      </c>
      <c r="J46" s="10" t="s">
        <v>309</v>
      </c>
      <c r="K46" s="10" t="s">
        <v>30</v>
      </c>
      <c r="L46" s="10" t="s">
        <v>139</v>
      </c>
      <c r="M46" s="10" t="s">
        <v>384</v>
      </c>
      <c r="N46" s="10" t="s">
        <v>35</v>
      </c>
      <c r="O46" s="10" t="s">
        <v>385</v>
      </c>
    </row>
    <row r="47" spans="1:15" x14ac:dyDescent="0.3">
      <c r="A47" s="10" t="s">
        <v>23</v>
      </c>
      <c r="D47" s="10" t="s">
        <v>93</v>
      </c>
      <c r="E47" s="10" t="s">
        <v>94</v>
      </c>
      <c r="F47" s="10" t="s">
        <v>32</v>
      </c>
      <c r="G47" s="10" t="s">
        <v>306</v>
      </c>
      <c r="H47" s="10" t="s">
        <v>127</v>
      </c>
      <c r="I47" s="10" t="s">
        <v>142</v>
      </c>
      <c r="J47" s="10" t="s">
        <v>307</v>
      </c>
      <c r="K47" s="10" t="s">
        <v>30</v>
      </c>
      <c r="L47" s="10" t="s">
        <v>129</v>
      </c>
      <c r="M47" s="10" t="s">
        <v>384</v>
      </c>
      <c r="N47" s="10" t="s">
        <v>35</v>
      </c>
      <c r="O47" s="10" t="s">
        <v>385</v>
      </c>
    </row>
    <row r="48" spans="1:15" x14ac:dyDescent="0.3">
      <c r="A48" s="10" t="s">
        <v>23</v>
      </c>
      <c r="D48" s="10" t="s">
        <v>93</v>
      </c>
      <c r="E48" s="10" t="s">
        <v>94</v>
      </c>
      <c r="F48" s="10" t="s">
        <v>32</v>
      </c>
      <c r="G48" s="10" t="s">
        <v>308</v>
      </c>
      <c r="H48" s="10" t="s">
        <v>145</v>
      </c>
      <c r="I48" s="10" t="s">
        <v>145</v>
      </c>
      <c r="J48" s="10" t="s">
        <v>309</v>
      </c>
      <c r="K48" s="10" t="s">
        <v>30</v>
      </c>
      <c r="L48" s="10" t="s">
        <v>129</v>
      </c>
      <c r="M48" s="10" t="s">
        <v>384</v>
      </c>
      <c r="N48" s="10" t="s">
        <v>35</v>
      </c>
      <c r="O48" s="10" t="s">
        <v>385</v>
      </c>
    </row>
    <row r="49" spans="1:15" x14ac:dyDescent="0.3">
      <c r="A49" s="10" t="s">
        <v>23</v>
      </c>
      <c r="D49" s="10" t="s">
        <v>93</v>
      </c>
      <c r="E49" s="10" t="s">
        <v>94</v>
      </c>
      <c r="F49" s="10" t="s">
        <v>32</v>
      </c>
      <c r="G49" s="10" t="s">
        <v>304</v>
      </c>
      <c r="H49" s="10" t="s">
        <v>131</v>
      </c>
      <c r="I49" s="10" t="s">
        <v>127</v>
      </c>
      <c r="J49" s="10" t="s">
        <v>305</v>
      </c>
      <c r="K49" s="10" t="s">
        <v>30</v>
      </c>
      <c r="L49" s="10" t="s">
        <v>129</v>
      </c>
      <c r="M49" s="10" t="s">
        <v>384</v>
      </c>
      <c r="N49" s="10" t="s">
        <v>35</v>
      </c>
      <c r="O49" s="10" t="s">
        <v>385</v>
      </c>
    </row>
    <row r="50" spans="1:15" x14ac:dyDescent="0.3">
      <c r="A50" s="10" t="s">
        <v>23</v>
      </c>
      <c r="D50" s="10" t="s">
        <v>73</v>
      </c>
      <c r="E50" s="10" t="s">
        <v>74</v>
      </c>
      <c r="F50" s="10" t="s">
        <v>32</v>
      </c>
      <c r="G50" s="10" t="s">
        <v>250</v>
      </c>
      <c r="H50" s="10" t="s">
        <v>131</v>
      </c>
      <c r="I50" s="10" t="s">
        <v>142</v>
      </c>
      <c r="J50" s="10" t="s">
        <v>251</v>
      </c>
      <c r="K50" s="10" t="s">
        <v>30</v>
      </c>
      <c r="L50" s="10" t="s">
        <v>129</v>
      </c>
      <c r="M50" s="10" t="s">
        <v>384</v>
      </c>
      <c r="N50" s="10" t="s">
        <v>35</v>
      </c>
      <c r="O50" s="10" t="s">
        <v>385</v>
      </c>
    </row>
    <row r="51" spans="1:15" x14ac:dyDescent="0.3">
      <c r="A51" s="10" t="s">
        <v>23</v>
      </c>
      <c r="D51" s="10" t="s">
        <v>73</v>
      </c>
      <c r="E51" s="10" t="s">
        <v>74</v>
      </c>
      <c r="F51" s="10" t="s">
        <v>32</v>
      </c>
      <c r="G51" s="10" t="s">
        <v>252</v>
      </c>
      <c r="H51" s="10" t="s">
        <v>145</v>
      </c>
      <c r="I51" s="10" t="s">
        <v>253</v>
      </c>
      <c r="J51" s="10" t="s">
        <v>254</v>
      </c>
      <c r="K51" s="10" t="s">
        <v>30</v>
      </c>
      <c r="L51" s="10" t="s">
        <v>129</v>
      </c>
      <c r="M51" s="10" t="s">
        <v>384</v>
      </c>
      <c r="N51" s="10" t="s">
        <v>35</v>
      </c>
      <c r="O51" s="10" t="s">
        <v>385</v>
      </c>
    </row>
    <row r="52" spans="1:15" x14ac:dyDescent="0.3">
      <c r="A52" s="10" t="s">
        <v>23</v>
      </c>
      <c r="D52" s="10" t="s">
        <v>73</v>
      </c>
      <c r="E52" s="10" t="s">
        <v>74</v>
      </c>
      <c r="F52" s="10" t="s">
        <v>32</v>
      </c>
      <c r="G52" s="10" t="s">
        <v>257</v>
      </c>
      <c r="H52" s="10" t="s">
        <v>145</v>
      </c>
      <c r="I52" s="10" t="s">
        <v>253</v>
      </c>
      <c r="J52" s="10" t="s">
        <v>254</v>
      </c>
      <c r="K52" s="10" t="s">
        <v>30</v>
      </c>
      <c r="L52" s="10" t="s">
        <v>139</v>
      </c>
      <c r="M52" s="10" t="s">
        <v>384</v>
      </c>
      <c r="N52" s="10" t="s">
        <v>35</v>
      </c>
      <c r="O52" s="10" t="s">
        <v>385</v>
      </c>
    </row>
    <row r="53" spans="1:15" x14ac:dyDescent="0.3">
      <c r="A53" s="10" t="s">
        <v>23</v>
      </c>
      <c r="D53" s="10" t="s">
        <v>73</v>
      </c>
      <c r="E53" s="10" t="s">
        <v>74</v>
      </c>
      <c r="F53" s="10" t="s">
        <v>32</v>
      </c>
      <c r="G53" s="10" t="s">
        <v>255</v>
      </c>
      <c r="H53" s="10" t="s">
        <v>142</v>
      </c>
      <c r="I53" s="10" t="s">
        <v>220</v>
      </c>
      <c r="J53" s="10" t="s">
        <v>256</v>
      </c>
      <c r="K53" s="10" t="s">
        <v>30</v>
      </c>
      <c r="L53" s="10" t="s">
        <v>139</v>
      </c>
      <c r="M53" s="10" t="s">
        <v>384</v>
      </c>
      <c r="N53" s="10" t="s">
        <v>35</v>
      </c>
      <c r="O53" s="10" t="s">
        <v>385</v>
      </c>
    </row>
    <row r="54" spans="1:15" x14ac:dyDescent="0.3">
      <c r="A54" s="10" t="s">
        <v>23</v>
      </c>
      <c r="D54" s="10" t="s">
        <v>71</v>
      </c>
      <c r="E54" s="10" t="s">
        <v>72</v>
      </c>
      <c r="F54" s="10" t="s">
        <v>32</v>
      </c>
      <c r="G54" s="10" t="s">
        <v>248</v>
      </c>
      <c r="H54" s="10" t="s">
        <v>131</v>
      </c>
      <c r="I54" s="10" t="s">
        <v>169</v>
      </c>
      <c r="J54" s="10" t="s">
        <v>249</v>
      </c>
      <c r="K54" s="10" t="s">
        <v>30</v>
      </c>
      <c r="L54" s="10" t="s">
        <v>129</v>
      </c>
      <c r="M54" s="10" t="s">
        <v>384</v>
      </c>
      <c r="N54" s="10" t="s">
        <v>35</v>
      </c>
      <c r="O54" s="10" t="s">
        <v>385</v>
      </c>
    </row>
    <row r="55" spans="1:15" x14ac:dyDescent="0.3">
      <c r="A55" s="10" t="s">
        <v>23</v>
      </c>
      <c r="D55" s="10" t="s">
        <v>112</v>
      </c>
      <c r="E55" s="10" t="s">
        <v>113</v>
      </c>
      <c r="F55" s="10" t="s">
        <v>32</v>
      </c>
      <c r="G55" s="10" t="s">
        <v>355</v>
      </c>
      <c r="H55" s="10" t="s">
        <v>145</v>
      </c>
      <c r="I55" s="10" t="s">
        <v>356</v>
      </c>
      <c r="J55" s="10" t="s">
        <v>357</v>
      </c>
      <c r="K55" s="10" t="s">
        <v>30</v>
      </c>
      <c r="L55" s="10" t="s">
        <v>129</v>
      </c>
      <c r="M55" s="10" t="s">
        <v>384</v>
      </c>
      <c r="N55" s="10" t="s">
        <v>35</v>
      </c>
      <c r="O55" s="10" t="s">
        <v>385</v>
      </c>
    </row>
    <row r="56" spans="1:15" x14ac:dyDescent="0.3">
      <c r="A56" s="10" t="s">
        <v>23</v>
      </c>
      <c r="D56" s="10" t="s">
        <v>112</v>
      </c>
      <c r="E56" s="10" t="s">
        <v>113</v>
      </c>
      <c r="F56" s="10" t="s">
        <v>32</v>
      </c>
      <c r="G56" s="10" t="s">
        <v>353</v>
      </c>
      <c r="H56" s="10" t="s">
        <v>127</v>
      </c>
      <c r="I56" s="10" t="s">
        <v>145</v>
      </c>
      <c r="J56" s="10" t="s">
        <v>354</v>
      </c>
      <c r="K56" s="10" t="s">
        <v>30</v>
      </c>
      <c r="L56" s="10" t="s">
        <v>129</v>
      </c>
      <c r="M56" s="10" t="s">
        <v>384</v>
      </c>
      <c r="N56" s="10" t="s">
        <v>35</v>
      </c>
      <c r="O56" s="10" t="s">
        <v>385</v>
      </c>
    </row>
    <row r="57" spans="1:15" x14ac:dyDescent="0.3">
      <c r="A57" s="10" t="s">
        <v>23</v>
      </c>
      <c r="D57" s="10" t="s">
        <v>112</v>
      </c>
      <c r="E57" s="10" t="s">
        <v>113</v>
      </c>
      <c r="F57" s="10" t="s">
        <v>32</v>
      </c>
      <c r="G57" s="10" t="s">
        <v>355</v>
      </c>
      <c r="H57" s="10" t="s">
        <v>145</v>
      </c>
      <c r="I57" s="10" t="s">
        <v>356</v>
      </c>
      <c r="J57" s="10" t="s">
        <v>357</v>
      </c>
      <c r="K57" s="10" t="s">
        <v>30</v>
      </c>
      <c r="L57" s="10" t="s">
        <v>139</v>
      </c>
      <c r="M57" s="10" t="s">
        <v>384</v>
      </c>
      <c r="N57" s="10" t="s">
        <v>35</v>
      </c>
      <c r="O57" s="10" t="s">
        <v>385</v>
      </c>
    </row>
    <row r="58" spans="1:15" x14ac:dyDescent="0.3">
      <c r="A58" s="10" t="s">
        <v>23</v>
      </c>
      <c r="D58" s="10" t="s">
        <v>112</v>
      </c>
      <c r="E58" s="10" t="s">
        <v>113</v>
      </c>
      <c r="F58" s="10" t="s">
        <v>32</v>
      </c>
      <c r="G58" s="10" t="s">
        <v>351</v>
      </c>
      <c r="H58" s="10" t="s">
        <v>131</v>
      </c>
      <c r="I58" s="10" t="s">
        <v>142</v>
      </c>
      <c r="J58" s="10" t="s">
        <v>352</v>
      </c>
      <c r="K58" s="10" t="s">
        <v>30</v>
      </c>
      <c r="L58" s="10" t="s">
        <v>135</v>
      </c>
      <c r="M58" s="10" t="s">
        <v>384</v>
      </c>
      <c r="N58" s="10" t="s">
        <v>35</v>
      </c>
      <c r="O58" s="10" t="s">
        <v>385</v>
      </c>
    </row>
    <row r="59" spans="1:15" x14ac:dyDescent="0.3">
      <c r="A59" s="10" t="s">
        <v>23</v>
      </c>
      <c r="D59" s="10" t="s">
        <v>112</v>
      </c>
      <c r="E59" s="10" t="s">
        <v>113</v>
      </c>
      <c r="F59" s="10" t="s">
        <v>32</v>
      </c>
      <c r="G59" s="10" t="s">
        <v>353</v>
      </c>
      <c r="H59" s="10" t="s">
        <v>127</v>
      </c>
      <c r="I59" s="10" t="s">
        <v>145</v>
      </c>
      <c r="J59" s="10" t="s">
        <v>354</v>
      </c>
      <c r="K59" s="10" t="s">
        <v>30</v>
      </c>
      <c r="L59" s="10" t="s">
        <v>139</v>
      </c>
      <c r="M59" s="10" t="s">
        <v>384</v>
      </c>
      <c r="N59" s="10" t="s">
        <v>35</v>
      </c>
      <c r="O59" s="10" t="s">
        <v>385</v>
      </c>
    </row>
    <row r="60" spans="1:15" x14ac:dyDescent="0.3">
      <c r="A60" s="10" t="s">
        <v>23</v>
      </c>
      <c r="D60" s="10" t="s">
        <v>112</v>
      </c>
      <c r="E60" s="10" t="s">
        <v>113</v>
      </c>
      <c r="F60" s="10" t="s">
        <v>32</v>
      </c>
      <c r="G60" s="10" t="s">
        <v>353</v>
      </c>
      <c r="H60" s="10" t="s">
        <v>137</v>
      </c>
      <c r="I60" s="10" t="s">
        <v>145</v>
      </c>
      <c r="J60" s="10" t="s">
        <v>354</v>
      </c>
      <c r="K60" s="10" t="s">
        <v>30</v>
      </c>
      <c r="L60" s="10" t="s">
        <v>135</v>
      </c>
      <c r="M60" s="10" t="s">
        <v>384</v>
      </c>
      <c r="N60" s="10" t="s">
        <v>35</v>
      </c>
      <c r="O60" s="10" t="s">
        <v>385</v>
      </c>
    </row>
    <row r="61" spans="1:15" x14ac:dyDescent="0.3">
      <c r="A61" s="10" t="s">
        <v>23</v>
      </c>
      <c r="D61" s="10" t="s">
        <v>110</v>
      </c>
      <c r="E61" s="10" t="s">
        <v>111</v>
      </c>
      <c r="F61" s="10" t="s">
        <v>32</v>
      </c>
      <c r="G61" s="10" t="s">
        <v>341</v>
      </c>
      <c r="H61" s="10" t="s">
        <v>137</v>
      </c>
      <c r="I61" s="10" t="s">
        <v>131</v>
      </c>
      <c r="J61" s="10" t="s">
        <v>260</v>
      </c>
      <c r="K61" s="10" t="s">
        <v>30</v>
      </c>
      <c r="L61" s="10" t="s">
        <v>135</v>
      </c>
      <c r="M61" s="10" t="s">
        <v>384</v>
      </c>
      <c r="N61" s="10" t="s">
        <v>35</v>
      </c>
      <c r="O61" s="10" t="s">
        <v>385</v>
      </c>
    </row>
    <row r="62" spans="1:15" x14ac:dyDescent="0.3">
      <c r="A62" s="10" t="s">
        <v>23</v>
      </c>
      <c r="D62" s="10" t="s">
        <v>110</v>
      </c>
      <c r="E62" s="10" t="s">
        <v>111</v>
      </c>
      <c r="F62" s="10" t="s">
        <v>32</v>
      </c>
      <c r="G62" s="10" t="s">
        <v>347</v>
      </c>
      <c r="H62" s="10" t="s">
        <v>131</v>
      </c>
      <c r="I62" s="10" t="s">
        <v>220</v>
      </c>
      <c r="J62" s="10" t="s">
        <v>348</v>
      </c>
      <c r="K62" s="10" t="s">
        <v>30</v>
      </c>
      <c r="L62" s="10" t="s">
        <v>129</v>
      </c>
      <c r="M62" s="10" t="s">
        <v>384</v>
      </c>
      <c r="N62" s="10" t="s">
        <v>35</v>
      </c>
      <c r="O62" s="10" t="s">
        <v>385</v>
      </c>
    </row>
    <row r="63" spans="1:15" x14ac:dyDescent="0.3">
      <c r="A63" s="10" t="s">
        <v>23</v>
      </c>
      <c r="D63" s="10" t="s">
        <v>110</v>
      </c>
      <c r="E63" s="10" t="s">
        <v>111</v>
      </c>
      <c r="F63" s="10" t="s">
        <v>32</v>
      </c>
      <c r="G63" s="10" t="s">
        <v>342</v>
      </c>
      <c r="H63" s="10" t="s">
        <v>127</v>
      </c>
      <c r="I63" s="10" t="s">
        <v>137</v>
      </c>
      <c r="J63" s="10" t="s">
        <v>343</v>
      </c>
      <c r="K63" s="10" t="s">
        <v>30</v>
      </c>
      <c r="L63" s="10" t="s">
        <v>139</v>
      </c>
      <c r="M63" s="10" t="s">
        <v>384</v>
      </c>
      <c r="N63" s="10" t="s">
        <v>35</v>
      </c>
      <c r="O63" s="10" t="s">
        <v>385</v>
      </c>
    </row>
    <row r="64" spans="1:15" x14ac:dyDescent="0.3">
      <c r="A64" s="10" t="s">
        <v>23</v>
      </c>
      <c r="D64" s="10" t="s">
        <v>110</v>
      </c>
      <c r="E64" s="10" t="s">
        <v>111</v>
      </c>
      <c r="F64" s="10" t="s">
        <v>32</v>
      </c>
      <c r="G64" s="10" t="s">
        <v>345</v>
      </c>
      <c r="H64" s="10" t="s">
        <v>131</v>
      </c>
      <c r="I64" s="10" t="s">
        <v>168</v>
      </c>
      <c r="J64" s="10" t="s">
        <v>346</v>
      </c>
      <c r="K64" s="10" t="s">
        <v>30</v>
      </c>
      <c r="L64" s="10" t="s">
        <v>135</v>
      </c>
      <c r="M64" s="10" t="s">
        <v>384</v>
      </c>
      <c r="N64" s="10" t="s">
        <v>35</v>
      </c>
      <c r="O64" s="10" t="s">
        <v>385</v>
      </c>
    </row>
    <row r="65" spans="1:15" x14ac:dyDescent="0.3">
      <c r="A65" s="10" t="s">
        <v>23</v>
      </c>
      <c r="D65" s="10" t="s">
        <v>110</v>
      </c>
      <c r="E65" s="10" t="s">
        <v>111</v>
      </c>
      <c r="F65" s="10" t="s">
        <v>32</v>
      </c>
      <c r="G65" s="10" t="s">
        <v>349</v>
      </c>
      <c r="H65" s="10" t="s">
        <v>145</v>
      </c>
      <c r="I65" s="10" t="s">
        <v>158</v>
      </c>
      <c r="J65" s="10" t="s">
        <v>350</v>
      </c>
      <c r="K65" s="10" t="s">
        <v>30</v>
      </c>
      <c r="L65" s="10" t="s">
        <v>139</v>
      </c>
      <c r="M65" s="10" t="s">
        <v>384</v>
      </c>
      <c r="N65" s="10" t="s">
        <v>35</v>
      </c>
      <c r="O65" s="10" t="s">
        <v>385</v>
      </c>
    </row>
    <row r="66" spans="1:15" x14ac:dyDescent="0.3">
      <c r="A66" s="10" t="s">
        <v>23</v>
      </c>
      <c r="D66" s="10" t="s">
        <v>110</v>
      </c>
      <c r="E66" s="10" t="s">
        <v>111</v>
      </c>
      <c r="F66" s="10" t="s">
        <v>32</v>
      </c>
      <c r="G66" s="10" t="s">
        <v>341</v>
      </c>
      <c r="H66" s="10" t="s">
        <v>142</v>
      </c>
      <c r="I66" s="10" t="s">
        <v>131</v>
      </c>
      <c r="J66" s="10" t="s">
        <v>260</v>
      </c>
      <c r="K66" s="10" t="s">
        <v>30</v>
      </c>
      <c r="L66" s="10" t="s">
        <v>139</v>
      </c>
      <c r="M66" s="10" t="s">
        <v>384</v>
      </c>
      <c r="N66" s="10" t="s">
        <v>35</v>
      </c>
      <c r="O66" s="10" t="s">
        <v>385</v>
      </c>
    </row>
    <row r="67" spans="1:15" x14ac:dyDescent="0.3">
      <c r="A67" s="10" t="s">
        <v>23</v>
      </c>
      <c r="D67" s="10" t="s">
        <v>110</v>
      </c>
      <c r="E67" s="10" t="s">
        <v>111</v>
      </c>
      <c r="F67" s="10" t="s">
        <v>32</v>
      </c>
      <c r="G67" s="10" t="s">
        <v>344</v>
      </c>
      <c r="H67" s="10" t="s">
        <v>127</v>
      </c>
      <c r="I67" s="10" t="s">
        <v>137</v>
      </c>
      <c r="J67" s="10" t="s">
        <v>343</v>
      </c>
      <c r="K67" s="10" t="s">
        <v>30</v>
      </c>
      <c r="L67" s="10" t="s">
        <v>129</v>
      </c>
      <c r="M67" s="10" t="s">
        <v>384</v>
      </c>
      <c r="N67" s="10" t="s">
        <v>35</v>
      </c>
      <c r="O67" s="10" t="s">
        <v>385</v>
      </c>
    </row>
    <row r="68" spans="1:15" x14ac:dyDescent="0.3">
      <c r="A68" s="10" t="s">
        <v>23</v>
      </c>
      <c r="D68" s="10" t="s">
        <v>110</v>
      </c>
      <c r="E68" s="10" t="s">
        <v>111</v>
      </c>
      <c r="F68" s="10" t="s">
        <v>32</v>
      </c>
      <c r="G68" s="10" t="s">
        <v>349</v>
      </c>
      <c r="H68" s="10" t="s">
        <v>145</v>
      </c>
      <c r="I68" s="10" t="s">
        <v>158</v>
      </c>
      <c r="J68" s="10" t="s">
        <v>350</v>
      </c>
      <c r="K68" s="10" t="s">
        <v>30</v>
      </c>
      <c r="L68" s="10" t="s">
        <v>129</v>
      </c>
      <c r="M68" s="10" t="s">
        <v>384</v>
      </c>
      <c r="N68" s="10" t="s">
        <v>35</v>
      </c>
      <c r="O68" s="10" t="s">
        <v>385</v>
      </c>
    </row>
    <row r="69" spans="1:15" x14ac:dyDescent="0.3">
      <c r="A69" s="10" t="s">
        <v>23</v>
      </c>
      <c r="D69" s="10" t="s">
        <v>39</v>
      </c>
      <c r="E69" s="10" t="s">
        <v>40</v>
      </c>
      <c r="F69" s="10" t="s">
        <v>32</v>
      </c>
      <c r="G69" s="10" t="s">
        <v>144</v>
      </c>
      <c r="H69" s="10" t="s">
        <v>127</v>
      </c>
      <c r="I69" s="10" t="s">
        <v>145</v>
      </c>
      <c r="J69" s="10" t="s">
        <v>146</v>
      </c>
      <c r="K69" s="10" t="s">
        <v>30</v>
      </c>
      <c r="L69" s="10" t="s">
        <v>129</v>
      </c>
      <c r="M69" s="10" t="s">
        <v>384</v>
      </c>
      <c r="N69" s="10" t="s">
        <v>35</v>
      </c>
      <c r="O69" s="10" t="s">
        <v>385</v>
      </c>
    </row>
    <row r="70" spans="1:15" x14ac:dyDescent="0.3">
      <c r="A70" s="10" t="s">
        <v>23</v>
      </c>
      <c r="D70" s="10" t="s">
        <v>39</v>
      </c>
      <c r="E70" s="10" t="s">
        <v>40</v>
      </c>
      <c r="F70" s="10" t="s">
        <v>32</v>
      </c>
      <c r="G70" s="10" t="s">
        <v>141</v>
      </c>
      <c r="H70" s="10" t="s">
        <v>142</v>
      </c>
      <c r="I70" s="10" t="s">
        <v>127</v>
      </c>
      <c r="J70" s="10" t="s">
        <v>143</v>
      </c>
      <c r="K70" s="10" t="s">
        <v>30</v>
      </c>
      <c r="L70" s="10" t="s">
        <v>129</v>
      </c>
      <c r="M70" s="10" t="s">
        <v>384</v>
      </c>
      <c r="N70" s="10" t="s">
        <v>35</v>
      </c>
      <c r="O70" s="10" t="s">
        <v>385</v>
      </c>
    </row>
    <row r="71" spans="1:15" x14ac:dyDescent="0.3">
      <c r="A71" s="10" t="s">
        <v>23</v>
      </c>
      <c r="D71" s="10" t="s">
        <v>39</v>
      </c>
      <c r="E71" s="10" t="s">
        <v>40</v>
      </c>
      <c r="F71" s="10" t="s">
        <v>32</v>
      </c>
      <c r="G71" s="10" t="s">
        <v>144</v>
      </c>
      <c r="H71" s="10" t="s">
        <v>127</v>
      </c>
      <c r="I71" s="10" t="s">
        <v>145</v>
      </c>
      <c r="J71" s="10" t="s">
        <v>146</v>
      </c>
      <c r="K71" s="10" t="s">
        <v>30</v>
      </c>
      <c r="L71" s="10" t="s">
        <v>139</v>
      </c>
      <c r="M71" s="10" t="s">
        <v>384</v>
      </c>
      <c r="N71" s="10" t="s">
        <v>35</v>
      </c>
      <c r="O71" s="10" t="s">
        <v>385</v>
      </c>
    </row>
    <row r="72" spans="1:15" x14ac:dyDescent="0.3">
      <c r="A72" s="10" t="s">
        <v>23</v>
      </c>
      <c r="D72" s="10" t="s">
        <v>39</v>
      </c>
      <c r="E72" s="10" t="s">
        <v>40</v>
      </c>
      <c r="F72" s="10" t="s">
        <v>32</v>
      </c>
      <c r="G72" s="10" t="s">
        <v>141</v>
      </c>
      <c r="H72" s="10" t="s">
        <v>142</v>
      </c>
      <c r="I72" s="10" t="s">
        <v>127</v>
      </c>
      <c r="J72" s="10" t="s">
        <v>143</v>
      </c>
      <c r="K72" s="10" t="s">
        <v>30</v>
      </c>
      <c r="L72" s="10" t="s">
        <v>139</v>
      </c>
      <c r="M72" s="10" t="s">
        <v>384</v>
      </c>
      <c r="N72" s="10" t="s">
        <v>35</v>
      </c>
      <c r="O72" s="10" t="s">
        <v>385</v>
      </c>
    </row>
    <row r="73" spans="1:15" x14ac:dyDescent="0.3">
      <c r="A73" s="10" t="s">
        <v>23</v>
      </c>
      <c r="D73" s="10" t="s">
        <v>39</v>
      </c>
      <c r="E73" s="10" t="s">
        <v>40</v>
      </c>
      <c r="F73" s="10" t="s">
        <v>32</v>
      </c>
      <c r="G73" s="10" t="s">
        <v>141</v>
      </c>
      <c r="H73" s="10" t="s">
        <v>142</v>
      </c>
      <c r="I73" s="10" t="s">
        <v>127</v>
      </c>
      <c r="J73" s="10" t="s">
        <v>143</v>
      </c>
      <c r="K73" s="10" t="s">
        <v>30</v>
      </c>
      <c r="L73" s="10" t="s">
        <v>135</v>
      </c>
      <c r="M73" s="10" t="s">
        <v>384</v>
      </c>
      <c r="N73" s="10" t="s">
        <v>35</v>
      </c>
      <c r="O73" s="10" t="s">
        <v>385</v>
      </c>
    </row>
    <row r="74" spans="1:15" x14ac:dyDescent="0.3">
      <c r="A74" s="10" t="s">
        <v>23</v>
      </c>
      <c r="D74" s="10" t="s">
        <v>39</v>
      </c>
      <c r="E74" s="10" t="s">
        <v>40</v>
      </c>
      <c r="F74" s="10" t="s">
        <v>32</v>
      </c>
      <c r="G74" s="10" t="s">
        <v>141</v>
      </c>
      <c r="H74" s="10" t="s">
        <v>131</v>
      </c>
      <c r="I74" s="10" t="s">
        <v>127</v>
      </c>
      <c r="J74" s="10" t="s">
        <v>143</v>
      </c>
      <c r="K74" s="10" t="s">
        <v>30</v>
      </c>
      <c r="L74" s="10" t="s">
        <v>129</v>
      </c>
      <c r="M74" s="10" t="s">
        <v>384</v>
      </c>
      <c r="N74" s="10" t="s">
        <v>35</v>
      </c>
      <c r="O74" s="10" t="s">
        <v>385</v>
      </c>
    </row>
    <row r="75" spans="1:15" x14ac:dyDescent="0.3">
      <c r="A75" s="10" t="s">
        <v>23</v>
      </c>
      <c r="D75" s="10" t="s">
        <v>83</v>
      </c>
      <c r="E75" s="10" t="s">
        <v>84</v>
      </c>
      <c r="F75" s="10" t="s">
        <v>32</v>
      </c>
      <c r="G75" s="10" t="s">
        <v>265</v>
      </c>
      <c r="H75" s="10" t="s">
        <v>137</v>
      </c>
      <c r="I75" s="10" t="s">
        <v>127</v>
      </c>
      <c r="J75" s="10" t="s">
        <v>266</v>
      </c>
      <c r="K75" s="10" t="s">
        <v>30</v>
      </c>
      <c r="L75" s="10" t="s">
        <v>135</v>
      </c>
      <c r="M75" s="10" t="s">
        <v>384</v>
      </c>
      <c r="N75" s="10" t="s">
        <v>35</v>
      </c>
      <c r="O75" s="10" t="s">
        <v>385</v>
      </c>
    </row>
    <row r="76" spans="1:15" x14ac:dyDescent="0.3">
      <c r="A76" s="10" t="s">
        <v>23</v>
      </c>
      <c r="D76" s="10" t="s">
        <v>83</v>
      </c>
      <c r="E76" s="10" t="s">
        <v>84</v>
      </c>
      <c r="F76" s="10" t="s">
        <v>32</v>
      </c>
      <c r="G76" s="10" t="s">
        <v>265</v>
      </c>
      <c r="H76" s="10" t="s">
        <v>142</v>
      </c>
      <c r="I76" s="10" t="s">
        <v>127</v>
      </c>
      <c r="J76" s="10" t="s">
        <v>266</v>
      </c>
      <c r="K76" s="10" t="s">
        <v>30</v>
      </c>
      <c r="L76" s="10" t="s">
        <v>135</v>
      </c>
      <c r="M76" s="10" t="s">
        <v>384</v>
      </c>
      <c r="N76" s="10" t="s">
        <v>35</v>
      </c>
      <c r="O76" s="10" t="s">
        <v>385</v>
      </c>
    </row>
    <row r="77" spans="1:15" x14ac:dyDescent="0.3">
      <c r="A77" s="10" t="s">
        <v>23</v>
      </c>
      <c r="D77" s="10" t="s">
        <v>83</v>
      </c>
      <c r="E77" s="10" t="s">
        <v>84</v>
      </c>
      <c r="F77" s="10" t="s">
        <v>32</v>
      </c>
      <c r="G77" s="10" t="s">
        <v>267</v>
      </c>
      <c r="H77" s="10" t="s">
        <v>131</v>
      </c>
      <c r="I77" s="10" t="s">
        <v>142</v>
      </c>
      <c r="J77" s="10" t="s">
        <v>268</v>
      </c>
      <c r="K77" s="10" t="s">
        <v>30</v>
      </c>
      <c r="L77" s="10" t="s">
        <v>135</v>
      </c>
      <c r="M77" s="10" t="s">
        <v>384</v>
      </c>
      <c r="N77" s="10" t="s">
        <v>35</v>
      </c>
      <c r="O77" s="10" t="s">
        <v>385</v>
      </c>
    </row>
    <row r="78" spans="1:15" x14ac:dyDescent="0.3">
      <c r="A78" s="10" t="s">
        <v>23</v>
      </c>
      <c r="D78" s="10" t="s">
        <v>83</v>
      </c>
      <c r="E78" s="10" t="s">
        <v>84</v>
      </c>
      <c r="F78" s="10" t="s">
        <v>32</v>
      </c>
      <c r="G78" s="10" t="s">
        <v>265</v>
      </c>
      <c r="H78" s="10" t="s">
        <v>127</v>
      </c>
      <c r="I78" s="10" t="s">
        <v>127</v>
      </c>
      <c r="J78" s="10" t="s">
        <v>266</v>
      </c>
      <c r="K78" s="10" t="s">
        <v>30</v>
      </c>
      <c r="L78" s="10" t="s">
        <v>139</v>
      </c>
      <c r="M78" s="10" t="s">
        <v>384</v>
      </c>
      <c r="N78" s="10" t="s">
        <v>35</v>
      </c>
      <c r="O78" s="10" t="s">
        <v>385</v>
      </c>
    </row>
    <row r="79" spans="1:15" x14ac:dyDescent="0.3">
      <c r="A79" s="10" t="s">
        <v>23</v>
      </c>
      <c r="D79" s="10" t="s">
        <v>83</v>
      </c>
      <c r="E79" s="10" t="s">
        <v>84</v>
      </c>
      <c r="F79" s="10" t="s">
        <v>32</v>
      </c>
      <c r="G79" s="10" t="s">
        <v>267</v>
      </c>
      <c r="H79" s="10" t="s">
        <v>142</v>
      </c>
      <c r="I79" s="10" t="s">
        <v>142</v>
      </c>
      <c r="J79" s="10" t="s">
        <v>268</v>
      </c>
      <c r="K79" s="10" t="s">
        <v>30</v>
      </c>
      <c r="L79" s="10" t="s">
        <v>139</v>
      </c>
      <c r="M79" s="10" t="s">
        <v>384</v>
      </c>
      <c r="N79" s="10" t="s">
        <v>35</v>
      </c>
      <c r="O79" s="10" t="s">
        <v>385</v>
      </c>
    </row>
    <row r="80" spans="1:15" x14ac:dyDescent="0.3">
      <c r="A80" s="10" t="s">
        <v>23</v>
      </c>
      <c r="D80" s="10" t="s">
        <v>83</v>
      </c>
      <c r="E80" s="10" t="s">
        <v>84</v>
      </c>
      <c r="F80" s="10" t="s">
        <v>32</v>
      </c>
      <c r="G80" s="10" t="s">
        <v>269</v>
      </c>
      <c r="H80" s="10" t="s">
        <v>145</v>
      </c>
      <c r="I80" s="10" t="s">
        <v>209</v>
      </c>
      <c r="J80" s="10" t="s">
        <v>270</v>
      </c>
      <c r="K80" s="10" t="s">
        <v>30</v>
      </c>
      <c r="L80" s="10" t="s">
        <v>139</v>
      </c>
      <c r="M80" s="10" t="s">
        <v>384</v>
      </c>
      <c r="N80" s="10" t="s">
        <v>35</v>
      </c>
      <c r="O80" s="10" t="s">
        <v>385</v>
      </c>
    </row>
    <row r="81" spans="1:15" x14ac:dyDescent="0.3">
      <c r="A81" s="10" t="s">
        <v>23</v>
      </c>
      <c r="D81" s="10" t="s">
        <v>83</v>
      </c>
      <c r="E81" s="10" t="s">
        <v>84</v>
      </c>
      <c r="F81" s="10" t="s">
        <v>32</v>
      </c>
      <c r="G81" s="10" t="s">
        <v>265</v>
      </c>
      <c r="H81" s="10" t="s">
        <v>127</v>
      </c>
      <c r="I81" s="10" t="s">
        <v>127</v>
      </c>
      <c r="J81" s="10" t="s">
        <v>266</v>
      </c>
      <c r="K81" s="10" t="s">
        <v>30</v>
      </c>
      <c r="L81" s="10" t="s">
        <v>129</v>
      </c>
      <c r="M81" s="10" t="s">
        <v>384</v>
      </c>
      <c r="N81" s="10" t="s">
        <v>35</v>
      </c>
      <c r="O81" s="10" t="s">
        <v>385</v>
      </c>
    </row>
    <row r="82" spans="1:15" x14ac:dyDescent="0.3">
      <c r="A82" s="10" t="s">
        <v>23</v>
      </c>
      <c r="D82" s="10" t="s">
        <v>83</v>
      </c>
      <c r="E82" s="10" t="s">
        <v>84</v>
      </c>
      <c r="F82" s="10" t="s">
        <v>32</v>
      </c>
      <c r="G82" s="10" t="s">
        <v>269</v>
      </c>
      <c r="H82" s="10" t="s">
        <v>145</v>
      </c>
      <c r="I82" s="10" t="s">
        <v>209</v>
      </c>
      <c r="J82" s="10" t="s">
        <v>270</v>
      </c>
      <c r="K82" s="10" t="s">
        <v>30</v>
      </c>
      <c r="L82" s="10" t="s">
        <v>129</v>
      </c>
      <c r="M82" s="10" t="s">
        <v>384</v>
      </c>
      <c r="N82" s="10" t="s">
        <v>35</v>
      </c>
      <c r="O82" s="10" t="s">
        <v>385</v>
      </c>
    </row>
    <row r="83" spans="1:15" x14ac:dyDescent="0.3">
      <c r="A83" s="10" t="s">
        <v>23</v>
      </c>
      <c r="D83" s="10" t="s">
        <v>83</v>
      </c>
      <c r="E83" s="10" t="s">
        <v>84</v>
      </c>
      <c r="F83" s="10" t="s">
        <v>32</v>
      </c>
      <c r="G83" s="10" t="s">
        <v>265</v>
      </c>
      <c r="H83" s="10" t="s">
        <v>131</v>
      </c>
      <c r="I83" s="10" t="s">
        <v>127</v>
      </c>
      <c r="J83" s="10" t="s">
        <v>266</v>
      </c>
      <c r="K83" s="10" t="s">
        <v>30</v>
      </c>
      <c r="L83" s="10" t="s">
        <v>129</v>
      </c>
      <c r="M83" s="10" t="s">
        <v>384</v>
      </c>
      <c r="N83" s="10" t="s">
        <v>35</v>
      </c>
      <c r="O83" s="10" t="s">
        <v>385</v>
      </c>
    </row>
    <row r="84" spans="1:15" x14ac:dyDescent="0.3">
      <c r="A84" s="10" t="s">
        <v>23</v>
      </c>
      <c r="D84" s="10" t="s">
        <v>87</v>
      </c>
      <c r="E84" s="10" t="s">
        <v>88</v>
      </c>
      <c r="F84" s="10" t="s">
        <v>32</v>
      </c>
      <c r="G84" s="10" t="s">
        <v>286</v>
      </c>
      <c r="H84" s="10" t="s">
        <v>127</v>
      </c>
      <c r="I84" s="10" t="s">
        <v>131</v>
      </c>
      <c r="J84" s="10" t="s">
        <v>287</v>
      </c>
      <c r="K84" s="10" t="s">
        <v>30</v>
      </c>
      <c r="L84" s="10" t="s">
        <v>129</v>
      </c>
      <c r="M84" s="10" t="s">
        <v>384</v>
      </c>
      <c r="N84" s="10" t="s">
        <v>35</v>
      </c>
      <c r="O84" s="10" t="s">
        <v>385</v>
      </c>
    </row>
    <row r="85" spans="1:15" x14ac:dyDescent="0.3">
      <c r="A85" s="10" t="s">
        <v>23</v>
      </c>
      <c r="D85" s="10" t="s">
        <v>87</v>
      </c>
      <c r="E85" s="10" t="s">
        <v>88</v>
      </c>
      <c r="F85" s="10" t="s">
        <v>32</v>
      </c>
      <c r="G85" s="10" t="s">
        <v>282</v>
      </c>
      <c r="H85" s="10" t="s">
        <v>131</v>
      </c>
      <c r="I85" s="10" t="s">
        <v>127</v>
      </c>
      <c r="J85" s="10" t="s">
        <v>283</v>
      </c>
      <c r="K85" s="10" t="s">
        <v>30</v>
      </c>
      <c r="L85" s="10" t="s">
        <v>135</v>
      </c>
      <c r="M85" s="10" t="s">
        <v>384</v>
      </c>
      <c r="N85" s="10" t="s">
        <v>35</v>
      </c>
      <c r="O85" s="10" t="s">
        <v>385</v>
      </c>
    </row>
    <row r="86" spans="1:15" x14ac:dyDescent="0.3">
      <c r="A86" s="10" t="s">
        <v>23</v>
      </c>
      <c r="D86" s="10" t="s">
        <v>87</v>
      </c>
      <c r="E86" s="10" t="s">
        <v>88</v>
      </c>
      <c r="F86" s="10" t="s">
        <v>32</v>
      </c>
      <c r="G86" s="10" t="s">
        <v>284</v>
      </c>
      <c r="H86" s="10" t="s">
        <v>127</v>
      </c>
      <c r="I86" s="10" t="s">
        <v>142</v>
      </c>
      <c r="J86" s="10" t="s">
        <v>285</v>
      </c>
      <c r="K86" s="10" t="s">
        <v>30</v>
      </c>
      <c r="L86" s="10" t="s">
        <v>139</v>
      </c>
      <c r="M86" s="10" t="s">
        <v>384</v>
      </c>
      <c r="N86" s="10" t="s">
        <v>35</v>
      </c>
      <c r="O86" s="10" t="s">
        <v>385</v>
      </c>
    </row>
    <row r="87" spans="1:15" x14ac:dyDescent="0.3">
      <c r="A87" s="10" t="s">
        <v>23</v>
      </c>
      <c r="D87" s="10" t="s">
        <v>41</v>
      </c>
      <c r="E87" s="10" t="s">
        <v>42</v>
      </c>
      <c r="F87" s="10" t="s">
        <v>32</v>
      </c>
      <c r="G87" s="10" t="s">
        <v>149</v>
      </c>
      <c r="H87" s="10" t="s">
        <v>127</v>
      </c>
      <c r="I87" s="10" t="s">
        <v>150</v>
      </c>
      <c r="J87" s="10" t="s">
        <v>151</v>
      </c>
      <c r="K87" s="10" t="s">
        <v>30</v>
      </c>
      <c r="L87" s="10" t="s">
        <v>139</v>
      </c>
      <c r="M87" s="10" t="s">
        <v>384</v>
      </c>
      <c r="N87" s="10" t="s">
        <v>35</v>
      </c>
      <c r="O87" s="10" t="s">
        <v>385</v>
      </c>
    </row>
    <row r="88" spans="1:15" x14ac:dyDescent="0.3">
      <c r="A88" s="10" t="s">
        <v>23</v>
      </c>
      <c r="D88" s="10" t="s">
        <v>41</v>
      </c>
      <c r="E88" s="10" t="s">
        <v>42</v>
      </c>
      <c r="F88" s="10" t="s">
        <v>32</v>
      </c>
      <c r="G88" s="10" t="s">
        <v>149</v>
      </c>
      <c r="H88" s="10" t="s">
        <v>137</v>
      </c>
      <c r="I88" s="10" t="s">
        <v>150</v>
      </c>
      <c r="J88" s="10" t="s">
        <v>151</v>
      </c>
      <c r="K88" s="10" t="s">
        <v>30</v>
      </c>
      <c r="L88" s="10" t="s">
        <v>135</v>
      </c>
      <c r="M88" s="10" t="s">
        <v>384</v>
      </c>
      <c r="N88" s="10" t="s">
        <v>35</v>
      </c>
      <c r="O88" s="10" t="s">
        <v>385</v>
      </c>
    </row>
    <row r="89" spans="1:15" x14ac:dyDescent="0.3">
      <c r="A89" s="10" t="s">
        <v>23</v>
      </c>
      <c r="D89" s="10" t="s">
        <v>41</v>
      </c>
      <c r="E89" s="10" t="s">
        <v>42</v>
      </c>
      <c r="F89" s="10" t="s">
        <v>32</v>
      </c>
      <c r="G89" s="10" t="s">
        <v>160</v>
      </c>
      <c r="H89" s="10" t="s">
        <v>145</v>
      </c>
      <c r="I89" s="10" t="s">
        <v>161</v>
      </c>
      <c r="J89" s="10" t="s">
        <v>162</v>
      </c>
      <c r="K89" s="10" t="s">
        <v>30</v>
      </c>
      <c r="L89" s="10" t="s">
        <v>139</v>
      </c>
      <c r="M89" s="10" t="s">
        <v>384</v>
      </c>
      <c r="N89" s="10" t="s">
        <v>35</v>
      </c>
      <c r="O89" s="10" t="s">
        <v>385</v>
      </c>
    </row>
    <row r="90" spans="1:15" x14ac:dyDescent="0.3">
      <c r="A90" s="10" t="s">
        <v>23</v>
      </c>
      <c r="D90" s="10" t="s">
        <v>41</v>
      </c>
      <c r="E90" s="10" t="s">
        <v>42</v>
      </c>
      <c r="F90" s="10" t="s">
        <v>32</v>
      </c>
      <c r="G90" s="10" t="s">
        <v>157</v>
      </c>
      <c r="H90" s="10" t="s">
        <v>142</v>
      </c>
      <c r="I90" s="10" t="s">
        <v>158</v>
      </c>
      <c r="J90" s="10" t="s">
        <v>159</v>
      </c>
      <c r="K90" s="10" t="s">
        <v>30</v>
      </c>
      <c r="L90" s="10" t="s">
        <v>139</v>
      </c>
      <c r="M90" s="10" t="s">
        <v>384</v>
      </c>
      <c r="N90" s="10" t="s">
        <v>35</v>
      </c>
      <c r="O90" s="10" t="s">
        <v>385</v>
      </c>
    </row>
    <row r="91" spans="1:15" x14ac:dyDescent="0.3">
      <c r="A91" s="10" t="s">
        <v>23</v>
      </c>
      <c r="D91" s="10" t="s">
        <v>41</v>
      </c>
      <c r="E91" s="10" t="s">
        <v>42</v>
      </c>
      <c r="F91" s="10" t="s">
        <v>32</v>
      </c>
      <c r="G91" s="10" t="s">
        <v>155</v>
      </c>
      <c r="H91" s="10" t="s">
        <v>127</v>
      </c>
      <c r="I91" s="10" t="s">
        <v>150</v>
      </c>
      <c r="J91" s="10" t="s">
        <v>156</v>
      </c>
      <c r="K91" s="10" t="s">
        <v>30</v>
      </c>
      <c r="L91" s="10" t="s">
        <v>129</v>
      </c>
      <c r="M91" s="10" t="s">
        <v>384</v>
      </c>
      <c r="N91" s="10" t="s">
        <v>35</v>
      </c>
      <c r="O91" s="10" t="s">
        <v>385</v>
      </c>
    </row>
    <row r="92" spans="1:15" x14ac:dyDescent="0.3">
      <c r="A92" s="10" t="s">
        <v>23</v>
      </c>
      <c r="D92" s="10" t="s">
        <v>41</v>
      </c>
      <c r="E92" s="10" t="s">
        <v>42</v>
      </c>
      <c r="F92" s="10" t="s">
        <v>32</v>
      </c>
      <c r="G92" s="10" t="s">
        <v>152</v>
      </c>
      <c r="H92" s="10" t="s">
        <v>142</v>
      </c>
      <c r="I92" s="10" t="s">
        <v>153</v>
      </c>
      <c r="J92" s="10" t="s">
        <v>154</v>
      </c>
      <c r="K92" s="10" t="s">
        <v>30</v>
      </c>
      <c r="L92" s="10" t="s">
        <v>129</v>
      </c>
      <c r="M92" s="10" t="s">
        <v>384</v>
      </c>
      <c r="N92" s="10" t="s">
        <v>35</v>
      </c>
      <c r="O92" s="10" t="s">
        <v>385</v>
      </c>
    </row>
    <row r="93" spans="1:15" x14ac:dyDescent="0.3">
      <c r="A93" s="10" t="s">
        <v>23</v>
      </c>
      <c r="D93" s="10" t="s">
        <v>41</v>
      </c>
      <c r="E93" s="10" t="s">
        <v>42</v>
      </c>
      <c r="F93" s="10" t="s">
        <v>32</v>
      </c>
      <c r="G93" s="10" t="s">
        <v>147</v>
      </c>
      <c r="H93" s="10" t="s">
        <v>131</v>
      </c>
      <c r="I93" s="10" t="s">
        <v>127</v>
      </c>
      <c r="J93" s="10" t="s">
        <v>148</v>
      </c>
      <c r="K93" s="10" t="s">
        <v>30</v>
      </c>
      <c r="L93" s="10" t="s">
        <v>129</v>
      </c>
      <c r="M93" s="10" t="s">
        <v>384</v>
      </c>
      <c r="N93" s="10" t="s">
        <v>35</v>
      </c>
      <c r="O93" s="10" t="s">
        <v>385</v>
      </c>
    </row>
    <row r="94" spans="1:15" x14ac:dyDescent="0.3">
      <c r="A94" s="10" t="s">
        <v>23</v>
      </c>
      <c r="D94" s="10" t="s">
        <v>41</v>
      </c>
      <c r="E94" s="10" t="s">
        <v>42</v>
      </c>
      <c r="F94" s="10" t="s">
        <v>32</v>
      </c>
      <c r="G94" s="10" t="s">
        <v>163</v>
      </c>
      <c r="H94" s="10" t="s">
        <v>145</v>
      </c>
      <c r="I94" s="10" t="s">
        <v>164</v>
      </c>
      <c r="J94" s="10" t="s">
        <v>165</v>
      </c>
      <c r="K94" s="10" t="s">
        <v>30</v>
      </c>
      <c r="L94" s="10" t="s">
        <v>129</v>
      </c>
      <c r="M94" s="10" t="s">
        <v>384</v>
      </c>
      <c r="N94" s="10" t="s">
        <v>35</v>
      </c>
      <c r="O94" s="10" t="s">
        <v>385</v>
      </c>
    </row>
    <row r="95" spans="1:15" x14ac:dyDescent="0.3">
      <c r="A95" s="10" t="s">
        <v>23</v>
      </c>
      <c r="D95" s="10" t="s">
        <v>101</v>
      </c>
      <c r="E95" s="10" t="s">
        <v>102</v>
      </c>
      <c r="F95" s="10" t="s">
        <v>32</v>
      </c>
      <c r="G95" s="10" t="s">
        <v>322</v>
      </c>
      <c r="H95" s="10" t="s">
        <v>145</v>
      </c>
      <c r="I95" s="10" t="s">
        <v>142</v>
      </c>
      <c r="J95" s="10" t="s">
        <v>323</v>
      </c>
      <c r="K95" s="10" t="s">
        <v>30</v>
      </c>
      <c r="L95" s="10" t="s">
        <v>129</v>
      </c>
      <c r="M95" s="10" t="s">
        <v>384</v>
      </c>
      <c r="N95" s="10" t="s">
        <v>35</v>
      </c>
      <c r="O95" s="10" t="s">
        <v>385</v>
      </c>
    </row>
    <row r="96" spans="1:15" x14ac:dyDescent="0.3">
      <c r="A96" s="10" t="s">
        <v>23</v>
      </c>
      <c r="D96" s="10" t="s">
        <v>101</v>
      </c>
      <c r="E96" s="10" t="s">
        <v>102</v>
      </c>
      <c r="F96" s="10" t="s">
        <v>32</v>
      </c>
      <c r="G96" s="10" t="s">
        <v>322</v>
      </c>
      <c r="H96" s="10" t="s">
        <v>131</v>
      </c>
      <c r="I96" s="10" t="s">
        <v>142</v>
      </c>
      <c r="J96" s="10" t="s">
        <v>323</v>
      </c>
      <c r="K96" s="10" t="s">
        <v>30</v>
      </c>
      <c r="L96" s="10" t="s">
        <v>129</v>
      </c>
      <c r="M96" s="10" t="s">
        <v>384</v>
      </c>
      <c r="N96" s="10" t="s">
        <v>35</v>
      </c>
      <c r="O96" s="10" t="s">
        <v>385</v>
      </c>
    </row>
    <row r="97" spans="1:15" x14ac:dyDescent="0.3">
      <c r="A97" s="10" t="s">
        <v>23</v>
      </c>
      <c r="D97" s="10" t="s">
        <v>101</v>
      </c>
      <c r="E97" s="10" t="s">
        <v>102</v>
      </c>
      <c r="F97" s="10" t="s">
        <v>32</v>
      </c>
      <c r="G97" s="10" t="s">
        <v>320</v>
      </c>
      <c r="H97" s="10" t="s">
        <v>127</v>
      </c>
      <c r="I97" s="10" t="s">
        <v>127</v>
      </c>
      <c r="J97" s="10" t="s">
        <v>321</v>
      </c>
      <c r="K97" s="10" t="s">
        <v>30</v>
      </c>
      <c r="L97" s="10" t="s">
        <v>129</v>
      </c>
      <c r="M97" s="10" t="s">
        <v>384</v>
      </c>
      <c r="N97" s="10" t="s">
        <v>35</v>
      </c>
      <c r="O97" s="10" t="s">
        <v>385</v>
      </c>
    </row>
    <row r="98" spans="1:15" x14ac:dyDescent="0.3">
      <c r="A98" s="10" t="s">
        <v>23</v>
      </c>
      <c r="D98" s="10" t="s">
        <v>101</v>
      </c>
      <c r="E98" s="10" t="s">
        <v>102</v>
      </c>
      <c r="F98" s="10" t="s">
        <v>32</v>
      </c>
      <c r="G98" s="10" t="s">
        <v>324</v>
      </c>
      <c r="H98" s="10" t="s">
        <v>145</v>
      </c>
      <c r="I98" s="10" t="s">
        <v>131</v>
      </c>
      <c r="J98" s="10" t="s">
        <v>325</v>
      </c>
      <c r="K98" s="10" t="s">
        <v>30</v>
      </c>
      <c r="L98" s="10" t="s">
        <v>139</v>
      </c>
      <c r="M98" s="10" t="s">
        <v>384</v>
      </c>
      <c r="N98" s="10" t="s">
        <v>35</v>
      </c>
      <c r="O98" s="10" t="s">
        <v>385</v>
      </c>
    </row>
    <row r="99" spans="1:15" x14ac:dyDescent="0.3">
      <c r="A99" s="10" t="s">
        <v>23</v>
      </c>
      <c r="D99" s="10" t="s">
        <v>101</v>
      </c>
      <c r="E99" s="10" t="s">
        <v>102</v>
      </c>
      <c r="F99" s="10" t="s">
        <v>32</v>
      </c>
      <c r="G99" s="10" t="s">
        <v>322</v>
      </c>
      <c r="H99" s="10" t="s">
        <v>131</v>
      </c>
      <c r="I99" s="10" t="s">
        <v>142</v>
      </c>
      <c r="J99" s="10" t="s">
        <v>323</v>
      </c>
      <c r="K99" s="10" t="s">
        <v>30</v>
      </c>
      <c r="L99" s="10" t="s">
        <v>135</v>
      </c>
      <c r="M99" s="10" t="s">
        <v>384</v>
      </c>
      <c r="N99" s="10" t="s">
        <v>35</v>
      </c>
      <c r="O99" s="10" t="s">
        <v>385</v>
      </c>
    </row>
    <row r="100" spans="1:15" x14ac:dyDescent="0.3">
      <c r="A100" s="10" t="s">
        <v>23</v>
      </c>
      <c r="D100" s="10" t="s">
        <v>101</v>
      </c>
      <c r="E100" s="10" t="s">
        <v>102</v>
      </c>
      <c r="F100" s="10" t="s">
        <v>32</v>
      </c>
      <c r="G100" s="10" t="s">
        <v>320</v>
      </c>
      <c r="H100" s="10" t="s">
        <v>127</v>
      </c>
      <c r="I100" s="10" t="s">
        <v>127</v>
      </c>
      <c r="J100" s="10" t="s">
        <v>321</v>
      </c>
      <c r="K100" s="10" t="s">
        <v>30</v>
      </c>
      <c r="L100" s="10" t="s">
        <v>139</v>
      </c>
      <c r="M100" s="10" t="s">
        <v>384</v>
      </c>
      <c r="N100" s="10" t="s">
        <v>35</v>
      </c>
      <c r="O100" s="10" t="s">
        <v>385</v>
      </c>
    </row>
    <row r="101" spans="1:15" x14ac:dyDescent="0.3">
      <c r="A101" s="10" t="s">
        <v>23</v>
      </c>
      <c r="D101" s="10" t="s">
        <v>114</v>
      </c>
      <c r="E101" s="10" t="s">
        <v>115</v>
      </c>
      <c r="F101" s="10" t="s">
        <v>32</v>
      </c>
      <c r="G101" s="10" t="s">
        <v>360</v>
      </c>
      <c r="H101" s="10" t="s">
        <v>127</v>
      </c>
      <c r="I101" s="10" t="s">
        <v>142</v>
      </c>
      <c r="J101" s="10" t="s">
        <v>361</v>
      </c>
      <c r="K101" s="10" t="s">
        <v>30</v>
      </c>
      <c r="L101" s="10" t="s">
        <v>139</v>
      </c>
      <c r="M101" s="10" t="s">
        <v>384</v>
      </c>
      <c r="N101" s="10" t="s">
        <v>35</v>
      </c>
      <c r="O101" s="10" t="s">
        <v>385</v>
      </c>
    </row>
    <row r="102" spans="1:15" x14ac:dyDescent="0.3">
      <c r="A102" s="10" t="s">
        <v>23</v>
      </c>
      <c r="D102" s="10" t="s">
        <v>114</v>
      </c>
      <c r="E102" s="10" t="s">
        <v>115</v>
      </c>
      <c r="F102" s="10" t="s">
        <v>32</v>
      </c>
      <c r="G102" s="10" t="s">
        <v>360</v>
      </c>
      <c r="H102" s="10" t="s">
        <v>137</v>
      </c>
      <c r="I102" s="10" t="s">
        <v>142</v>
      </c>
      <c r="J102" s="10" t="s">
        <v>361</v>
      </c>
      <c r="K102" s="10" t="s">
        <v>30</v>
      </c>
      <c r="L102" s="10" t="s">
        <v>135</v>
      </c>
      <c r="M102" s="10" t="s">
        <v>384</v>
      </c>
      <c r="N102" s="10" t="s">
        <v>35</v>
      </c>
      <c r="O102" s="10" t="s">
        <v>385</v>
      </c>
    </row>
    <row r="103" spans="1:15" x14ac:dyDescent="0.3">
      <c r="A103" s="10" t="s">
        <v>23</v>
      </c>
      <c r="D103" s="10" t="s">
        <v>114</v>
      </c>
      <c r="E103" s="10" t="s">
        <v>115</v>
      </c>
      <c r="F103" s="10" t="s">
        <v>32</v>
      </c>
      <c r="G103" s="10" t="s">
        <v>358</v>
      </c>
      <c r="H103" s="10" t="s">
        <v>127</v>
      </c>
      <c r="I103" s="10" t="s">
        <v>127</v>
      </c>
      <c r="J103" s="10" t="s">
        <v>359</v>
      </c>
      <c r="K103" s="10" t="s">
        <v>30</v>
      </c>
      <c r="L103" s="10" t="s">
        <v>129</v>
      </c>
      <c r="M103" s="10" t="s">
        <v>384</v>
      </c>
      <c r="N103" s="10" t="s">
        <v>35</v>
      </c>
      <c r="O103" s="10" t="s">
        <v>385</v>
      </c>
    </row>
    <row r="104" spans="1:15" x14ac:dyDescent="0.3">
      <c r="A104" s="10" t="s">
        <v>23</v>
      </c>
      <c r="D104" s="10" t="s">
        <v>116</v>
      </c>
      <c r="E104" s="10" t="s">
        <v>117</v>
      </c>
      <c r="F104" s="10" t="s">
        <v>32</v>
      </c>
      <c r="G104" s="10" t="s">
        <v>362</v>
      </c>
      <c r="H104" s="10" t="s">
        <v>131</v>
      </c>
      <c r="I104" s="10" t="s">
        <v>126</v>
      </c>
      <c r="J104" s="10" t="s">
        <v>363</v>
      </c>
      <c r="K104" s="10" t="s">
        <v>30</v>
      </c>
      <c r="L104" s="10" t="s">
        <v>129</v>
      </c>
      <c r="M104" s="10" t="s">
        <v>384</v>
      </c>
      <c r="N104" s="10" t="s">
        <v>35</v>
      </c>
      <c r="O104" s="10" t="s">
        <v>385</v>
      </c>
    </row>
    <row r="105" spans="1:15" x14ac:dyDescent="0.3">
      <c r="A105" s="10" t="s">
        <v>23</v>
      </c>
      <c r="D105" s="10" t="s">
        <v>33</v>
      </c>
      <c r="E105" s="10" t="s">
        <v>34</v>
      </c>
      <c r="F105" s="10" t="s">
        <v>32</v>
      </c>
      <c r="G105" s="10" t="s">
        <v>130</v>
      </c>
      <c r="H105" s="10" t="s">
        <v>131</v>
      </c>
      <c r="I105" s="10" t="s">
        <v>127</v>
      </c>
      <c r="J105" s="10" t="s">
        <v>132</v>
      </c>
      <c r="K105" s="10" t="s">
        <v>30</v>
      </c>
      <c r="L105" s="10" t="s">
        <v>129</v>
      </c>
      <c r="M105" s="10" t="s">
        <v>384</v>
      </c>
      <c r="N105" s="10" t="s">
        <v>35</v>
      </c>
      <c r="O105" s="10" t="s">
        <v>385</v>
      </c>
    </row>
    <row r="106" spans="1:15" x14ac:dyDescent="0.3">
      <c r="A106" s="10" t="s">
        <v>23</v>
      </c>
      <c r="D106" s="10" t="s">
        <v>43</v>
      </c>
      <c r="E106" s="10" t="s">
        <v>44</v>
      </c>
      <c r="F106" s="10" t="s">
        <v>32</v>
      </c>
      <c r="G106" s="10" t="s">
        <v>174</v>
      </c>
      <c r="H106" s="10" t="s">
        <v>145</v>
      </c>
      <c r="I106" s="10" t="s">
        <v>142</v>
      </c>
      <c r="J106" s="10" t="s">
        <v>175</v>
      </c>
      <c r="K106" s="10" t="s">
        <v>30</v>
      </c>
      <c r="L106" s="10" t="s">
        <v>139</v>
      </c>
      <c r="M106" s="10" t="s">
        <v>384</v>
      </c>
      <c r="N106" s="10" t="s">
        <v>35</v>
      </c>
      <c r="O106" s="10" t="s">
        <v>385</v>
      </c>
    </row>
    <row r="107" spans="1:15" x14ac:dyDescent="0.3">
      <c r="A107" s="10" t="s">
        <v>23</v>
      </c>
      <c r="D107" s="10" t="s">
        <v>43</v>
      </c>
      <c r="E107" s="10" t="s">
        <v>44</v>
      </c>
      <c r="F107" s="10" t="s">
        <v>32</v>
      </c>
      <c r="G107" s="10" t="s">
        <v>176</v>
      </c>
      <c r="H107" s="10" t="s">
        <v>145</v>
      </c>
      <c r="I107" s="10" t="s">
        <v>145</v>
      </c>
      <c r="J107" s="10" t="s">
        <v>177</v>
      </c>
      <c r="K107" s="10" t="s">
        <v>30</v>
      </c>
      <c r="L107" s="10" t="s">
        <v>129</v>
      </c>
      <c r="M107" s="10" t="s">
        <v>384</v>
      </c>
      <c r="N107" s="10" t="s">
        <v>35</v>
      </c>
      <c r="O107" s="10" t="s">
        <v>385</v>
      </c>
    </row>
    <row r="108" spans="1:15" x14ac:dyDescent="0.3">
      <c r="A108" s="10" t="s">
        <v>23</v>
      </c>
      <c r="D108" s="10" t="s">
        <v>43</v>
      </c>
      <c r="E108" s="10" t="s">
        <v>44</v>
      </c>
      <c r="F108" s="10" t="s">
        <v>38</v>
      </c>
      <c r="G108" s="10" t="s">
        <v>170</v>
      </c>
      <c r="H108" s="10" t="s">
        <v>145</v>
      </c>
      <c r="I108" s="10" t="s">
        <v>131</v>
      </c>
      <c r="J108" s="10" t="s">
        <v>171</v>
      </c>
      <c r="K108" s="10" t="s">
        <v>30</v>
      </c>
      <c r="L108" s="10" t="s">
        <v>129</v>
      </c>
      <c r="M108" s="10" t="s">
        <v>384</v>
      </c>
      <c r="N108" s="10" t="s">
        <v>35</v>
      </c>
      <c r="O108" s="10" t="s">
        <v>385</v>
      </c>
    </row>
    <row r="109" spans="1:15" x14ac:dyDescent="0.3">
      <c r="A109" s="10" t="s">
        <v>23</v>
      </c>
      <c r="D109" s="10" t="s">
        <v>43</v>
      </c>
      <c r="E109" s="10" t="s">
        <v>44</v>
      </c>
      <c r="F109" s="10" t="s">
        <v>38</v>
      </c>
      <c r="G109" s="10" t="s">
        <v>166</v>
      </c>
      <c r="H109" s="10" t="s">
        <v>131</v>
      </c>
      <c r="I109" s="10" t="s">
        <v>127</v>
      </c>
      <c r="J109" s="10" t="s">
        <v>167</v>
      </c>
      <c r="K109" s="10" t="s">
        <v>30</v>
      </c>
      <c r="L109" s="10" t="s">
        <v>135</v>
      </c>
      <c r="M109" s="10" t="s">
        <v>384</v>
      </c>
      <c r="N109" s="10" t="s">
        <v>35</v>
      </c>
      <c r="O109" s="10" t="s">
        <v>385</v>
      </c>
    </row>
    <row r="110" spans="1:15" x14ac:dyDescent="0.3">
      <c r="A110" s="10" t="s">
        <v>23</v>
      </c>
      <c r="D110" s="10" t="s">
        <v>43</v>
      </c>
      <c r="E110" s="10" t="s">
        <v>44</v>
      </c>
      <c r="F110" s="10" t="s">
        <v>38</v>
      </c>
      <c r="G110" s="10" t="s">
        <v>172</v>
      </c>
      <c r="H110" s="10" t="s">
        <v>145</v>
      </c>
      <c r="I110" s="10" t="s">
        <v>153</v>
      </c>
      <c r="J110" s="10" t="s">
        <v>173</v>
      </c>
      <c r="K110" s="10" t="s">
        <v>30</v>
      </c>
      <c r="L110" s="10" t="s">
        <v>139</v>
      </c>
      <c r="M110" s="10" t="s">
        <v>384</v>
      </c>
      <c r="N110" s="10" t="s">
        <v>35</v>
      </c>
      <c r="O110" s="10" t="s">
        <v>385</v>
      </c>
    </row>
    <row r="111" spans="1:15" x14ac:dyDescent="0.3">
      <c r="A111" s="10" t="s">
        <v>23</v>
      </c>
      <c r="D111" s="10" t="s">
        <v>45</v>
      </c>
      <c r="E111" s="10" t="s">
        <v>46</v>
      </c>
      <c r="F111" s="10" t="s">
        <v>32</v>
      </c>
      <c r="G111" s="10" t="s">
        <v>178</v>
      </c>
      <c r="H111" s="10" t="s">
        <v>131</v>
      </c>
      <c r="I111" s="10" t="s">
        <v>127</v>
      </c>
      <c r="J111" s="10" t="s">
        <v>179</v>
      </c>
      <c r="K111" s="10" t="s">
        <v>30</v>
      </c>
      <c r="L111" s="10" t="s">
        <v>129</v>
      </c>
      <c r="M111" s="10" t="s">
        <v>384</v>
      </c>
      <c r="N111" s="10" t="s">
        <v>35</v>
      </c>
      <c r="O111" s="10" t="s">
        <v>385</v>
      </c>
    </row>
    <row r="112" spans="1:15" x14ac:dyDescent="0.3">
      <c r="A112" s="10" t="s">
        <v>23</v>
      </c>
      <c r="D112" s="10" t="s">
        <v>47</v>
      </c>
      <c r="E112" s="10" t="s">
        <v>48</v>
      </c>
      <c r="F112" s="10" t="s">
        <v>32</v>
      </c>
      <c r="G112" s="10" t="s">
        <v>181</v>
      </c>
      <c r="H112" s="10" t="s">
        <v>131</v>
      </c>
      <c r="I112" s="10" t="s">
        <v>127</v>
      </c>
      <c r="J112" s="10" t="s">
        <v>182</v>
      </c>
      <c r="K112" s="10" t="s">
        <v>30</v>
      </c>
      <c r="L112" s="10" t="s">
        <v>129</v>
      </c>
      <c r="M112" s="10" t="s">
        <v>384</v>
      </c>
      <c r="N112" s="10" t="s">
        <v>35</v>
      </c>
      <c r="O112" s="10" t="s">
        <v>385</v>
      </c>
    </row>
    <row r="113" spans="1:15" x14ac:dyDescent="0.3">
      <c r="A113" s="10" t="s">
        <v>23</v>
      </c>
      <c r="D113" s="10" t="s">
        <v>47</v>
      </c>
      <c r="E113" s="10" t="s">
        <v>48</v>
      </c>
      <c r="F113" s="10" t="s">
        <v>32</v>
      </c>
      <c r="G113" s="10" t="s">
        <v>180</v>
      </c>
      <c r="H113" s="10" t="s">
        <v>137</v>
      </c>
      <c r="I113" s="10" t="s">
        <v>180</v>
      </c>
      <c r="J113" s="10" t="s">
        <v>180</v>
      </c>
      <c r="K113" s="10" t="s">
        <v>30</v>
      </c>
      <c r="L113" s="10" t="s">
        <v>135</v>
      </c>
      <c r="M113" s="10" t="s">
        <v>384</v>
      </c>
      <c r="N113" s="10" t="s">
        <v>35</v>
      </c>
      <c r="O113" s="10" t="s">
        <v>385</v>
      </c>
    </row>
    <row r="114" spans="1:15" x14ac:dyDescent="0.3">
      <c r="A114" s="10" t="s">
        <v>23</v>
      </c>
      <c r="D114" s="10" t="s">
        <v>47</v>
      </c>
      <c r="E114" s="10" t="s">
        <v>48</v>
      </c>
      <c r="F114" s="10" t="s">
        <v>32</v>
      </c>
      <c r="G114" s="10" t="s">
        <v>183</v>
      </c>
      <c r="H114" s="10" t="s">
        <v>142</v>
      </c>
      <c r="I114" s="10" t="s">
        <v>142</v>
      </c>
      <c r="J114" s="10" t="s">
        <v>184</v>
      </c>
      <c r="K114" s="10" t="s">
        <v>30</v>
      </c>
      <c r="L114" s="10" t="s">
        <v>139</v>
      </c>
      <c r="M114" s="10" t="s">
        <v>384</v>
      </c>
      <c r="N114" s="10" t="s">
        <v>35</v>
      </c>
      <c r="O114" s="10" t="s">
        <v>385</v>
      </c>
    </row>
    <row r="115" spans="1:15" x14ac:dyDescent="0.3">
      <c r="A115" s="10" t="s">
        <v>23</v>
      </c>
      <c r="D115" s="10" t="s">
        <v>47</v>
      </c>
      <c r="E115" s="10" t="s">
        <v>48</v>
      </c>
      <c r="F115" s="10" t="s">
        <v>32</v>
      </c>
      <c r="G115" s="10" t="s">
        <v>186</v>
      </c>
      <c r="H115" s="10" t="s">
        <v>131</v>
      </c>
      <c r="I115" s="10" t="s">
        <v>137</v>
      </c>
      <c r="J115" s="10" t="s">
        <v>187</v>
      </c>
      <c r="K115" s="10" t="s">
        <v>30</v>
      </c>
      <c r="L115" s="10" t="s">
        <v>135</v>
      </c>
      <c r="M115" s="10" t="s">
        <v>384</v>
      </c>
      <c r="N115" s="10" t="s">
        <v>35</v>
      </c>
      <c r="O115" s="10" t="s">
        <v>385</v>
      </c>
    </row>
    <row r="116" spans="1:15" x14ac:dyDescent="0.3">
      <c r="A116" s="10" t="s">
        <v>23</v>
      </c>
      <c r="D116" s="10" t="s">
        <v>47</v>
      </c>
      <c r="E116" s="10" t="s">
        <v>48</v>
      </c>
      <c r="F116" s="10" t="s">
        <v>32</v>
      </c>
      <c r="G116" s="10" t="s">
        <v>188</v>
      </c>
      <c r="H116" s="10" t="s">
        <v>127</v>
      </c>
      <c r="I116" s="10" t="s">
        <v>189</v>
      </c>
      <c r="J116" s="10" t="s">
        <v>190</v>
      </c>
      <c r="K116" s="10" t="s">
        <v>30</v>
      </c>
      <c r="L116" s="10" t="s">
        <v>139</v>
      </c>
      <c r="M116" s="10" t="s">
        <v>384</v>
      </c>
      <c r="N116" s="10" t="s">
        <v>35</v>
      </c>
      <c r="O116" s="10" t="s">
        <v>385</v>
      </c>
    </row>
    <row r="117" spans="1:15" x14ac:dyDescent="0.3">
      <c r="A117" s="10" t="s">
        <v>23</v>
      </c>
      <c r="D117" s="10" t="s">
        <v>47</v>
      </c>
      <c r="E117" s="10" t="s">
        <v>48</v>
      </c>
      <c r="F117" s="10" t="s">
        <v>32</v>
      </c>
      <c r="G117" s="10" t="s">
        <v>185</v>
      </c>
      <c r="H117" s="10" t="s">
        <v>145</v>
      </c>
      <c r="I117" s="10" t="s">
        <v>142</v>
      </c>
      <c r="J117" s="10" t="s">
        <v>184</v>
      </c>
      <c r="K117" s="10" t="s">
        <v>30</v>
      </c>
      <c r="L117" s="10" t="s">
        <v>129</v>
      </c>
      <c r="M117" s="10" t="s">
        <v>384</v>
      </c>
      <c r="N117" s="10" t="s">
        <v>35</v>
      </c>
      <c r="O117" s="10" t="s">
        <v>385</v>
      </c>
    </row>
    <row r="118" spans="1:15" x14ac:dyDescent="0.3">
      <c r="A118" s="10" t="s">
        <v>23</v>
      </c>
      <c r="D118" s="10" t="s">
        <v>47</v>
      </c>
      <c r="E118" s="10" t="s">
        <v>48</v>
      </c>
      <c r="F118" s="10" t="s">
        <v>32</v>
      </c>
      <c r="G118" s="10" t="s">
        <v>185</v>
      </c>
      <c r="H118" s="10" t="s">
        <v>145</v>
      </c>
      <c r="I118" s="10" t="s">
        <v>142</v>
      </c>
      <c r="J118" s="10" t="s">
        <v>184</v>
      </c>
      <c r="K118" s="10" t="s">
        <v>30</v>
      </c>
      <c r="L118" s="10" t="s">
        <v>139</v>
      </c>
      <c r="M118" s="10" t="s">
        <v>384</v>
      </c>
      <c r="N118" s="10" t="s">
        <v>35</v>
      </c>
      <c r="O118" s="10" t="s">
        <v>385</v>
      </c>
    </row>
    <row r="119" spans="1:15" x14ac:dyDescent="0.3">
      <c r="A119" s="10" t="s">
        <v>23</v>
      </c>
      <c r="D119" s="10" t="s">
        <v>47</v>
      </c>
      <c r="E119" s="10" t="s">
        <v>48</v>
      </c>
      <c r="F119" s="10" t="s">
        <v>32</v>
      </c>
      <c r="G119" s="10" t="s">
        <v>191</v>
      </c>
      <c r="H119" s="10" t="s">
        <v>127</v>
      </c>
      <c r="I119" s="10" t="s">
        <v>189</v>
      </c>
      <c r="J119" s="10" t="s">
        <v>190</v>
      </c>
      <c r="K119" s="10" t="s">
        <v>30</v>
      </c>
      <c r="L119" s="10" t="s">
        <v>129</v>
      </c>
      <c r="M119" s="10" t="s">
        <v>384</v>
      </c>
      <c r="N119" s="10" t="s">
        <v>35</v>
      </c>
      <c r="O119" s="10" t="s">
        <v>385</v>
      </c>
    </row>
    <row r="120" spans="1:15" x14ac:dyDescent="0.3">
      <c r="A120" s="10" t="s">
        <v>23</v>
      </c>
      <c r="D120" s="10" t="s">
        <v>99</v>
      </c>
      <c r="E120" s="10" t="s">
        <v>100</v>
      </c>
      <c r="F120" s="10" t="s">
        <v>32</v>
      </c>
      <c r="G120" s="10" t="s">
        <v>316</v>
      </c>
      <c r="H120" s="10" t="s">
        <v>127</v>
      </c>
      <c r="I120" s="10" t="s">
        <v>142</v>
      </c>
      <c r="J120" s="10" t="s">
        <v>317</v>
      </c>
      <c r="K120" s="10" t="s">
        <v>30</v>
      </c>
      <c r="L120" s="10" t="s">
        <v>129</v>
      </c>
      <c r="M120" s="10" t="s">
        <v>384</v>
      </c>
      <c r="N120" s="10" t="s">
        <v>35</v>
      </c>
      <c r="O120" s="10" t="s">
        <v>385</v>
      </c>
    </row>
    <row r="121" spans="1:15" x14ac:dyDescent="0.3">
      <c r="A121" s="10" t="s">
        <v>23</v>
      </c>
      <c r="D121" s="10" t="s">
        <v>99</v>
      </c>
      <c r="E121" s="10" t="s">
        <v>100</v>
      </c>
      <c r="F121" s="10" t="s">
        <v>32</v>
      </c>
      <c r="G121" s="10" t="s">
        <v>314</v>
      </c>
      <c r="H121" s="10" t="s">
        <v>137</v>
      </c>
      <c r="I121" s="10" t="s">
        <v>127</v>
      </c>
      <c r="J121" s="10" t="s">
        <v>315</v>
      </c>
      <c r="K121" s="10" t="s">
        <v>30</v>
      </c>
      <c r="L121" s="10" t="s">
        <v>135</v>
      </c>
      <c r="M121" s="10" t="s">
        <v>384</v>
      </c>
      <c r="N121" s="10" t="s">
        <v>35</v>
      </c>
      <c r="O121" s="10" t="s">
        <v>385</v>
      </c>
    </row>
    <row r="122" spans="1:15" x14ac:dyDescent="0.3">
      <c r="A122" s="10" t="s">
        <v>23</v>
      </c>
      <c r="D122" s="10" t="s">
        <v>99</v>
      </c>
      <c r="E122" s="10" t="s">
        <v>100</v>
      </c>
      <c r="F122" s="10" t="s">
        <v>32</v>
      </c>
      <c r="G122" s="10" t="s">
        <v>318</v>
      </c>
      <c r="H122" s="10" t="s">
        <v>127</v>
      </c>
      <c r="I122" s="10" t="s">
        <v>145</v>
      </c>
      <c r="J122" s="10" t="s">
        <v>319</v>
      </c>
      <c r="K122" s="10" t="s">
        <v>30</v>
      </c>
      <c r="L122" s="10" t="s">
        <v>139</v>
      </c>
      <c r="M122" s="10" t="s">
        <v>384</v>
      </c>
      <c r="N122" s="10" t="s">
        <v>35</v>
      </c>
      <c r="O122" s="10" t="s">
        <v>385</v>
      </c>
    </row>
    <row r="123" spans="1:15" x14ac:dyDescent="0.3">
      <c r="A123" s="10" t="s">
        <v>23</v>
      </c>
      <c r="D123" s="10" t="s">
        <v>97</v>
      </c>
      <c r="E123" s="10" t="s">
        <v>98</v>
      </c>
      <c r="F123" s="10" t="s">
        <v>32</v>
      </c>
      <c r="G123" s="10" t="s">
        <v>312</v>
      </c>
      <c r="H123" s="10" t="s">
        <v>127</v>
      </c>
      <c r="I123" s="10" t="s">
        <v>127</v>
      </c>
      <c r="J123" s="10" t="s">
        <v>313</v>
      </c>
      <c r="K123" s="10" t="s">
        <v>30</v>
      </c>
      <c r="L123" s="10" t="s">
        <v>129</v>
      </c>
      <c r="M123" s="10" t="s">
        <v>384</v>
      </c>
      <c r="N123" s="10" t="s">
        <v>35</v>
      </c>
      <c r="O123" s="10" t="s">
        <v>385</v>
      </c>
    </row>
    <row r="124" spans="1:15" x14ac:dyDescent="0.3">
      <c r="A124" s="10" t="s">
        <v>23</v>
      </c>
      <c r="D124" s="10" t="s">
        <v>103</v>
      </c>
      <c r="E124" s="10" t="s">
        <v>104</v>
      </c>
      <c r="F124" s="10" t="s">
        <v>32</v>
      </c>
      <c r="G124" s="10" t="s">
        <v>332</v>
      </c>
      <c r="H124" s="10" t="s">
        <v>145</v>
      </c>
      <c r="I124" s="10" t="s">
        <v>153</v>
      </c>
      <c r="J124" s="10" t="s">
        <v>331</v>
      </c>
      <c r="K124" s="10" t="s">
        <v>30</v>
      </c>
      <c r="L124" s="10" t="s">
        <v>129</v>
      </c>
      <c r="M124" s="10" t="s">
        <v>384</v>
      </c>
      <c r="N124" s="10" t="s">
        <v>35</v>
      </c>
      <c r="O124" s="10" t="s">
        <v>385</v>
      </c>
    </row>
    <row r="125" spans="1:15" x14ac:dyDescent="0.3">
      <c r="A125" s="10" t="s">
        <v>23</v>
      </c>
      <c r="D125" s="10" t="s">
        <v>103</v>
      </c>
      <c r="E125" s="10" t="s">
        <v>104</v>
      </c>
      <c r="F125" s="10" t="s">
        <v>32</v>
      </c>
      <c r="G125" s="10" t="s">
        <v>328</v>
      </c>
      <c r="H125" s="10" t="s">
        <v>142</v>
      </c>
      <c r="I125" s="10" t="s">
        <v>145</v>
      </c>
      <c r="J125" s="10" t="s">
        <v>329</v>
      </c>
      <c r="K125" s="10" t="s">
        <v>30</v>
      </c>
      <c r="L125" s="10" t="s">
        <v>139</v>
      </c>
      <c r="M125" s="10" t="s">
        <v>384</v>
      </c>
      <c r="N125" s="10" t="s">
        <v>35</v>
      </c>
      <c r="O125" s="10" t="s">
        <v>385</v>
      </c>
    </row>
    <row r="126" spans="1:15" x14ac:dyDescent="0.3">
      <c r="A126" s="10" t="s">
        <v>23</v>
      </c>
      <c r="D126" s="10" t="s">
        <v>103</v>
      </c>
      <c r="E126" s="10" t="s">
        <v>104</v>
      </c>
      <c r="F126" s="10" t="s">
        <v>32</v>
      </c>
      <c r="G126" s="10" t="s">
        <v>330</v>
      </c>
      <c r="H126" s="10" t="s">
        <v>145</v>
      </c>
      <c r="I126" s="10" t="s">
        <v>153</v>
      </c>
      <c r="J126" s="10" t="s">
        <v>331</v>
      </c>
      <c r="K126" s="10" t="s">
        <v>30</v>
      </c>
      <c r="L126" s="10" t="s">
        <v>139</v>
      </c>
      <c r="M126" s="10" t="s">
        <v>384</v>
      </c>
      <c r="N126" s="10" t="s">
        <v>35</v>
      </c>
      <c r="O126" s="10" t="s">
        <v>385</v>
      </c>
    </row>
    <row r="127" spans="1:15" x14ac:dyDescent="0.3">
      <c r="A127" s="10" t="s">
        <v>23</v>
      </c>
      <c r="D127" s="10" t="s">
        <v>103</v>
      </c>
      <c r="E127" s="10" t="s">
        <v>104</v>
      </c>
      <c r="F127" s="10" t="s">
        <v>32</v>
      </c>
      <c r="G127" s="10" t="s">
        <v>326</v>
      </c>
      <c r="H127" s="10" t="s">
        <v>131</v>
      </c>
      <c r="I127" s="10" t="s">
        <v>127</v>
      </c>
      <c r="J127" s="10" t="s">
        <v>327</v>
      </c>
      <c r="K127" s="10" t="s">
        <v>30</v>
      </c>
      <c r="L127" s="10" t="s">
        <v>135</v>
      </c>
      <c r="M127" s="10" t="s">
        <v>384</v>
      </c>
      <c r="N127" s="10" t="s">
        <v>35</v>
      </c>
      <c r="O127" s="10" t="s">
        <v>385</v>
      </c>
    </row>
    <row r="128" spans="1:15" x14ac:dyDescent="0.3">
      <c r="A128" s="10" t="s">
        <v>23</v>
      </c>
      <c r="D128" s="10" t="s">
        <v>118</v>
      </c>
      <c r="E128" s="10" t="s">
        <v>119</v>
      </c>
      <c r="F128" s="10" t="s">
        <v>32</v>
      </c>
      <c r="G128" s="10" t="s">
        <v>367</v>
      </c>
      <c r="H128" s="10" t="s">
        <v>145</v>
      </c>
      <c r="I128" s="10" t="s">
        <v>126</v>
      </c>
      <c r="J128" s="10" t="s">
        <v>368</v>
      </c>
      <c r="K128" s="10" t="s">
        <v>30</v>
      </c>
      <c r="L128" s="10" t="s">
        <v>139</v>
      </c>
      <c r="M128" s="10" t="s">
        <v>384</v>
      </c>
      <c r="N128" s="10" t="s">
        <v>35</v>
      </c>
      <c r="O128" s="10" t="s">
        <v>385</v>
      </c>
    </row>
    <row r="129" spans="1:15" x14ac:dyDescent="0.3">
      <c r="A129" s="10" t="s">
        <v>23</v>
      </c>
      <c r="D129" s="10" t="s">
        <v>118</v>
      </c>
      <c r="E129" s="10" t="s">
        <v>119</v>
      </c>
      <c r="F129" s="10" t="s">
        <v>32</v>
      </c>
      <c r="G129" s="10" t="s">
        <v>367</v>
      </c>
      <c r="H129" s="10" t="s">
        <v>145</v>
      </c>
      <c r="I129" s="10" t="s">
        <v>126</v>
      </c>
      <c r="J129" s="10" t="s">
        <v>368</v>
      </c>
      <c r="K129" s="10" t="s">
        <v>30</v>
      </c>
      <c r="L129" s="10" t="s">
        <v>129</v>
      </c>
      <c r="M129" s="10" t="s">
        <v>384</v>
      </c>
      <c r="N129" s="10" t="s">
        <v>35</v>
      </c>
      <c r="O129" s="10" t="s">
        <v>385</v>
      </c>
    </row>
    <row r="130" spans="1:15" x14ac:dyDescent="0.3">
      <c r="A130" s="10" t="s">
        <v>23</v>
      </c>
      <c r="D130" s="10" t="s">
        <v>118</v>
      </c>
      <c r="E130" s="10" t="s">
        <v>119</v>
      </c>
      <c r="F130" s="10" t="s">
        <v>32</v>
      </c>
      <c r="G130" s="10" t="s">
        <v>366</v>
      </c>
      <c r="H130" s="10" t="s">
        <v>131</v>
      </c>
      <c r="I130" s="10" t="s">
        <v>145</v>
      </c>
      <c r="J130" s="10" t="s">
        <v>365</v>
      </c>
      <c r="K130" s="10" t="s">
        <v>30</v>
      </c>
      <c r="L130" s="10" t="s">
        <v>135</v>
      </c>
      <c r="M130" s="10" t="s">
        <v>384</v>
      </c>
      <c r="N130" s="10" t="s">
        <v>35</v>
      </c>
      <c r="O130" s="10" t="s">
        <v>385</v>
      </c>
    </row>
    <row r="131" spans="1:15" x14ac:dyDescent="0.3">
      <c r="A131" s="10" t="s">
        <v>23</v>
      </c>
      <c r="D131" s="10" t="s">
        <v>118</v>
      </c>
      <c r="E131" s="10" t="s">
        <v>119</v>
      </c>
      <c r="F131" s="10" t="s">
        <v>32</v>
      </c>
      <c r="G131" s="10" t="s">
        <v>364</v>
      </c>
      <c r="H131" s="10" t="s">
        <v>131</v>
      </c>
      <c r="I131" s="10" t="s">
        <v>145</v>
      </c>
      <c r="J131" s="10" t="s">
        <v>365</v>
      </c>
      <c r="K131" s="10" t="s">
        <v>30</v>
      </c>
      <c r="L131" s="10" t="s">
        <v>129</v>
      </c>
      <c r="M131" s="10" t="s">
        <v>384</v>
      </c>
      <c r="N131" s="10" t="s">
        <v>35</v>
      </c>
      <c r="O131" s="10" t="s">
        <v>385</v>
      </c>
    </row>
    <row r="132" spans="1:15" x14ac:dyDescent="0.3">
      <c r="A132" s="10" t="s">
        <v>23</v>
      </c>
      <c r="D132" s="10" t="s">
        <v>36</v>
      </c>
      <c r="E132" s="10" t="s">
        <v>37</v>
      </c>
      <c r="F132" s="10" t="s">
        <v>32</v>
      </c>
      <c r="G132" s="10" t="s">
        <v>140</v>
      </c>
      <c r="H132" s="10" t="s">
        <v>127</v>
      </c>
      <c r="I132" s="10" t="s">
        <v>137</v>
      </c>
      <c r="J132" s="10" t="s">
        <v>138</v>
      </c>
      <c r="K132" s="10" t="s">
        <v>30</v>
      </c>
      <c r="L132" s="10" t="s">
        <v>129</v>
      </c>
      <c r="M132" s="10" t="s">
        <v>384</v>
      </c>
      <c r="N132" s="10" t="s">
        <v>35</v>
      </c>
      <c r="O132" s="10" t="s">
        <v>385</v>
      </c>
    </row>
    <row r="133" spans="1:15" x14ac:dyDescent="0.3">
      <c r="A133" s="10" t="s">
        <v>23</v>
      </c>
      <c r="D133" s="10" t="s">
        <v>36</v>
      </c>
      <c r="E133" s="10" t="s">
        <v>37</v>
      </c>
      <c r="F133" s="10" t="s">
        <v>38</v>
      </c>
      <c r="G133" s="10" t="s">
        <v>133</v>
      </c>
      <c r="H133" s="10" t="s">
        <v>131</v>
      </c>
      <c r="I133" s="10" t="s">
        <v>131</v>
      </c>
      <c r="J133" s="10" t="s">
        <v>134</v>
      </c>
      <c r="K133" s="10" t="s">
        <v>30</v>
      </c>
      <c r="L133" s="10" t="s">
        <v>135</v>
      </c>
      <c r="M133" s="10" t="s">
        <v>384</v>
      </c>
      <c r="N133" s="10" t="s">
        <v>35</v>
      </c>
      <c r="O133" s="10" t="s">
        <v>385</v>
      </c>
    </row>
    <row r="134" spans="1:15" x14ac:dyDescent="0.3">
      <c r="A134" s="10" t="s">
        <v>23</v>
      </c>
      <c r="D134" s="10" t="s">
        <v>36</v>
      </c>
      <c r="E134" s="10" t="s">
        <v>37</v>
      </c>
      <c r="F134" s="10" t="s">
        <v>38</v>
      </c>
      <c r="G134" s="10" t="s">
        <v>136</v>
      </c>
      <c r="H134" s="10" t="s">
        <v>127</v>
      </c>
      <c r="I134" s="10" t="s">
        <v>137</v>
      </c>
      <c r="J134" s="10" t="s">
        <v>138</v>
      </c>
      <c r="K134" s="10" t="s">
        <v>30</v>
      </c>
      <c r="L134" s="10" t="s">
        <v>139</v>
      </c>
      <c r="M134" s="10" t="s">
        <v>384</v>
      </c>
      <c r="N134" s="10" t="s">
        <v>35</v>
      </c>
      <c r="O134" s="10" t="s">
        <v>385</v>
      </c>
    </row>
    <row r="135" spans="1:15" x14ac:dyDescent="0.3">
      <c r="A135" s="10" t="s">
        <v>23</v>
      </c>
      <c r="D135" s="10" t="s">
        <v>58</v>
      </c>
      <c r="E135" s="10" t="s">
        <v>59</v>
      </c>
      <c r="F135" s="10" t="s">
        <v>32</v>
      </c>
      <c r="G135" s="10" t="s">
        <v>229</v>
      </c>
      <c r="H135" s="10" t="s">
        <v>131</v>
      </c>
      <c r="I135" s="10" t="s">
        <v>142</v>
      </c>
      <c r="J135" s="10" t="s">
        <v>230</v>
      </c>
      <c r="K135" s="10" t="s">
        <v>30</v>
      </c>
      <c r="L135" s="10" t="s">
        <v>129</v>
      </c>
      <c r="M135" s="10" t="s">
        <v>384</v>
      </c>
      <c r="N135" s="10" t="s">
        <v>51</v>
      </c>
      <c r="O135" s="10" t="s">
        <v>385</v>
      </c>
    </row>
    <row r="136" spans="1:15" x14ac:dyDescent="0.3">
      <c r="A136" s="10" t="s">
        <v>23</v>
      </c>
      <c r="D136" s="10" t="s">
        <v>49</v>
      </c>
      <c r="E136" s="10" t="s">
        <v>50</v>
      </c>
      <c r="F136" s="10" t="s">
        <v>38</v>
      </c>
      <c r="G136" s="10" t="s">
        <v>192</v>
      </c>
      <c r="H136" s="10" t="s">
        <v>131</v>
      </c>
      <c r="I136" s="10" t="s">
        <v>145</v>
      </c>
      <c r="J136" s="10" t="s">
        <v>193</v>
      </c>
      <c r="K136" s="10" t="s">
        <v>30</v>
      </c>
      <c r="L136" s="10" t="s">
        <v>135</v>
      </c>
      <c r="M136" s="10" t="s">
        <v>384</v>
      </c>
      <c r="N136" s="10" t="s">
        <v>51</v>
      </c>
      <c r="O136" s="10" t="s">
        <v>385</v>
      </c>
    </row>
    <row r="137" spans="1:15" x14ac:dyDescent="0.3">
      <c r="A137" s="10" t="s">
        <v>23</v>
      </c>
      <c r="D137" s="10" t="s">
        <v>49</v>
      </c>
      <c r="E137" s="10" t="s">
        <v>50</v>
      </c>
      <c r="F137" s="10" t="s">
        <v>38</v>
      </c>
      <c r="G137" s="10" t="s">
        <v>200</v>
      </c>
      <c r="H137" s="10" t="s">
        <v>145</v>
      </c>
      <c r="I137" s="10" t="s">
        <v>189</v>
      </c>
      <c r="J137" s="10" t="s">
        <v>194</v>
      </c>
      <c r="K137" s="10" t="s">
        <v>30</v>
      </c>
      <c r="L137" s="10" t="s">
        <v>139</v>
      </c>
      <c r="M137" s="10" t="s">
        <v>384</v>
      </c>
      <c r="N137" s="10" t="s">
        <v>51</v>
      </c>
      <c r="O137" s="10" t="s">
        <v>385</v>
      </c>
    </row>
    <row r="138" spans="1:15" x14ac:dyDescent="0.3">
      <c r="A138" s="10" t="s">
        <v>23</v>
      </c>
      <c r="D138" s="10" t="s">
        <v>49</v>
      </c>
      <c r="E138" s="10" t="s">
        <v>50</v>
      </c>
      <c r="F138" s="10" t="s">
        <v>38</v>
      </c>
      <c r="G138" s="10" t="s">
        <v>198</v>
      </c>
      <c r="H138" s="10" t="s">
        <v>142</v>
      </c>
      <c r="I138" s="10" t="s">
        <v>131</v>
      </c>
      <c r="J138" s="10" t="s">
        <v>199</v>
      </c>
      <c r="K138" s="10" t="s">
        <v>30</v>
      </c>
      <c r="L138" s="10" t="s">
        <v>139</v>
      </c>
      <c r="M138" s="10" t="s">
        <v>384</v>
      </c>
      <c r="N138" s="10" t="s">
        <v>51</v>
      </c>
      <c r="O138" s="10" t="s">
        <v>385</v>
      </c>
    </row>
    <row r="139" spans="1:15" x14ac:dyDescent="0.3">
      <c r="A139" s="10" t="s">
        <v>23</v>
      </c>
      <c r="D139" s="10" t="s">
        <v>49</v>
      </c>
      <c r="E139" s="10" t="s">
        <v>50</v>
      </c>
      <c r="F139" s="10" t="s">
        <v>32</v>
      </c>
      <c r="G139" s="10" t="s">
        <v>195</v>
      </c>
      <c r="H139" s="10" t="s">
        <v>127</v>
      </c>
      <c r="I139" s="10" t="s">
        <v>189</v>
      </c>
      <c r="J139" s="10" t="s">
        <v>194</v>
      </c>
      <c r="K139" s="10" t="s">
        <v>30</v>
      </c>
      <c r="L139" s="10" t="s">
        <v>129</v>
      </c>
      <c r="M139" s="10" t="s">
        <v>384</v>
      </c>
      <c r="N139" s="10" t="s">
        <v>51</v>
      </c>
      <c r="O139" s="10" t="s">
        <v>385</v>
      </c>
    </row>
    <row r="140" spans="1:15" x14ac:dyDescent="0.3">
      <c r="A140" s="10" t="s">
        <v>23</v>
      </c>
      <c r="D140" s="10" t="s">
        <v>49</v>
      </c>
      <c r="E140" s="10" t="s">
        <v>50</v>
      </c>
      <c r="F140" s="10" t="s">
        <v>32</v>
      </c>
      <c r="G140" s="10" t="s">
        <v>202</v>
      </c>
      <c r="H140" s="10" t="s">
        <v>145</v>
      </c>
      <c r="I140" s="10" t="s">
        <v>145</v>
      </c>
      <c r="J140" s="10" t="s">
        <v>193</v>
      </c>
      <c r="K140" s="10" t="s">
        <v>30</v>
      </c>
      <c r="L140" s="10" t="s">
        <v>139</v>
      </c>
      <c r="M140" s="10" t="s">
        <v>384</v>
      </c>
      <c r="N140" s="10" t="s">
        <v>51</v>
      </c>
      <c r="O140" s="10" t="s">
        <v>385</v>
      </c>
    </row>
    <row r="141" spans="1:15" x14ac:dyDescent="0.3">
      <c r="A141" s="10" t="s">
        <v>23</v>
      </c>
      <c r="D141" s="10" t="s">
        <v>49</v>
      </c>
      <c r="E141" s="10" t="s">
        <v>50</v>
      </c>
      <c r="F141" s="10" t="s">
        <v>38</v>
      </c>
      <c r="G141" s="10" t="s">
        <v>197</v>
      </c>
      <c r="H141" s="10" t="s">
        <v>145</v>
      </c>
      <c r="I141" s="10" t="s">
        <v>145</v>
      </c>
      <c r="J141" s="10" t="s">
        <v>193</v>
      </c>
      <c r="K141" s="10" t="s">
        <v>30</v>
      </c>
      <c r="L141" s="10" t="s">
        <v>129</v>
      </c>
      <c r="M141" s="10" t="s">
        <v>384</v>
      </c>
      <c r="N141" s="10" t="s">
        <v>51</v>
      </c>
      <c r="O141" s="10" t="s">
        <v>385</v>
      </c>
    </row>
    <row r="142" spans="1:15" x14ac:dyDescent="0.3">
      <c r="A142" s="10" t="s">
        <v>23</v>
      </c>
      <c r="D142" s="10" t="s">
        <v>49</v>
      </c>
      <c r="E142" s="10" t="s">
        <v>50</v>
      </c>
      <c r="F142" s="10" t="s">
        <v>32</v>
      </c>
      <c r="G142" s="10" t="s">
        <v>201</v>
      </c>
      <c r="H142" s="10" t="s">
        <v>145</v>
      </c>
      <c r="I142" s="10" t="s">
        <v>145</v>
      </c>
      <c r="J142" s="10" t="s">
        <v>193</v>
      </c>
      <c r="K142" s="10" t="s">
        <v>30</v>
      </c>
      <c r="L142" s="10" t="s">
        <v>129</v>
      </c>
      <c r="M142" s="10" t="s">
        <v>384</v>
      </c>
      <c r="N142" s="10" t="s">
        <v>51</v>
      </c>
      <c r="O142" s="10" t="s">
        <v>385</v>
      </c>
    </row>
    <row r="143" spans="1:15" x14ac:dyDescent="0.3">
      <c r="A143" s="10" t="s">
        <v>23</v>
      </c>
      <c r="D143" s="10" t="s">
        <v>49</v>
      </c>
      <c r="E143" s="10" t="s">
        <v>50</v>
      </c>
      <c r="F143" s="10" t="s">
        <v>32</v>
      </c>
      <c r="G143" s="10" t="s">
        <v>203</v>
      </c>
      <c r="H143" s="10" t="s">
        <v>142</v>
      </c>
      <c r="I143" s="10" t="s">
        <v>131</v>
      </c>
      <c r="J143" s="10" t="s">
        <v>199</v>
      </c>
      <c r="K143" s="10" t="s">
        <v>30</v>
      </c>
      <c r="L143" s="10" t="s">
        <v>139</v>
      </c>
      <c r="M143" s="10" t="s">
        <v>384</v>
      </c>
      <c r="N143" s="10" t="s">
        <v>51</v>
      </c>
      <c r="O143" s="10" t="s">
        <v>385</v>
      </c>
    </row>
    <row r="144" spans="1:15" x14ac:dyDescent="0.3">
      <c r="A144" s="10" t="s">
        <v>23</v>
      </c>
      <c r="D144" s="10" t="s">
        <v>52</v>
      </c>
      <c r="E144" s="10" t="s">
        <v>53</v>
      </c>
      <c r="F144" s="10" t="s">
        <v>32</v>
      </c>
      <c r="G144" s="10" t="s">
        <v>206</v>
      </c>
      <c r="H144" s="10" t="s">
        <v>145</v>
      </c>
      <c r="I144" s="10" t="s">
        <v>145</v>
      </c>
      <c r="J144" s="10" t="s">
        <v>193</v>
      </c>
      <c r="K144" s="10" t="s">
        <v>30</v>
      </c>
      <c r="L144" s="10" t="s">
        <v>129</v>
      </c>
      <c r="M144" s="10" t="s">
        <v>384</v>
      </c>
      <c r="N144" s="10" t="s">
        <v>51</v>
      </c>
      <c r="O144" s="10" t="s">
        <v>385</v>
      </c>
    </row>
    <row r="145" spans="1:15" x14ac:dyDescent="0.3">
      <c r="A145" s="10" t="s">
        <v>23</v>
      </c>
      <c r="D145" s="10" t="s">
        <v>52</v>
      </c>
      <c r="E145" s="10" t="s">
        <v>53</v>
      </c>
      <c r="F145" s="10" t="s">
        <v>32</v>
      </c>
      <c r="G145" s="10" t="s">
        <v>216</v>
      </c>
      <c r="H145" s="10" t="s">
        <v>127</v>
      </c>
      <c r="I145" s="10" t="s">
        <v>137</v>
      </c>
      <c r="J145" s="10" t="s">
        <v>215</v>
      </c>
      <c r="K145" s="10" t="s">
        <v>30</v>
      </c>
      <c r="L145" s="10" t="s">
        <v>129</v>
      </c>
      <c r="M145" s="10" t="s">
        <v>384</v>
      </c>
      <c r="N145" s="10" t="s">
        <v>51</v>
      </c>
      <c r="O145" s="10" t="s">
        <v>385</v>
      </c>
    </row>
    <row r="146" spans="1:15" x14ac:dyDescent="0.3">
      <c r="A146" s="10" t="s">
        <v>23</v>
      </c>
      <c r="D146" s="10" t="s">
        <v>52</v>
      </c>
      <c r="E146" s="10" t="s">
        <v>53</v>
      </c>
      <c r="F146" s="10" t="s">
        <v>38</v>
      </c>
      <c r="G146" s="10" t="s">
        <v>210</v>
      </c>
      <c r="H146" s="10" t="s">
        <v>127</v>
      </c>
      <c r="I146" s="10" t="s">
        <v>189</v>
      </c>
      <c r="J146" s="10" t="s">
        <v>194</v>
      </c>
      <c r="K146" s="10" t="s">
        <v>30</v>
      </c>
      <c r="L146" s="10" t="s">
        <v>129</v>
      </c>
      <c r="M146" s="10" t="s">
        <v>384</v>
      </c>
      <c r="N146" s="10" t="s">
        <v>51</v>
      </c>
      <c r="O146" s="10" t="s">
        <v>385</v>
      </c>
    </row>
    <row r="147" spans="1:15" x14ac:dyDescent="0.3">
      <c r="A147" s="10" t="s">
        <v>23</v>
      </c>
      <c r="D147" s="10" t="s">
        <v>52</v>
      </c>
      <c r="E147" s="10" t="s">
        <v>53</v>
      </c>
      <c r="F147" s="10" t="s">
        <v>32</v>
      </c>
      <c r="G147" s="10" t="s">
        <v>207</v>
      </c>
      <c r="H147" s="10" t="s">
        <v>142</v>
      </c>
      <c r="I147" s="10" t="s">
        <v>131</v>
      </c>
      <c r="J147" s="10" t="s">
        <v>199</v>
      </c>
      <c r="K147" s="10" t="s">
        <v>30</v>
      </c>
      <c r="L147" s="10" t="s">
        <v>139</v>
      </c>
      <c r="M147" s="10" t="s">
        <v>384</v>
      </c>
      <c r="N147" s="10" t="s">
        <v>51</v>
      </c>
      <c r="O147" s="10" t="s">
        <v>385</v>
      </c>
    </row>
    <row r="148" spans="1:15" x14ac:dyDescent="0.3">
      <c r="A148" s="10" t="s">
        <v>23</v>
      </c>
      <c r="D148" s="10" t="s">
        <v>52</v>
      </c>
      <c r="E148" s="10" t="s">
        <v>53</v>
      </c>
      <c r="F148" s="10" t="s">
        <v>38</v>
      </c>
      <c r="G148" s="10" t="s">
        <v>204</v>
      </c>
      <c r="H148" s="10" t="s">
        <v>131</v>
      </c>
      <c r="I148" s="10" t="s">
        <v>127</v>
      </c>
      <c r="J148" s="10" t="s">
        <v>205</v>
      </c>
      <c r="K148" s="10" t="s">
        <v>30</v>
      </c>
      <c r="L148" s="10" t="s">
        <v>135</v>
      </c>
      <c r="M148" s="10" t="s">
        <v>384</v>
      </c>
      <c r="N148" s="10" t="s">
        <v>51</v>
      </c>
      <c r="O148" s="10" t="s">
        <v>385</v>
      </c>
    </row>
    <row r="149" spans="1:15" x14ac:dyDescent="0.3">
      <c r="A149" s="10" t="s">
        <v>23</v>
      </c>
      <c r="D149" s="10" t="s">
        <v>52</v>
      </c>
      <c r="E149" s="10" t="s">
        <v>53</v>
      </c>
      <c r="F149" s="10" t="s">
        <v>32</v>
      </c>
      <c r="G149" s="10" t="s">
        <v>214</v>
      </c>
      <c r="H149" s="10" t="s">
        <v>131</v>
      </c>
      <c r="I149" s="10" t="s">
        <v>137</v>
      </c>
      <c r="J149" s="10" t="s">
        <v>215</v>
      </c>
      <c r="K149" s="10" t="s">
        <v>30</v>
      </c>
      <c r="L149" s="10" t="s">
        <v>135</v>
      </c>
      <c r="M149" s="10" t="s">
        <v>384</v>
      </c>
      <c r="N149" s="10" t="s">
        <v>51</v>
      </c>
      <c r="O149" s="10" t="s">
        <v>385</v>
      </c>
    </row>
    <row r="150" spans="1:15" x14ac:dyDescent="0.3">
      <c r="A150" s="10" t="s">
        <v>23</v>
      </c>
      <c r="D150" s="10" t="s">
        <v>52</v>
      </c>
      <c r="E150" s="10" t="s">
        <v>53</v>
      </c>
      <c r="F150" s="10" t="s">
        <v>32</v>
      </c>
      <c r="G150" s="10" t="s">
        <v>217</v>
      </c>
      <c r="H150" s="10" t="s">
        <v>127</v>
      </c>
      <c r="I150" s="10" t="s">
        <v>169</v>
      </c>
      <c r="J150" s="10" t="s">
        <v>208</v>
      </c>
      <c r="K150" s="10" t="s">
        <v>30</v>
      </c>
      <c r="L150" s="10" t="s">
        <v>139</v>
      </c>
      <c r="M150" s="10" t="s">
        <v>384</v>
      </c>
      <c r="N150" s="10" t="s">
        <v>51</v>
      </c>
      <c r="O150" s="10" t="s">
        <v>385</v>
      </c>
    </row>
    <row r="151" spans="1:15" x14ac:dyDescent="0.3">
      <c r="A151" s="10" t="s">
        <v>23</v>
      </c>
      <c r="D151" s="10" t="s">
        <v>52</v>
      </c>
      <c r="E151" s="10" t="s">
        <v>53</v>
      </c>
      <c r="F151" s="10" t="s">
        <v>38</v>
      </c>
      <c r="G151" s="10" t="s">
        <v>210</v>
      </c>
      <c r="H151" s="10" t="s">
        <v>127</v>
      </c>
      <c r="I151" s="10" t="s">
        <v>189</v>
      </c>
      <c r="J151" s="10" t="s">
        <v>194</v>
      </c>
      <c r="K151" s="10" t="s">
        <v>30</v>
      </c>
      <c r="L151" s="10" t="s">
        <v>139</v>
      </c>
      <c r="M151" s="10" t="s">
        <v>384</v>
      </c>
      <c r="N151" s="10" t="s">
        <v>51</v>
      </c>
      <c r="O151" s="10" t="s">
        <v>385</v>
      </c>
    </row>
    <row r="152" spans="1:15" x14ac:dyDescent="0.3">
      <c r="A152" s="10" t="s">
        <v>23</v>
      </c>
      <c r="D152" s="10" t="s">
        <v>52</v>
      </c>
      <c r="E152" s="10" t="s">
        <v>53</v>
      </c>
      <c r="F152" s="10" t="s">
        <v>32</v>
      </c>
      <c r="G152" s="10" t="s">
        <v>211</v>
      </c>
      <c r="H152" s="10" t="s">
        <v>137</v>
      </c>
      <c r="I152" s="10" t="s">
        <v>212</v>
      </c>
      <c r="J152" s="10" t="s">
        <v>213</v>
      </c>
      <c r="K152" s="10" t="s">
        <v>30</v>
      </c>
      <c r="L152" s="10" t="s">
        <v>135</v>
      </c>
      <c r="M152" s="10" t="s">
        <v>384</v>
      </c>
      <c r="N152" s="10" t="s">
        <v>51</v>
      </c>
      <c r="O152" s="10" t="s">
        <v>385</v>
      </c>
    </row>
    <row r="153" spans="1:15" x14ac:dyDescent="0.3">
      <c r="A153" s="10" t="s">
        <v>23</v>
      </c>
      <c r="D153" s="10" t="s">
        <v>52</v>
      </c>
      <c r="E153" s="10" t="s">
        <v>53</v>
      </c>
      <c r="F153" s="10" t="s">
        <v>38</v>
      </c>
      <c r="G153" s="10" t="s">
        <v>207</v>
      </c>
      <c r="H153" s="10" t="s">
        <v>137</v>
      </c>
      <c r="I153" s="10" t="s">
        <v>131</v>
      </c>
      <c r="J153" s="10" t="s">
        <v>199</v>
      </c>
      <c r="K153" s="10" t="s">
        <v>30</v>
      </c>
      <c r="L153" s="10" t="s">
        <v>135</v>
      </c>
      <c r="M153" s="10" t="s">
        <v>384</v>
      </c>
      <c r="N153" s="10" t="s">
        <v>51</v>
      </c>
      <c r="O153" s="10" t="s">
        <v>385</v>
      </c>
    </row>
    <row r="154" spans="1:15" x14ac:dyDescent="0.3">
      <c r="A154" s="10" t="s">
        <v>23</v>
      </c>
      <c r="D154" s="10" t="s">
        <v>54</v>
      </c>
      <c r="E154" s="10" t="s">
        <v>55</v>
      </c>
      <c r="F154" s="10" t="s">
        <v>38</v>
      </c>
      <c r="G154" s="10" t="s">
        <v>192</v>
      </c>
      <c r="H154" s="10" t="s">
        <v>131</v>
      </c>
      <c r="I154" s="10" t="s">
        <v>145</v>
      </c>
      <c r="J154" s="10" t="s">
        <v>193</v>
      </c>
      <c r="K154" s="10" t="s">
        <v>30</v>
      </c>
      <c r="L154" s="10" t="s">
        <v>135</v>
      </c>
      <c r="M154" s="10" t="s">
        <v>384</v>
      </c>
      <c r="N154" s="10" t="s">
        <v>51</v>
      </c>
      <c r="O154" s="10" t="s">
        <v>385</v>
      </c>
    </row>
    <row r="155" spans="1:15" x14ac:dyDescent="0.3">
      <c r="A155" s="10" t="s">
        <v>23</v>
      </c>
      <c r="D155" s="10" t="s">
        <v>54</v>
      </c>
      <c r="E155" s="10" t="s">
        <v>55</v>
      </c>
      <c r="F155" s="10" t="s">
        <v>38</v>
      </c>
      <c r="G155" s="10" t="s">
        <v>200</v>
      </c>
      <c r="H155" s="10" t="s">
        <v>142</v>
      </c>
      <c r="I155" s="10" t="s">
        <v>189</v>
      </c>
      <c r="J155" s="10" t="s">
        <v>194</v>
      </c>
      <c r="K155" s="10" t="s">
        <v>30</v>
      </c>
      <c r="L155" s="10" t="s">
        <v>139</v>
      </c>
      <c r="M155" s="10" t="s">
        <v>384</v>
      </c>
      <c r="N155" s="10" t="s">
        <v>51</v>
      </c>
      <c r="O155" s="10" t="s">
        <v>385</v>
      </c>
    </row>
    <row r="156" spans="1:15" x14ac:dyDescent="0.3">
      <c r="A156" s="10" t="s">
        <v>23</v>
      </c>
      <c r="D156" s="10" t="s">
        <v>54</v>
      </c>
      <c r="E156" s="10" t="s">
        <v>55</v>
      </c>
      <c r="F156" s="10" t="s">
        <v>38</v>
      </c>
      <c r="G156" s="10" t="s">
        <v>198</v>
      </c>
      <c r="H156" s="10" t="s">
        <v>145</v>
      </c>
      <c r="I156" s="10" t="s">
        <v>131</v>
      </c>
      <c r="J156" s="10" t="s">
        <v>199</v>
      </c>
      <c r="K156" s="10" t="s">
        <v>30</v>
      </c>
      <c r="L156" s="10" t="s">
        <v>139</v>
      </c>
      <c r="M156" s="10" t="s">
        <v>384</v>
      </c>
      <c r="N156" s="10" t="s">
        <v>51</v>
      </c>
      <c r="O156" s="10" t="s">
        <v>385</v>
      </c>
    </row>
    <row r="157" spans="1:15" x14ac:dyDescent="0.3">
      <c r="A157" s="10" t="s">
        <v>23</v>
      </c>
      <c r="D157" s="10" t="s">
        <v>54</v>
      </c>
      <c r="E157" s="10" t="s">
        <v>55</v>
      </c>
      <c r="F157" s="10" t="s">
        <v>32</v>
      </c>
      <c r="G157" s="10" t="s">
        <v>219</v>
      </c>
      <c r="H157" s="10" t="s">
        <v>131</v>
      </c>
      <c r="I157" s="10" t="s">
        <v>137</v>
      </c>
      <c r="J157" s="10" t="s">
        <v>215</v>
      </c>
      <c r="K157" s="10" t="s">
        <v>30</v>
      </c>
      <c r="L157" s="10" t="s">
        <v>129</v>
      </c>
      <c r="M157" s="10" t="s">
        <v>384</v>
      </c>
      <c r="N157" s="10" t="s">
        <v>51</v>
      </c>
      <c r="O157" s="10" t="s">
        <v>385</v>
      </c>
    </row>
    <row r="158" spans="1:15" x14ac:dyDescent="0.3">
      <c r="A158" s="10" t="s">
        <v>23</v>
      </c>
      <c r="D158" s="10" t="s">
        <v>54</v>
      </c>
      <c r="E158" s="10" t="s">
        <v>55</v>
      </c>
      <c r="F158" s="10" t="s">
        <v>32</v>
      </c>
      <c r="G158" s="10" t="s">
        <v>195</v>
      </c>
      <c r="H158" s="10" t="s">
        <v>142</v>
      </c>
      <c r="I158" s="10" t="s">
        <v>189</v>
      </c>
      <c r="J158" s="10" t="s">
        <v>194</v>
      </c>
      <c r="K158" s="10" t="s">
        <v>30</v>
      </c>
      <c r="L158" s="10" t="s">
        <v>139</v>
      </c>
      <c r="M158" s="10" t="s">
        <v>384</v>
      </c>
      <c r="N158" s="10" t="s">
        <v>51</v>
      </c>
      <c r="O158" s="10" t="s">
        <v>385</v>
      </c>
    </row>
    <row r="159" spans="1:15" x14ac:dyDescent="0.3">
      <c r="A159" s="10" t="s">
        <v>23</v>
      </c>
      <c r="D159" s="10" t="s">
        <v>54</v>
      </c>
      <c r="E159" s="10" t="s">
        <v>55</v>
      </c>
      <c r="F159" s="10" t="s">
        <v>32</v>
      </c>
      <c r="G159" s="10" t="s">
        <v>218</v>
      </c>
      <c r="H159" s="10" t="s">
        <v>145</v>
      </c>
      <c r="I159" s="10" t="s">
        <v>131</v>
      </c>
      <c r="J159" s="10" t="s">
        <v>199</v>
      </c>
      <c r="K159" s="10" t="s">
        <v>30</v>
      </c>
      <c r="L159" s="10" t="s">
        <v>129</v>
      </c>
      <c r="M159" s="10" t="s">
        <v>384</v>
      </c>
      <c r="N159" s="10" t="s">
        <v>51</v>
      </c>
      <c r="O159" s="10" t="s">
        <v>385</v>
      </c>
    </row>
    <row r="160" spans="1:15" x14ac:dyDescent="0.3">
      <c r="A160" s="10" t="s">
        <v>23</v>
      </c>
      <c r="D160" s="10" t="s">
        <v>56</v>
      </c>
      <c r="E160" s="10" t="s">
        <v>57</v>
      </c>
      <c r="F160" s="10" t="s">
        <v>32</v>
      </c>
      <c r="G160" s="10" t="s">
        <v>222</v>
      </c>
      <c r="H160" s="10" t="s">
        <v>145</v>
      </c>
      <c r="I160" s="10" t="s">
        <v>127</v>
      </c>
      <c r="J160" s="10" t="s">
        <v>205</v>
      </c>
      <c r="K160" s="10" t="s">
        <v>30</v>
      </c>
      <c r="L160" s="10" t="s">
        <v>129</v>
      </c>
      <c r="M160" s="10" t="s">
        <v>384</v>
      </c>
      <c r="N160" s="10" t="s">
        <v>51</v>
      </c>
      <c r="O160" s="10" t="s">
        <v>385</v>
      </c>
    </row>
    <row r="161" spans="1:15" x14ac:dyDescent="0.3">
      <c r="A161" s="10" t="s">
        <v>23</v>
      </c>
      <c r="D161" s="10" t="s">
        <v>56</v>
      </c>
      <c r="E161" s="10" t="s">
        <v>57</v>
      </c>
      <c r="F161" s="10" t="s">
        <v>32</v>
      </c>
      <c r="G161" s="10" t="s">
        <v>223</v>
      </c>
      <c r="H161" s="10" t="s">
        <v>127</v>
      </c>
      <c r="I161" s="10" t="s">
        <v>153</v>
      </c>
      <c r="J161" s="10" t="s">
        <v>196</v>
      </c>
      <c r="K161" s="10" t="s">
        <v>30</v>
      </c>
      <c r="L161" s="10" t="s">
        <v>129</v>
      </c>
      <c r="M161" s="10" t="s">
        <v>384</v>
      </c>
      <c r="N161" s="10" t="s">
        <v>51</v>
      </c>
      <c r="O161" s="10" t="s">
        <v>385</v>
      </c>
    </row>
    <row r="162" spans="1:15" x14ac:dyDescent="0.3">
      <c r="A162" s="10" t="s">
        <v>23</v>
      </c>
      <c r="D162" s="10" t="s">
        <v>56</v>
      </c>
      <c r="E162" s="10" t="s">
        <v>57</v>
      </c>
      <c r="F162" s="10" t="s">
        <v>32</v>
      </c>
      <c r="G162" s="10" t="s">
        <v>218</v>
      </c>
      <c r="H162" s="10" t="s">
        <v>145</v>
      </c>
      <c r="I162" s="10" t="s">
        <v>131</v>
      </c>
      <c r="J162" s="10" t="s">
        <v>199</v>
      </c>
      <c r="K162" s="10" t="s">
        <v>30</v>
      </c>
      <c r="L162" s="10" t="s">
        <v>139</v>
      </c>
      <c r="M162" s="10" t="s">
        <v>384</v>
      </c>
      <c r="N162" s="10" t="s">
        <v>51</v>
      </c>
      <c r="O162" s="10" t="s">
        <v>385</v>
      </c>
    </row>
    <row r="163" spans="1:15" x14ac:dyDescent="0.3">
      <c r="A163" s="10" t="s">
        <v>23</v>
      </c>
      <c r="D163" s="10" t="s">
        <v>56</v>
      </c>
      <c r="E163" s="10" t="s">
        <v>57</v>
      </c>
      <c r="F163" s="10" t="s">
        <v>38</v>
      </c>
      <c r="G163" s="10" t="s">
        <v>224</v>
      </c>
      <c r="H163" s="10" t="s">
        <v>142</v>
      </c>
      <c r="I163" s="10" t="s">
        <v>145</v>
      </c>
      <c r="J163" s="10" t="s">
        <v>193</v>
      </c>
      <c r="K163" s="10" t="s">
        <v>30</v>
      </c>
      <c r="L163" s="10" t="s">
        <v>139</v>
      </c>
      <c r="M163" s="10" t="s">
        <v>384</v>
      </c>
      <c r="N163" s="10" t="s">
        <v>51</v>
      </c>
      <c r="O163" s="10" t="s">
        <v>385</v>
      </c>
    </row>
    <row r="164" spans="1:15" x14ac:dyDescent="0.3">
      <c r="A164" s="10" t="s">
        <v>23</v>
      </c>
      <c r="D164" s="10" t="s">
        <v>56</v>
      </c>
      <c r="E164" s="10" t="s">
        <v>57</v>
      </c>
      <c r="F164" s="10" t="s">
        <v>32</v>
      </c>
      <c r="G164" s="10" t="s">
        <v>225</v>
      </c>
      <c r="H164" s="10" t="s">
        <v>142</v>
      </c>
      <c r="I164" s="10" t="s">
        <v>142</v>
      </c>
      <c r="J164" s="10" t="s">
        <v>226</v>
      </c>
      <c r="K164" s="10" t="s">
        <v>30</v>
      </c>
      <c r="L164" s="10" t="s">
        <v>139</v>
      </c>
      <c r="M164" s="10" t="s">
        <v>384</v>
      </c>
      <c r="N164" s="10" t="s">
        <v>51</v>
      </c>
      <c r="O164" s="10" t="s">
        <v>385</v>
      </c>
    </row>
    <row r="165" spans="1:15" x14ac:dyDescent="0.3">
      <c r="A165" s="10" t="s">
        <v>23</v>
      </c>
      <c r="D165" s="10" t="s">
        <v>56</v>
      </c>
      <c r="E165" s="10" t="s">
        <v>57</v>
      </c>
      <c r="F165" s="10" t="s">
        <v>38</v>
      </c>
      <c r="G165" s="10" t="s">
        <v>224</v>
      </c>
      <c r="H165" s="10" t="s">
        <v>131</v>
      </c>
      <c r="I165" s="10" t="s">
        <v>145</v>
      </c>
      <c r="J165" s="10" t="s">
        <v>193</v>
      </c>
      <c r="K165" s="10" t="s">
        <v>30</v>
      </c>
      <c r="L165" s="10" t="s">
        <v>135</v>
      </c>
      <c r="M165" s="10" t="s">
        <v>384</v>
      </c>
      <c r="N165" s="10" t="s">
        <v>51</v>
      </c>
      <c r="O165" s="10" t="s">
        <v>385</v>
      </c>
    </row>
    <row r="166" spans="1:15" x14ac:dyDescent="0.3">
      <c r="A166" s="10" t="s">
        <v>23</v>
      </c>
      <c r="D166" s="10" t="s">
        <v>56</v>
      </c>
      <c r="E166" s="10" t="s">
        <v>57</v>
      </c>
      <c r="F166" s="10" t="s">
        <v>32</v>
      </c>
      <c r="G166" s="10" t="s">
        <v>227</v>
      </c>
      <c r="H166" s="10" t="s">
        <v>131</v>
      </c>
      <c r="I166" s="10" t="s">
        <v>168</v>
      </c>
      <c r="J166" s="10" t="s">
        <v>228</v>
      </c>
      <c r="K166" s="10" t="s">
        <v>30</v>
      </c>
      <c r="L166" s="10" t="s">
        <v>135</v>
      </c>
      <c r="M166" s="10" t="s">
        <v>384</v>
      </c>
      <c r="N166" s="10" t="s">
        <v>51</v>
      </c>
      <c r="O166" s="10" t="s">
        <v>385</v>
      </c>
    </row>
    <row r="167" spans="1:15" x14ac:dyDescent="0.3">
      <c r="A167" s="10" t="s">
        <v>23</v>
      </c>
      <c r="D167" s="10" t="s">
        <v>56</v>
      </c>
      <c r="E167" s="10" t="s">
        <v>57</v>
      </c>
      <c r="F167" s="10" t="s">
        <v>32</v>
      </c>
      <c r="G167" s="10" t="s">
        <v>223</v>
      </c>
      <c r="H167" s="10" t="s">
        <v>127</v>
      </c>
      <c r="I167" s="10" t="s">
        <v>153</v>
      </c>
      <c r="J167" s="10" t="s">
        <v>196</v>
      </c>
      <c r="K167" s="10" t="s">
        <v>30</v>
      </c>
      <c r="L167" s="10" t="s">
        <v>139</v>
      </c>
      <c r="M167" s="10" t="s">
        <v>384</v>
      </c>
      <c r="N167" s="10" t="s">
        <v>51</v>
      </c>
      <c r="O167" s="10" t="s">
        <v>385</v>
      </c>
    </row>
    <row r="168" spans="1:15" x14ac:dyDescent="0.3">
      <c r="A168" s="10" t="s">
        <v>23</v>
      </c>
      <c r="D168" s="10" t="s">
        <v>56</v>
      </c>
      <c r="E168" s="10" t="s">
        <v>57</v>
      </c>
      <c r="F168" s="10" t="s">
        <v>32</v>
      </c>
      <c r="G168" s="10" t="s">
        <v>221</v>
      </c>
      <c r="H168" s="10" t="s">
        <v>137</v>
      </c>
      <c r="I168" s="10" t="s">
        <v>180</v>
      </c>
      <c r="J168" s="10" t="s">
        <v>180</v>
      </c>
      <c r="K168" s="10" t="s">
        <v>30</v>
      </c>
      <c r="L168" s="10" t="s">
        <v>135</v>
      </c>
      <c r="M168" s="10" t="s">
        <v>384</v>
      </c>
      <c r="N168" s="10" t="s">
        <v>51</v>
      </c>
      <c r="O168" s="10" t="s">
        <v>385</v>
      </c>
    </row>
    <row r="169" spans="1:15" x14ac:dyDescent="0.3">
      <c r="A169" s="10" t="s">
        <v>23</v>
      </c>
      <c r="D169" s="10" t="s">
        <v>69</v>
      </c>
      <c r="E169" s="10" t="s">
        <v>70</v>
      </c>
      <c r="F169" s="10" t="s">
        <v>32</v>
      </c>
      <c r="G169" s="10" t="s">
        <v>246</v>
      </c>
      <c r="H169" s="10" t="s">
        <v>127</v>
      </c>
      <c r="I169" s="10" t="s">
        <v>142</v>
      </c>
      <c r="J169" s="10" t="s">
        <v>247</v>
      </c>
      <c r="K169" s="10" t="s">
        <v>30</v>
      </c>
      <c r="L169" s="10" t="s">
        <v>139</v>
      </c>
      <c r="M169" s="10" t="s">
        <v>384</v>
      </c>
      <c r="N169" s="10" t="s">
        <v>35</v>
      </c>
      <c r="O169" s="10" t="s">
        <v>385</v>
      </c>
    </row>
    <row r="170" spans="1:15" x14ac:dyDescent="0.3">
      <c r="A170" s="10" t="s">
        <v>23</v>
      </c>
      <c r="D170" s="10" t="s">
        <v>69</v>
      </c>
      <c r="E170" s="10" t="s">
        <v>70</v>
      </c>
      <c r="F170" s="10" t="s">
        <v>32</v>
      </c>
      <c r="G170" s="10" t="s">
        <v>244</v>
      </c>
      <c r="H170" s="10" t="s">
        <v>137</v>
      </c>
      <c r="I170" s="10" t="s">
        <v>127</v>
      </c>
      <c r="J170" s="10" t="s">
        <v>245</v>
      </c>
      <c r="K170" s="10" t="s">
        <v>30</v>
      </c>
      <c r="L170" s="10" t="s">
        <v>135</v>
      </c>
      <c r="M170" s="10" t="s">
        <v>384</v>
      </c>
      <c r="N170" s="10" t="s">
        <v>35</v>
      </c>
      <c r="O170" s="10" t="s">
        <v>385</v>
      </c>
    </row>
    <row r="171" spans="1:15" x14ac:dyDescent="0.3">
      <c r="A171" s="10" t="s">
        <v>23</v>
      </c>
      <c r="D171" s="10" t="s">
        <v>69</v>
      </c>
      <c r="E171" s="10" t="s">
        <v>70</v>
      </c>
      <c r="F171" s="10" t="s">
        <v>32</v>
      </c>
      <c r="G171" s="10" t="s">
        <v>246</v>
      </c>
      <c r="H171" s="10" t="s">
        <v>127</v>
      </c>
      <c r="I171" s="10" t="s">
        <v>142</v>
      </c>
      <c r="J171" s="10" t="s">
        <v>247</v>
      </c>
      <c r="K171" s="10" t="s">
        <v>30</v>
      </c>
      <c r="L171" s="10" t="s">
        <v>129</v>
      </c>
      <c r="M171" s="10" t="s">
        <v>384</v>
      </c>
      <c r="N171" s="10" t="s">
        <v>35</v>
      </c>
      <c r="O171" s="10" t="s">
        <v>385</v>
      </c>
    </row>
    <row r="172" spans="1:15" x14ac:dyDescent="0.3">
      <c r="A172" s="10" t="s">
        <v>23</v>
      </c>
      <c r="D172" s="10" t="s">
        <v>79</v>
      </c>
      <c r="E172" s="10" t="s">
        <v>80</v>
      </c>
      <c r="F172" s="10" t="s">
        <v>32</v>
      </c>
      <c r="G172" s="10" t="s">
        <v>259</v>
      </c>
      <c r="H172" s="10" t="s">
        <v>131</v>
      </c>
      <c r="I172" s="10" t="s">
        <v>131</v>
      </c>
      <c r="J172" s="10" t="s">
        <v>260</v>
      </c>
      <c r="K172" s="10" t="s">
        <v>30</v>
      </c>
      <c r="L172" s="10" t="s">
        <v>129</v>
      </c>
      <c r="M172" s="10" t="s">
        <v>384</v>
      </c>
      <c r="N172" s="10" t="s">
        <v>35</v>
      </c>
      <c r="O172" s="10" t="s">
        <v>385</v>
      </c>
    </row>
    <row r="173" spans="1:15" x14ac:dyDescent="0.3">
      <c r="A173" s="10" t="s">
        <v>23</v>
      </c>
      <c r="D173" s="10" t="s">
        <v>85</v>
      </c>
      <c r="E173" s="10" t="s">
        <v>86</v>
      </c>
      <c r="F173" s="10" t="s">
        <v>32</v>
      </c>
      <c r="G173" s="10" t="s">
        <v>275</v>
      </c>
      <c r="H173" s="10" t="s">
        <v>142</v>
      </c>
      <c r="I173" s="10" t="s">
        <v>131</v>
      </c>
      <c r="J173" s="10" t="s">
        <v>276</v>
      </c>
      <c r="K173" s="10" t="s">
        <v>30</v>
      </c>
      <c r="L173" s="10" t="s">
        <v>139</v>
      </c>
      <c r="M173" s="10" t="s">
        <v>384</v>
      </c>
      <c r="N173" s="10" t="s">
        <v>35</v>
      </c>
      <c r="O173" s="10" t="s">
        <v>385</v>
      </c>
    </row>
    <row r="174" spans="1:15" x14ac:dyDescent="0.3">
      <c r="A174" s="10" t="s">
        <v>23</v>
      </c>
      <c r="D174" s="10" t="s">
        <v>85</v>
      </c>
      <c r="E174" s="10" t="s">
        <v>86</v>
      </c>
      <c r="F174" s="10" t="s">
        <v>38</v>
      </c>
      <c r="G174" s="10" t="s">
        <v>280</v>
      </c>
      <c r="H174" s="10" t="s">
        <v>145</v>
      </c>
      <c r="I174" s="10" t="s">
        <v>189</v>
      </c>
      <c r="J174" s="10" t="s">
        <v>279</v>
      </c>
      <c r="K174" s="10" t="s">
        <v>30</v>
      </c>
      <c r="L174" s="10" t="s">
        <v>139</v>
      </c>
      <c r="M174" s="10" t="s">
        <v>384</v>
      </c>
      <c r="N174" s="10" t="s">
        <v>35</v>
      </c>
      <c r="O174" s="10" t="s">
        <v>385</v>
      </c>
    </row>
    <row r="175" spans="1:15" x14ac:dyDescent="0.3">
      <c r="A175" s="10" t="s">
        <v>23</v>
      </c>
      <c r="D175" s="10" t="s">
        <v>85</v>
      </c>
      <c r="E175" s="10" t="s">
        <v>86</v>
      </c>
      <c r="F175" s="10" t="s">
        <v>32</v>
      </c>
      <c r="G175" s="10" t="s">
        <v>275</v>
      </c>
      <c r="H175" s="10" t="s">
        <v>127</v>
      </c>
      <c r="I175" s="10" t="s">
        <v>131</v>
      </c>
      <c r="J175" s="10" t="s">
        <v>276</v>
      </c>
      <c r="K175" s="10" t="s">
        <v>30</v>
      </c>
      <c r="L175" s="10" t="s">
        <v>129</v>
      </c>
      <c r="M175" s="10" t="s">
        <v>384</v>
      </c>
      <c r="N175" s="10" t="s">
        <v>35</v>
      </c>
      <c r="O175" s="10" t="s">
        <v>385</v>
      </c>
    </row>
    <row r="176" spans="1:15" x14ac:dyDescent="0.3">
      <c r="A176" s="10" t="s">
        <v>23</v>
      </c>
      <c r="D176" s="10" t="s">
        <v>85</v>
      </c>
      <c r="E176" s="10" t="s">
        <v>86</v>
      </c>
      <c r="F176" s="10" t="s">
        <v>32</v>
      </c>
      <c r="G176" s="10" t="s">
        <v>278</v>
      </c>
      <c r="H176" s="10" t="s">
        <v>145</v>
      </c>
      <c r="I176" s="10" t="s">
        <v>189</v>
      </c>
      <c r="J176" s="10" t="s">
        <v>279</v>
      </c>
      <c r="K176" s="10" t="s">
        <v>30</v>
      </c>
      <c r="L176" s="10" t="s">
        <v>129</v>
      </c>
      <c r="M176" s="10" t="s">
        <v>384</v>
      </c>
      <c r="N176" s="10" t="s">
        <v>35</v>
      </c>
      <c r="O176" s="10" t="s">
        <v>385</v>
      </c>
    </row>
    <row r="177" spans="1:15" x14ac:dyDescent="0.3">
      <c r="A177" s="10" t="s">
        <v>23</v>
      </c>
      <c r="D177" s="10" t="s">
        <v>85</v>
      </c>
      <c r="E177" s="10" t="s">
        <v>86</v>
      </c>
      <c r="F177" s="10" t="s">
        <v>38</v>
      </c>
      <c r="G177" s="10" t="s">
        <v>271</v>
      </c>
      <c r="H177" s="10" t="s">
        <v>137</v>
      </c>
      <c r="I177" s="10" t="s">
        <v>142</v>
      </c>
      <c r="J177" s="10" t="s">
        <v>272</v>
      </c>
      <c r="K177" s="10" t="s">
        <v>30</v>
      </c>
      <c r="L177" s="10" t="s">
        <v>135</v>
      </c>
      <c r="M177" s="10" t="s">
        <v>384</v>
      </c>
      <c r="N177" s="10" t="s">
        <v>35</v>
      </c>
      <c r="O177" s="10" t="s">
        <v>385</v>
      </c>
    </row>
    <row r="178" spans="1:15" x14ac:dyDescent="0.3">
      <c r="A178" s="10" t="s">
        <v>23</v>
      </c>
      <c r="D178" s="10" t="s">
        <v>85</v>
      </c>
      <c r="E178" s="10" t="s">
        <v>86</v>
      </c>
      <c r="F178" s="10" t="s">
        <v>32</v>
      </c>
      <c r="G178" s="10" t="s">
        <v>273</v>
      </c>
      <c r="H178" s="10" t="s">
        <v>131</v>
      </c>
      <c r="I178" s="10" t="s">
        <v>145</v>
      </c>
      <c r="J178" s="10" t="s">
        <v>274</v>
      </c>
      <c r="K178" s="10" t="s">
        <v>30</v>
      </c>
      <c r="L178" s="10" t="s">
        <v>135</v>
      </c>
      <c r="M178" s="10" t="s">
        <v>384</v>
      </c>
      <c r="N178" s="10" t="s">
        <v>35</v>
      </c>
      <c r="O178" s="10" t="s">
        <v>385</v>
      </c>
    </row>
    <row r="179" spans="1:15" x14ac:dyDescent="0.3">
      <c r="A179" s="10" t="s">
        <v>23</v>
      </c>
      <c r="D179" s="10" t="s">
        <v>85</v>
      </c>
      <c r="E179" s="10" t="s">
        <v>86</v>
      </c>
      <c r="F179" s="10" t="s">
        <v>32</v>
      </c>
      <c r="G179" s="10" t="s">
        <v>275</v>
      </c>
      <c r="H179" s="10" t="s">
        <v>127</v>
      </c>
      <c r="I179" s="10" t="s">
        <v>131</v>
      </c>
      <c r="J179" s="10" t="s">
        <v>277</v>
      </c>
      <c r="K179" s="10" t="s">
        <v>30</v>
      </c>
      <c r="L179" s="10" t="s">
        <v>139</v>
      </c>
      <c r="M179" s="10" t="s">
        <v>384</v>
      </c>
      <c r="N179" s="10" t="s">
        <v>35</v>
      </c>
      <c r="O179" s="10" t="s">
        <v>385</v>
      </c>
    </row>
    <row r="180" spans="1:15" x14ac:dyDescent="0.3">
      <c r="A180" s="10" t="s">
        <v>23</v>
      </c>
      <c r="D180" s="10" t="s">
        <v>85</v>
      </c>
      <c r="E180" s="10" t="s">
        <v>86</v>
      </c>
      <c r="F180" s="10" t="s">
        <v>38</v>
      </c>
      <c r="G180" s="10" t="s">
        <v>281</v>
      </c>
      <c r="H180" s="10" t="s">
        <v>142</v>
      </c>
      <c r="I180" s="10" t="s">
        <v>131</v>
      </c>
      <c r="J180" s="10" t="s">
        <v>276</v>
      </c>
      <c r="K180" s="10" t="s">
        <v>30</v>
      </c>
      <c r="L180" s="10" t="s">
        <v>139</v>
      </c>
      <c r="M180" s="10" t="s">
        <v>384</v>
      </c>
      <c r="N180" s="10" t="s">
        <v>35</v>
      </c>
      <c r="O180" s="10" t="s">
        <v>385</v>
      </c>
    </row>
    <row r="181" spans="1:15" x14ac:dyDescent="0.3">
      <c r="A181" s="10" t="s">
        <v>23</v>
      </c>
      <c r="D181" s="10" t="s">
        <v>89</v>
      </c>
      <c r="E181" s="10" t="s">
        <v>90</v>
      </c>
      <c r="F181" s="10" t="s">
        <v>38</v>
      </c>
      <c r="G181" s="10" t="s">
        <v>291</v>
      </c>
      <c r="H181" s="10" t="s">
        <v>145</v>
      </c>
      <c r="I181" s="10" t="s">
        <v>126</v>
      </c>
      <c r="J181" s="10" t="s">
        <v>292</v>
      </c>
      <c r="K181" s="10" t="s">
        <v>30</v>
      </c>
      <c r="L181" s="10" t="s">
        <v>139</v>
      </c>
      <c r="M181" s="10" t="s">
        <v>384</v>
      </c>
      <c r="N181" s="10" t="s">
        <v>35</v>
      </c>
      <c r="O181" s="10" t="s">
        <v>385</v>
      </c>
    </row>
    <row r="182" spans="1:15" x14ac:dyDescent="0.3">
      <c r="A182" s="10" t="s">
        <v>23</v>
      </c>
      <c r="D182" s="10" t="s">
        <v>89</v>
      </c>
      <c r="E182" s="10" t="s">
        <v>90</v>
      </c>
      <c r="F182" s="10" t="s">
        <v>38</v>
      </c>
      <c r="G182" s="10" t="s">
        <v>288</v>
      </c>
      <c r="H182" s="10" t="s">
        <v>127</v>
      </c>
      <c r="I182" s="10" t="s">
        <v>145</v>
      </c>
      <c r="J182" s="10" t="s">
        <v>146</v>
      </c>
      <c r="K182" s="10" t="s">
        <v>30</v>
      </c>
      <c r="L182" s="10" t="s">
        <v>139</v>
      </c>
      <c r="M182" s="10" t="s">
        <v>384</v>
      </c>
      <c r="N182" s="10" t="s">
        <v>35</v>
      </c>
      <c r="O182" s="10" t="s">
        <v>385</v>
      </c>
    </row>
    <row r="183" spans="1:15" x14ac:dyDescent="0.3">
      <c r="A183" s="10" t="s">
        <v>23</v>
      </c>
      <c r="D183" s="10" t="s">
        <v>89</v>
      </c>
      <c r="E183" s="10" t="s">
        <v>90</v>
      </c>
      <c r="F183" s="10" t="s">
        <v>38</v>
      </c>
      <c r="G183" s="10" t="s">
        <v>289</v>
      </c>
      <c r="H183" s="10" t="s">
        <v>131</v>
      </c>
      <c r="I183" s="10" t="s">
        <v>137</v>
      </c>
      <c r="J183" s="10" t="s">
        <v>290</v>
      </c>
      <c r="K183" s="10" t="s">
        <v>30</v>
      </c>
      <c r="L183" s="10" t="s">
        <v>135</v>
      </c>
      <c r="M183" s="10" t="s">
        <v>384</v>
      </c>
      <c r="N183" s="10" t="s">
        <v>35</v>
      </c>
      <c r="O183" s="10" t="s">
        <v>385</v>
      </c>
    </row>
    <row r="184" spans="1:15" x14ac:dyDescent="0.3">
      <c r="A184" s="10" t="s">
        <v>23</v>
      </c>
      <c r="D184" s="10" t="s">
        <v>89</v>
      </c>
      <c r="E184" s="10" t="s">
        <v>90</v>
      </c>
      <c r="F184" s="10" t="s">
        <v>38</v>
      </c>
      <c r="G184" s="10" t="s">
        <v>273</v>
      </c>
      <c r="H184" s="10" t="s">
        <v>145</v>
      </c>
      <c r="I184" s="10" t="s">
        <v>145</v>
      </c>
      <c r="J184" s="10" t="s">
        <v>146</v>
      </c>
      <c r="K184" s="10" t="s">
        <v>30</v>
      </c>
      <c r="L184" s="10" t="s">
        <v>129</v>
      </c>
      <c r="M184" s="10" t="s">
        <v>384</v>
      </c>
      <c r="N184" s="10" t="s">
        <v>35</v>
      </c>
      <c r="O184" s="10" t="s">
        <v>385</v>
      </c>
    </row>
    <row r="185" spans="1:15" x14ac:dyDescent="0.3">
      <c r="A185" s="10" t="s">
        <v>23</v>
      </c>
      <c r="D185" s="10" t="s">
        <v>89</v>
      </c>
      <c r="E185" s="10" t="s">
        <v>90</v>
      </c>
      <c r="F185" s="10" t="s">
        <v>32</v>
      </c>
      <c r="G185" s="10" t="s">
        <v>281</v>
      </c>
      <c r="H185" s="10" t="s">
        <v>145</v>
      </c>
      <c r="I185" s="10" t="s">
        <v>142</v>
      </c>
      <c r="J185" s="10" t="s">
        <v>293</v>
      </c>
      <c r="K185" s="10" t="s">
        <v>30</v>
      </c>
      <c r="L185" s="10" t="s">
        <v>129</v>
      </c>
      <c r="M185" s="10" t="s">
        <v>384</v>
      </c>
      <c r="N185" s="10" t="s">
        <v>35</v>
      </c>
      <c r="O185" s="10" t="s">
        <v>385</v>
      </c>
    </row>
    <row r="186" spans="1:15" x14ac:dyDescent="0.3">
      <c r="A186" s="10" t="s">
        <v>23</v>
      </c>
      <c r="D186" s="10" t="s">
        <v>89</v>
      </c>
      <c r="E186" s="10" t="s">
        <v>90</v>
      </c>
      <c r="F186" s="10" t="s">
        <v>32</v>
      </c>
      <c r="G186" s="10" t="s">
        <v>294</v>
      </c>
      <c r="H186" s="10" t="s">
        <v>145</v>
      </c>
      <c r="I186" s="10" t="s">
        <v>145</v>
      </c>
      <c r="J186" s="10" t="s">
        <v>146</v>
      </c>
      <c r="K186" s="10" t="s">
        <v>30</v>
      </c>
      <c r="L186" s="10" t="s">
        <v>139</v>
      </c>
      <c r="M186" s="10" t="s">
        <v>384</v>
      </c>
      <c r="N186" s="10" t="s">
        <v>35</v>
      </c>
      <c r="O186" s="10" t="s">
        <v>385</v>
      </c>
    </row>
    <row r="187" spans="1:15" x14ac:dyDescent="0.3">
      <c r="A187" s="10" t="s">
        <v>23</v>
      </c>
      <c r="D187" s="10" t="s">
        <v>89</v>
      </c>
      <c r="E187" s="10" t="s">
        <v>90</v>
      </c>
      <c r="F187" s="10" t="s">
        <v>38</v>
      </c>
      <c r="G187" s="10" t="s">
        <v>273</v>
      </c>
      <c r="H187" s="10" t="s">
        <v>127</v>
      </c>
      <c r="I187" s="10" t="s">
        <v>145</v>
      </c>
      <c r="J187" s="10" t="s">
        <v>146</v>
      </c>
      <c r="K187" s="10" t="s">
        <v>30</v>
      </c>
      <c r="L187" s="10" t="s">
        <v>129</v>
      </c>
      <c r="M187" s="10" t="s">
        <v>384</v>
      </c>
      <c r="N187" s="10" t="s">
        <v>35</v>
      </c>
      <c r="O187" s="10" t="s">
        <v>385</v>
      </c>
    </row>
    <row r="188" spans="1:15" x14ac:dyDescent="0.3">
      <c r="A188" s="10" t="s">
        <v>23</v>
      </c>
      <c r="D188" s="10" t="s">
        <v>81</v>
      </c>
      <c r="E188" s="10" t="s">
        <v>82</v>
      </c>
      <c r="F188" s="10" t="s">
        <v>32</v>
      </c>
      <c r="G188" s="10" t="s">
        <v>180</v>
      </c>
      <c r="H188" s="10" t="s">
        <v>145</v>
      </c>
      <c r="I188" s="10" t="s">
        <v>220</v>
      </c>
      <c r="J188" s="10" t="s">
        <v>262</v>
      </c>
      <c r="K188" s="10" t="s">
        <v>30</v>
      </c>
      <c r="L188" s="10" t="s">
        <v>139</v>
      </c>
      <c r="M188" s="10" t="s">
        <v>386</v>
      </c>
      <c r="O188" s="10" t="s">
        <v>387</v>
      </c>
    </row>
    <row r="189" spans="1:15" x14ac:dyDescent="0.3">
      <c r="A189" s="10" t="s">
        <v>23</v>
      </c>
      <c r="D189" s="10" t="s">
        <v>81</v>
      </c>
      <c r="E189" s="10" t="s">
        <v>82</v>
      </c>
      <c r="F189" s="10" t="s">
        <v>32</v>
      </c>
      <c r="G189" s="10" t="s">
        <v>180</v>
      </c>
      <c r="H189" s="10" t="s">
        <v>145</v>
      </c>
      <c r="I189" s="10" t="s">
        <v>220</v>
      </c>
      <c r="J189" s="10" t="s">
        <v>262</v>
      </c>
      <c r="K189" s="10" t="s">
        <v>30</v>
      </c>
      <c r="L189" s="10" t="s">
        <v>129</v>
      </c>
      <c r="M189" s="10" t="s">
        <v>386</v>
      </c>
      <c r="O189" s="10" t="s">
        <v>387</v>
      </c>
    </row>
    <row r="190" spans="1:15" x14ac:dyDescent="0.3">
      <c r="A190" s="10" t="s">
        <v>23</v>
      </c>
      <c r="D190" s="10" t="s">
        <v>81</v>
      </c>
      <c r="E190" s="10" t="s">
        <v>82</v>
      </c>
      <c r="F190" s="10" t="s">
        <v>32</v>
      </c>
      <c r="G190" s="10" t="s">
        <v>180</v>
      </c>
      <c r="H190" s="10" t="s">
        <v>131</v>
      </c>
      <c r="I190" s="10" t="s">
        <v>263</v>
      </c>
      <c r="J190" s="10" t="s">
        <v>264</v>
      </c>
      <c r="K190" s="10" t="s">
        <v>30</v>
      </c>
      <c r="L190" s="10" t="s">
        <v>135</v>
      </c>
      <c r="M190" s="10" t="s">
        <v>386</v>
      </c>
      <c r="O190" s="10" t="s">
        <v>387</v>
      </c>
    </row>
    <row r="191" spans="1:15" x14ac:dyDescent="0.3">
      <c r="A191" s="10" t="s">
        <v>23</v>
      </c>
      <c r="D191" s="10" t="s">
        <v>81</v>
      </c>
      <c r="E191" s="10" t="s">
        <v>82</v>
      </c>
      <c r="F191" s="10" t="s">
        <v>32</v>
      </c>
      <c r="G191" s="10" t="s">
        <v>180</v>
      </c>
      <c r="H191" s="10" t="s">
        <v>142</v>
      </c>
      <c r="I191" s="10" t="s">
        <v>169</v>
      </c>
      <c r="J191" s="10" t="s">
        <v>261</v>
      </c>
      <c r="K191" s="10" t="s">
        <v>30</v>
      </c>
      <c r="L191" s="10" t="s">
        <v>139</v>
      </c>
      <c r="M191" s="10" t="s">
        <v>386</v>
      </c>
      <c r="O191" s="10" t="s">
        <v>387</v>
      </c>
    </row>
    <row r="192" spans="1:15" x14ac:dyDescent="0.3">
      <c r="A192" s="10" t="s">
        <v>23</v>
      </c>
      <c r="D192" s="10" t="s">
        <v>95</v>
      </c>
      <c r="E192" s="10" t="s">
        <v>96</v>
      </c>
      <c r="F192" s="10" t="s">
        <v>32</v>
      </c>
      <c r="G192" s="10" t="s">
        <v>310</v>
      </c>
      <c r="H192" s="10" t="s">
        <v>131</v>
      </c>
      <c r="I192" s="10" t="s">
        <v>142</v>
      </c>
      <c r="J192" s="10" t="s">
        <v>311</v>
      </c>
      <c r="K192" s="10" t="s">
        <v>30</v>
      </c>
      <c r="L192" s="10" t="s">
        <v>129</v>
      </c>
      <c r="M192" s="10" t="s">
        <v>384</v>
      </c>
      <c r="N192" s="10" t="s">
        <v>35</v>
      </c>
      <c r="O192" s="10" t="s">
        <v>385</v>
      </c>
    </row>
    <row r="193" spans="1:15" x14ac:dyDescent="0.3">
      <c r="A193" s="10" t="s">
        <v>23</v>
      </c>
      <c r="D193" s="10" t="s">
        <v>123</v>
      </c>
      <c r="E193" s="10" t="s">
        <v>124</v>
      </c>
      <c r="F193" s="10" t="s">
        <v>32</v>
      </c>
      <c r="G193" s="10" t="s">
        <v>372</v>
      </c>
      <c r="H193" s="10" t="s">
        <v>131</v>
      </c>
      <c r="I193" s="10" t="s">
        <v>137</v>
      </c>
      <c r="J193" s="10" t="s">
        <v>373</v>
      </c>
      <c r="K193" s="10" t="s">
        <v>30</v>
      </c>
      <c r="L193" s="10" t="s">
        <v>129</v>
      </c>
      <c r="M193" s="10" t="s">
        <v>384</v>
      </c>
      <c r="O193" s="10" t="s">
        <v>385</v>
      </c>
    </row>
    <row r="194" spans="1:15" x14ac:dyDescent="0.3">
      <c r="A194" s="10" t="s">
        <v>23</v>
      </c>
      <c r="D194" s="10" t="s">
        <v>26</v>
      </c>
      <c r="G194" s="10" t="s">
        <v>374</v>
      </c>
      <c r="H194" s="10" t="s">
        <v>375</v>
      </c>
      <c r="I194" s="10" t="s">
        <v>376</v>
      </c>
      <c r="J194" s="10" t="s">
        <v>377</v>
      </c>
      <c r="L194" s="10" t="s">
        <v>378</v>
      </c>
      <c r="O194" s="10" t="s">
        <v>388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 Me</vt:lpstr>
      <vt:lpstr>Info</vt:lpstr>
      <vt:lpstr>Item Sales by Class Code</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Item Sales Qty and Amounts</dc:title>
  <dc:subject>Jet Basics</dc:subject>
  <dc:creator>Stephen J. Little</dc:creator>
  <dc:description>List of items by class code with sales quantities and amounts.</dc:description>
  <cp:lastModifiedBy>Kim R. Duey</cp:lastModifiedBy>
  <dcterms:created xsi:type="dcterms:W3CDTF">2013-03-07T17:18:19Z</dcterms:created>
  <dcterms:modified xsi:type="dcterms:W3CDTF">2018-09-27T14:25:39Z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