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licers/slicer1.xml" ContentType="application/vnd.ms-excel.slicer+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arbon\jet\CORP\Product Management\Reports - Published\Master List of Reports\GP\Reports\"/>
    </mc:Choice>
  </mc:AlternateContent>
  <bookViews>
    <workbookView xWindow="480" yWindow="180" windowWidth="20700" windowHeight="11700"/>
  </bookViews>
  <sheets>
    <sheet name="Before Running This Report" sheetId="186" r:id="rId1"/>
    <sheet name="Read Me" sheetId="185" r:id="rId2"/>
    <sheet name="Options" sheetId="30" state="hidden" r:id="rId3"/>
    <sheet name="Dashboard" sheetId="2" r:id="rId4"/>
    <sheet name="Pivot Table" sheetId="23" r:id="rId5"/>
    <sheet name="Sheet17" sheetId="217" state="veryHidden" r:id="rId6"/>
    <sheet name="Sheet18" sheetId="218" state="veryHidden" r:id="rId7"/>
    <sheet name="Sheet24" sheetId="224" state="veryHidden" r:id="rId8"/>
  </sheets>
  <definedNames>
    <definedName name="Datasource">Options!$C$4</definedName>
    <definedName name="Slicer_Company1">#N/A</definedName>
    <definedName name="Slicer_Date_YQMD">#N/A</definedName>
    <definedName name="Slicer_Segment_1">#N/A</definedName>
    <definedName name="Slicer_Segment_3">#N/A</definedName>
  </definedNames>
  <calcPr calcId="162913"/>
  <pivotCaches>
    <pivotCache cacheId="85" r:id="rId9"/>
  </pivotCaches>
  <extLst>
    <ext xmlns:x14="http://schemas.microsoft.com/office/spreadsheetml/2009/9/main" uri="{876F7934-8845-4945-9796-88D515C7AA90}">
      <x14:pivotCaches>
        <pivotCache cacheId="63" r:id="rId10"/>
      </x14:pivotCaches>
    </ext>
    <ext xmlns:x14="http://schemas.microsoft.com/office/spreadsheetml/2009/9/main" uri="{BBE1A952-AA13-448e-AADC-164F8A28A991}">
      <x14:slicerCaches>
        <x14:slicerCache r:id="rId11"/>
        <x14:slicerCache r:id="rId12"/>
        <x14:slicerCache r:id="rId13"/>
        <x14:slicerCache r:id="rId14"/>
      </x14:slicerCaches>
    </ext>
    <ext xmlns:x14="http://schemas.microsoft.com/office/spreadsheetml/2009/9/main" uri="{79F54976-1DA5-4618-B147-4CDE4B953A38}">
      <x14:workbookPr/>
    </ext>
  </extLst>
</workbook>
</file>

<file path=xl/calcChain.xml><?xml version="1.0" encoding="utf-8"?>
<calcChain xmlns="http://schemas.openxmlformats.org/spreadsheetml/2006/main">
  <c r="C2" i="2" l="1"/>
  <c r="C3" i="2"/>
  <c r="C5" i="2"/>
  <c r="C4" i="2"/>
  <c r="G8" i="2"/>
  <c r="H8" i="2"/>
  <c r="I8" i="2"/>
  <c r="J8" i="2"/>
  <c r="K8" i="2"/>
  <c r="L8" i="2"/>
  <c r="M8" i="2"/>
  <c r="N8" i="2"/>
  <c r="O8" i="2"/>
  <c r="P8" i="2"/>
  <c r="Q8" i="2"/>
  <c r="R8" i="2"/>
  <c r="F10" i="2"/>
  <c r="F11" i="2"/>
  <c r="F15" i="2"/>
  <c r="F16" i="2"/>
  <c r="F22" i="2"/>
  <c r="F23" i="2"/>
  <c r="F24" i="2"/>
  <c r="F30" i="2"/>
  <c r="F31" i="2"/>
  <c r="F32" i="2"/>
  <c r="F33" i="2"/>
  <c r="F34" i="2"/>
  <c r="D4" i="30"/>
  <c r="V8" i="2" l="1"/>
  <c r="M10" i="2"/>
  <c r="G11" i="2"/>
  <c r="O11" i="2"/>
  <c r="L15" i="2"/>
  <c r="N16" i="2"/>
  <c r="N22" i="2"/>
  <c r="N10" i="2"/>
  <c r="H11" i="2"/>
  <c r="P11" i="2"/>
  <c r="M15" i="2"/>
  <c r="G16" i="2"/>
  <c r="O16" i="2"/>
  <c r="G22" i="2"/>
  <c r="O22" i="2"/>
  <c r="I23" i="2"/>
  <c r="Q23" i="2"/>
  <c r="K24" i="2"/>
  <c r="K30" i="2"/>
  <c r="M31" i="2"/>
  <c r="G32" i="2"/>
  <c r="O32" i="2"/>
  <c r="I33" i="2"/>
  <c r="Q33" i="2"/>
  <c r="K34" i="2"/>
  <c r="N31" i="2"/>
  <c r="H32" i="2"/>
  <c r="P32" i="2"/>
  <c r="J33" i="2"/>
  <c r="R33" i="2"/>
  <c r="L34" i="2"/>
  <c r="N30" i="2"/>
  <c r="P31" i="2"/>
  <c r="R32" i="2"/>
  <c r="G10" i="2"/>
  <c r="O10" i="2"/>
  <c r="O12" i="2" s="1"/>
  <c r="I11" i="2"/>
  <c r="Q11" i="2"/>
  <c r="N15" i="2"/>
  <c r="N17" i="2" s="1"/>
  <c r="H16" i="2"/>
  <c r="P16" i="2"/>
  <c r="H22" i="2"/>
  <c r="P22" i="2"/>
  <c r="J23" i="2"/>
  <c r="R23" i="2"/>
  <c r="L24" i="2"/>
  <c r="L30" i="2"/>
  <c r="H10" i="2"/>
  <c r="H12" i="2" s="1"/>
  <c r="P10" i="2"/>
  <c r="P12" i="2" s="1"/>
  <c r="J11" i="2"/>
  <c r="R11" i="2"/>
  <c r="G15" i="2"/>
  <c r="O15" i="2"/>
  <c r="O17" i="2" s="1"/>
  <c r="I16" i="2"/>
  <c r="Q16" i="2"/>
  <c r="I22" i="2"/>
  <c r="Q22" i="2"/>
  <c r="K23" i="2"/>
  <c r="M24" i="2"/>
  <c r="M30" i="2"/>
  <c r="G31" i="2"/>
  <c r="O31" i="2"/>
  <c r="I32" i="2"/>
  <c r="Q32" i="2"/>
  <c r="K33" i="2"/>
  <c r="M34" i="2"/>
  <c r="I10" i="2"/>
  <c r="I12" i="2" s="1"/>
  <c r="Q10" i="2"/>
  <c r="Q12" i="2" s="1"/>
  <c r="K11" i="2"/>
  <c r="H15" i="2"/>
  <c r="H17" i="2" s="1"/>
  <c r="P15" i="2"/>
  <c r="J16" i="2"/>
  <c r="R16" i="2"/>
  <c r="J22" i="2"/>
  <c r="R22" i="2"/>
  <c r="L23" i="2"/>
  <c r="H31" i="2"/>
  <c r="J32" i="2"/>
  <c r="L33" i="2"/>
  <c r="N34" i="2"/>
  <c r="N33" i="2"/>
  <c r="H34" i="2"/>
  <c r="P34" i="2"/>
  <c r="N11" i="2"/>
  <c r="K15" i="2"/>
  <c r="M16" i="2"/>
  <c r="M22" i="2"/>
  <c r="O23" i="2"/>
  <c r="I24" i="2"/>
  <c r="I30" i="2"/>
  <c r="K31" i="2"/>
  <c r="G33" i="2"/>
  <c r="I34" i="2"/>
  <c r="N24" i="2"/>
  <c r="J10" i="2"/>
  <c r="J12" i="2" s="1"/>
  <c r="R10" i="2"/>
  <c r="L11" i="2"/>
  <c r="I15" i="2"/>
  <c r="Q15" i="2"/>
  <c r="Q17" i="2" s="1"/>
  <c r="K16" i="2"/>
  <c r="K22" i="2"/>
  <c r="K25" i="2" s="1"/>
  <c r="M23" i="2"/>
  <c r="G24" i="2"/>
  <c r="O24" i="2"/>
  <c r="G30" i="2"/>
  <c r="O30" i="2"/>
  <c r="I31" i="2"/>
  <c r="Q31" i="2"/>
  <c r="K32" i="2"/>
  <c r="M33" i="2"/>
  <c r="G34" i="2"/>
  <c r="O34" i="2"/>
  <c r="N23" i="2"/>
  <c r="H24" i="2"/>
  <c r="P24" i="2"/>
  <c r="H30" i="2"/>
  <c r="P30" i="2"/>
  <c r="J31" i="2"/>
  <c r="R31" i="2"/>
  <c r="L32" i="2"/>
  <c r="K10" i="2"/>
  <c r="K12" i="2" s="1"/>
  <c r="M11" i="2"/>
  <c r="J15" i="2"/>
  <c r="J17" i="2" s="1"/>
  <c r="R15" i="2"/>
  <c r="L16" i="2"/>
  <c r="L22" i="2"/>
  <c r="L25" i="2" s="1"/>
  <c r="L10" i="2"/>
  <c r="G23" i="2"/>
  <c r="Q24" i="2"/>
  <c r="Q30" i="2"/>
  <c r="M32" i="2"/>
  <c r="O33" i="2"/>
  <c r="Q34" i="2"/>
  <c r="N32" i="2"/>
  <c r="R34" i="2"/>
  <c r="P33" i="2"/>
  <c r="H23" i="2"/>
  <c r="H33" i="2"/>
  <c r="P23" i="2"/>
  <c r="J30" i="2"/>
  <c r="R30" i="2"/>
  <c r="J34" i="2"/>
  <c r="J24" i="2"/>
  <c r="R24" i="2"/>
  <c r="L31" i="2"/>
  <c r="C4" i="30"/>
  <c r="R35" i="2" l="1"/>
  <c r="P17" i="2"/>
  <c r="M17" i="2"/>
  <c r="V11" i="2"/>
  <c r="R25" i="2"/>
  <c r="Q35" i="2"/>
  <c r="I17" i="2"/>
  <c r="I19" i="2" s="1"/>
  <c r="R12" i="2"/>
  <c r="I25" i="2"/>
  <c r="H19" i="2"/>
  <c r="N35" i="2"/>
  <c r="N12" i="2"/>
  <c r="N19" i="2" s="1"/>
  <c r="G12" i="2"/>
  <c r="V10" i="2"/>
  <c r="V30" i="2"/>
  <c r="G35" i="2"/>
  <c r="L12" i="2"/>
  <c r="V34" i="2"/>
  <c r="V24" i="2"/>
  <c r="J19" i="2"/>
  <c r="M25" i="2"/>
  <c r="L35" i="2"/>
  <c r="O25" i="2"/>
  <c r="N25" i="2"/>
  <c r="G25" i="2"/>
  <c r="V22" i="2"/>
  <c r="V23" i="2"/>
  <c r="P35" i="2"/>
  <c r="K17" i="2"/>
  <c r="K19" i="2" s="1"/>
  <c r="K27" i="2" s="1"/>
  <c r="V31" i="2"/>
  <c r="V32" i="2"/>
  <c r="L17" i="2"/>
  <c r="J35" i="2"/>
  <c r="R17" i="2"/>
  <c r="H35" i="2"/>
  <c r="V33" i="2"/>
  <c r="Q19" i="2"/>
  <c r="M35" i="2"/>
  <c r="V15" i="2"/>
  <c r="G17" i="2"/>
  <c r="O19" i="2"/>
  <c r="V16" i="2"/>
  <c r="K35" i="2"/>
  <c r="O35" i="2"/>
  <c r="I35" i="2"/>
  <c r="J25" i="2"/>
  <c r="H25" i="2"/>
  <c r="M12" i="2"/>
  <c r="P25" i="2"/>
  <c r="Q25" i="2"/>
  <c r="P19" i="2"/>
  <c r="R19" i="2" l="1"/>
  <c r="R27" i="2" s="1"/>
  <c r="R38" i="2" s="1"/>
  <c r="P27" i="2"/>
  <c r="P38" i="2" s="1"/>
  <c r="M19" i="2"/>
  <c r="L19" i="2"/>
  <c r="L27" i="2" s="1"/>
  <c r="L38" i="2" s="1"/>
  <c r="I27" i="2"/>
  <c r="I38" i="2" s="1"/>
  <c r="V35" i="2"/>
  <c r="Q27" i="2"/>
  <c r="Q38" i="2" s="1"/>
  <c r="K38" i="2"/>
  <c r="N27" i="2"/>
  <c r="N38" i="2" s="1"/>
  <c r="O27" i="2"/>
  <c r="O38" i="2" s="1"/>
  <c r="V12" i="2"/>
  <c r="G19" i="2"/>
  <c r="J27" i="2"/>
  <c r="J38" i="2" s="1"/>
  <c r="M27" i="2"/>
  <c r="M38" i="2" s="1"/>
  <c r="V17" i="2"/>
  <c r="V25" i="2"/>
  <c r="H27" i="2"/>
  <c r="H38" i="2" s="1"/>
  <c r="V19" i="2" l="1"/>
  <c r="G27" i="2"/>
  <c r="V27" i="2" l="1"/>
  <c r="G38" i="2"/>
  <c r="V38" i="2" s="1"/>
</calcChain>
</file>

<file path=xl/connections.xml><?xml version="1.0" encoding="utf-8"?>
<connections xmlns="http://schemas.openxmlformats.org/spreadsheetml/2006/main">
  <connection id="1" keepAlive="1" name="GP Cube (1)" description="GP Cube" type="5" refreshedVersion="6" credentials="none">
    <dbPr connection="Provider=MSOLAP.7;Integrated Security=SSPI;Persist Security Info=True;Initial Catalog=JetGpOlap;Data Source=localhost;MDX Compatibility=1;Safety Options=2;MDX Missing Member Mode=Error;Update Isolation Level=2" command="Finance" commandType="1"/>
    <olapPr sendLocale="1" rowDrillCount="1000"/>
  </connection>
</connections>
</file>

<file path=xl/sharedStrings.xml><?xml version="1.0" encoding="utf-8"?>
<sst xmlns="http://schemas.openxmlformats.org/spreadsheetml/2006/main" count="117" uniqueCount="87">
  <si>
    <t>Income Statement</t>
  </si>
  <si>
    <t>Revenue</t>
  </si>
  <si>
    <t>Cost of Sales</t>
  </si>
  <si>
    <t>Gross Profit</t>
  </si>
  <si>
    <t>Net Profit</t>
  </si>
  <si>
    <t>Hide</t>
  </si>
  <si>
    <t>Operating Expenses</t>
  </si>
  <si>
    <t>Total Operating Expenses</t>
  </si>
  <si>
    <t>Operating Income</t>
  </si>
  <si>
    <t>Auto+Hide</t>
  </si>
  <si>
    <t>hide</t>
  </si>
  <si>
    <t>Total Revenue</t>
  </si>
  <si>
    <t>By Month</t>
  </si>
  <si>
    <t>Total Other Income and Expenses</t>
  </si>
  <si>
    <t>Other Income and  Expenses</t>
  </si>
  <si>
    <t>Select a single year only</t>
  </si>
  <si>
    <t>Year</t>
  </si>
  <si>
    <t>Segment 1</t>
  </si>
  <si>
    <t xml:space="preserve"> </t>
  </si>
  <si>
    <t>Total Cost of Sales</t>
  </si>
  <si>
    <t>Segment 3</t>
  </si>
  <si>
    <t>Sales</t>
  </si>
  <si>
    <t>Title</t>
  </si>
  <si>
    <t>Value</t>
  </si>
  <si>
    <t>Lookup</t>
  </si>
  <si>
    <t>Report Options</t>
  </si>
  <si>
    <t>Option</t>
  </si>
  <si>
    <t>Datasource:</t>
  </si>
  <si>
    <t>Prerequisites for running this report:</t>
  </si>
  <si>
    <t>1)</t>
  </si>
  <si>
    <t>Review</t>
  </si>
  <si>
    <t>Please read the worksheet "Before Running This Report"</t>
  </si>
  <si>
    <t>This Pivot Table was used to create the Slicers on the "Dashboard" worksheet and is required for them to operate correctly.</t>
  </si>
  <si>
    <t>Before running this report</t>
  </si>
  <si>
    <t>Modifying your report</t>
  </si>
  <si>
    <t>DISCLAIMER</t>
  </si>
  <si>
    <t>Services</t>
  </si>
  <si>
    <t>Training</t>
  </si>
  <si>
    <t>Copyrights</t>
  </si>
  <si>
    <t>Company</t>
  </si>
  <si>
    <t>2)</t>
  </si>
  <si>
    <t>4)</t>
  </si>
  <si>
    <t>Auto+Hide+Values</t>
  </si>
  <si>
    <t xml:space="preserve">Report Readme </t>
  </si>
  <si>
    <t>About the report</t>
  </si>
  <si>
    <t>Please read the worksheet "Before Running this Report" first.  You will not be able to access your cube data until this step has been completed.</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</si>
  <si>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</si>
  <si>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</si>
  <si>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</si>
  <si>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Questions About This Report</t>
  </si>
  <si>
    <t>If you have questions about this or any other sample report, please email samplereports@jetglobal.com</t>
  </si>
  <si>
    <t>Click here to contact sample reports</t>
  </si>
  <si>
    <t>Getting Help</t>
  </si>
  <si>
    <r>
      <t xml:space="preserve">The Jet Reports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Reports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</si>
  <si>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</si>
  <si>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</si>
  <si>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</si>
  <si>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</si>
  <si>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</si>
  <si>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</si>
  <si>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</si>
  <si>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</si>
  <si>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</si>
  <si>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t>Jet Reports 2019 or later</t>
  </si>
  <si>
    <t>A Cube type data source defined in Jet Reports for your AX Cubes</t>
  </si>
  <si>
    <t>Before running this report on your Jet Analytics cube database you will want to:</t>
  </si>
  <si>
    <t>Update the Pivot Table data source using the "Update Data Sources" feature on the "Pivot Table"button.</t>
  </si>
  <si>
    <t>3)</t>
  </si>
  <si>
    <t>5)</t>
  </si>
  <si>
    <r>
      <t xml:space="preserve">Jet Analytics GP v3.0 Cubes </t>
    </r>
    <r>
      <rPr>
        <sz val="10"/>
        <color theme="1"/>
        <rFont val="Segoe UI"/>
        <family val="2"/>
      </rPr>
      <t>as originally defined in the Cube Store.  This report is unlikely to run on other cubes.</t>
    </r>
  </si>
  <si>
    <t>Place the report in Design mode in order to make changes to this report.  From the Jet tab, click on the Go to Design button.</t>
  </si>
  <si>
    <t>This report was based on the chart of accounts for the Fabrikam demo database for Microsoft Dynamics GP 2016. The chart of accounts for your organization will be different.  Please review the account categories and calculated values (e.g. Gross profit, Operating Income and Net Profit) to make sure they are correct for your chart of accounts. The categories are hard-coded on the "Dashboard" worksheet in column B.  These can be modified to meet your needs.</t>
  </si>
  <si>
    <t>Run the report by clicking the Run button in the Jet tab and change the Datasource in the Report Options to match the name of your Cube datasource, as well as any other filter criteria values desired.</t>
  </si>
  <si>
    <t>="GP Cube"</t>
  </si>
  <si>
    <t>=NL("Lookup",NP("Datasources"),"Select the datasource to report from:")</t>
  </si>
  <si>
    <t>Auto+Hide+Values+Dashboard</t>
  </si>
  <si>
    <t>This report provides an income statement by account categories. Slicers can be used to change the date, segment values, and company that is being reported.</t>
  </si>
  <si>
    <t>This report can be modified by entering into design mode from the Jet tab.</t>
  </si>
  <si>
    <t>The account categories in column "B" on the "Dashboard" worksheet may need to be changed, depending on the company's chart of accounts structure.</t>
  </si>
  <si>
    <t>Conventions and Functions Used</t>
  </si>
  <si>
    <t>Dashboard mode requires a pivot table be created that slicers can be derived from. The pivot table can be empty.</t>
  </si>
  <si>
    <r>
      <rPr>
        <u/>
        <sz val="10"/>
        <color theme="1"/>
        <rFont val="Segoe UI"/>
        <family val="2"/>
      </rPr>
      <t>Jet</t>
    </r>
    <r>
      <rPr>
        <sz val="10"/>
        <color theme="1"/>
        <rFont val="Segoe UI"/>
        <family val="2"/>
      </rPr>
      <t>:  NL("Cubevalue"), NL("First"), NP("Slicer"), Dashboard mode</t>
    </r>
  </si>
  <si>
    <r>
      <t>Excel</t>
    </r>
    <r>
      <rPr>
        <sz val="10"/>
        <color theme="1"/>
        <rFont val="Segoe UI"/>
        <family val="2"/>
      </rPr>
      <t>:  pivot table, slicers</t>
    </r>
  </si>
  <si>
    <r>
      <t xml:space="preserve">This report was distributed in a format that allows users to see the final product, but in its released format the 'dashboard' mode is disabled.  To enable 'dashboard' mode, the text in Cell A1 of the "Dashboard" worksheet should have:   
</t>
    </r>
    <r>
      <rPr>
        <b/>
        <sz val="10"/>
        <color indexed="8"/>
        <rFont val="Segoe UI"/>
        <family val="2"/>
      </rPr>
      <t xml:space="preserve">AUTO+HIDE+VALUES+DASHBOARD
</t>
    </r>
    <r>
      <rPr>
        <sz val="10"/>
        <color theme="1"/>
        <rFont val="Segoe UI"/>
        <family val="2"/>
      </rPr>
      <t>This will enable the Slicers to operate after you refresh the report.</t>
    </r>
  </si>
  <si>
    <t>Auto+Hide+HideSheet+Formulas=Sheet17,Sheet18+FormulasOnly</t>
  </si>
  <si>
    <t>Auto+Hide+HideSheet+Formulas=Sheet24,Sheet17,Sheet18</t>
  </si>
  <si>
    <t>Auto+Hide+HideSheet+Formulas=Sheet24,Sheet17,Sheet18+FormulasOnly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</si>
</sst>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1" formatCode="_(* #,##0_);_(* \(#,##0\);_(* &quot;-&quot;_);_(@_)"/>
  </numFmts>
  <fonts count="35" x14ac:knownFonts="1">
    <font>
      <sz val="11"/>
      <color theme="1"/>
      <name val="Calibri"/>
      <family val="2"/>
      <scheme val="minor"/>
    </font>
    <font>
      <b/>
      <sz val="15"/>
      <color theme="3"/>
      <name val="Calibri"/>
      <family val="2"/>
      <scheme val="minor"/>
    </font>
    <font>
      <b/>
      <sz val="13"/>
      <color theme="3"/>
      <name val="Calibri"/>
      <family val="2"/>
      <scheme val="minor"/>
    </font>
    <font>
      <b/>
      <sz val="11"/>
      <color theme="1"/>
      <name val="Calibri"/>
      <family val="2"/>
      <scheme val="minor"/>
    </font>
    <font>
      <b/>
      <u/>
      <sz val="18"/>
      <color theme="3"/>
      <name val="Calibri"/>
      <family val="2"/>
      <scheme val="minor"/>
    </font>
    <font>
      <sz val="11"/>
      <color theme="0" tint="-0.249977111117893"/>
      <name val="Calibri"/>
      <family val="2"/>
      <scheme val="minor"/>
    </font>
    <font>
      <i/>
      <sz val="11"/>
      <color theme="1"/>
      <name val="Calibri"/>
      <family val="2"/>
      <scheme val="minor"/>
    </font>
    <font>
      <b/>
      <sz val="12"/>
      <color theme="1"/>
      <name val="Calibri"/>
      <family val="2"/>
      <scheme val="minor"/>
    </font>
    <font>
      <b/>
      <i/>
      <sz val="11"/>
      <color theme="4" tint="-0.249977111117893"/>
      <name val="Calibri"/>
      <family val="2"/>
      <scheme val="minor"/>
    </font>
    <font>
      <sz val="11"/>
      <color theme="1" tint="0.499984740745262"/>
      <name val="Calibri"/>
      <family val="2"/>
      <scheme val="minor"/>
    </font>
    <font>
      <b/>
      <sz val="16"/>
      <color theme="3"/>
      <name val="Calibri"/>
      <family val="2"/>
      <scheme val="minor"/>
    </font>
    <font>
      <sz val="18"/>
      <color theme="1"/>
      <name val="Calibri"/>
      <family val="2"/>
      <scheme val="minor"/>
    </font>
    <font>
      <sz val="11"/>
      <color rgb="FFA6A6A6"/>
      <name val="Calibri"/>
      <family val="2"/>
      <scheme val="minor"/>
    </font>
    <font>
      <sz val="11"/>
      <color rgb="FFFFFFFF"/>
      <name val="Calibri"/>
      <family val="2"/>
      <scheme val="minor"/>
    </font>
    <font>
      <b/>
      <sz val="11"/>
      <color rgb="FFFFFFFF"/>
      <name val="Calibri"/>
      <family val="2"/>
      <scheme val="minor"/>
    </font>
    <font>
      <sz val="11"/>
      <color rgb="FF000000"/>
      <name val="Calibri"/>
      <family val="2"/>
      <scheme val="minor"/>
    </font>
    <font>
      <b/>
      <sz val="11"/>
      <color indexed="62"/>
      <name val="Segoe UI"/>
      <family val="2"/>
    </font>
    <font>
      <sz val="11"/>
      <color indexed="8"/>
      <name val="Segoe UI"/>
      <family val="2"/>
    </font>
    <font>
      <sz val="10"/>
      <color theme="1"/>
      <name val="Arial"/>
      <family val="2"/>
    </font>
    <font>
      <sz val="10"/>
      <name val="Arial"/>
      <family val="2"/>
    </font>
    <font>
      <sz val="11"/>
      <color rgb="FFFF0000"/>
      <name val="Calibri"/>
      <family val="2"/>
      <scheme val="minor"/>
    </font>
    <font>
      <i/>
      <sz val="11"/>
      <color rgb="FFC00000"/>
      <name val="Calibri"/>
      <family val="2"/>
      <scheme val="minor"/>
    </font>
    <font>
      <i/>
      <sz val="11"/>
      <color indexed="8"/>
      <name val="Calibri"/>
      <family val="2"/>
    </font>
    <font>
      <u/>
      <sz val="10"/>
      <color indexed="12"/>
      <name val="Arial"/>
      <family val="2"/>
    </font>
    <font>
      <sz val="10"/>
      <color theme="1"/>
      <name val="Segoe UI"/>
      <family val="2"/>
    </font>
    <font>
      <b/>
      <sz val="20"/>
      <color rgb="FFDA4848"/>
      <name val="Segoe UI"/>
      <family val="2"/>
    </font>
    <font>
      <sz val="10"/>
      <color rgb="FFDA4848"/>
      <name val="Segoe UI"/>
      <family val="2"/>
    </font>
    <font>
      <b/>
      <sz val="10"/>
      <color theme="1"/>
      <name val="Segoe UI"/>
      <family val="2"/>
    </font>
    <font>
      <b/>
      <i/>
      <sz val="10"/>
      <name val="Segoe UI"/>
      <family val="2"/>
    </font>
    <font>
      <sz val="10"/>
      <color indexed="8"/>
      <name val="Segoe UI"/>
      <family val="2"/>
    </font>
    <font>
      <b/>
      <sz val="10"/>
      <color rgb="FFDA4848"/>
      <name val="Segoe UI"/>
      <family val="2"/>
    </font>
    <font>
      <b/>
      <sz val="10"/>
      <color indexed="62"/>
      <name val="Segoe UI"/>
      <family val="2"/>
    </font>
    <font>
      <b/>
      <sz val="10"/>
      <color indexed="8"/>
      <name val="Segoe UI"/>
      <family val="2"/>
    </font>
    <font>
      <b/>
      <sz val="10"/>
      <name val="Segoe UI"/>
      <family val="2"/>
    </font>
    <font>
      <u/>
      <sz val="10"/>
      <color theme="1"/>
      <name val="Segoe UI"/>
      <family val="2"/>
    </font>
  </fonts>
  <fills count="10">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rgb="FF76933C"/>
        <bgColor indexed="64"/>
      </patternFill>
    </fill>
    <fill>
      <patternFill patternType="solid">
        <fgColor rgb="FFFFFFFF"/>
        <bgColor indexed="64"/>
      </patternFill>
    </fill>
    <fill>
      <patternFill patternType="solid">
        <fgColor theme="9" tint="0.79998168889431442"/>
        <bgColor indexed="64"/>
      </patternFill>
    </fill>
    <fill>
      <patternFill patternType="solid">
        <fgColor rgb="FFF2DCDB"/>
        <bgColor indexed="64"/>
      </patternFill>
    </fill>
    <fill>
      <patternFill patternType="solid">
        <fgColor indexed="9"/>
        <bgColor indexed="64"/>
      </patternFill>
    </fill>
    <fill>
      <patternFill patternType="solid">
        <fgColor theme="5" tint="0.79998168889431442"/>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style="thin">
        <color indexed="65"/>
      </left>
      <right/>
      <top style="thin">
        <color indexed="65"/>
      </top>
      <bottom/>
      <diagonal/>
    </border>
    <border>
      <left/>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right/>
      <top/>
      <bottom style="medium">
        <color rgb="FF95B3D7"/>
      </bottom>
      <diagonal/>
    </border>
    <border>
      <left style="thin">
        <color indexed="64"/>
      </left>
      <right style="thin">
        <color indexed="64"/>
      </right>
      <top style="thin">
        <color indexed="64"/>
      </top>
      <bottom style="thin">
        <color indexed="64"/>
      </bottom>
      <diagonal/>
    </border>
    <border>
      <left style="thin">
        <color rgb="FF999999"/>
      </left>
      <right/>
      <top style="thin">
        <color rgb="FF999999"/>
      </top>
      <bottom/>
      <diagonal/>
    </border>
    <border>
      <left style="thin">
        <color indexed="65"/>
      </left>
      <right/>
      <top style="thin">
        <color rgb="FF999999"/>
      </top>
      <bottom/>
      <diagonal/>
    </border>
    <border>
      <left style="thin">
        <color indexed="65"/>
      </left>
      <right style="thin">
        <color rgb="FF999999"/>
      </right>
      <top style="thin">
        <color rgb="FF999999"/>
      </top>
      <bottom/>
      <diagonal/>
    </border>
    <border>
      <left style="thin">
        <color rgb="FF999999"/>
      </left>
      <right/>
      <top style="thin">
        <color indexed="65"/>
      </top>
      <bottom/>
      <diagonal/>
    </border>
    <border>
      <left style="thin">
        <color indexed="65"/>
      </left>
      <right style="thin">
        <color rgb="FF999999"/>
      </right>
      <top style="thin">
        <color indexed="65"/>
      </top>
      <bottom/>
      <diagonal/>
    </border>
    <border>
      <left style="thin">
        <color rgb="FF999999"/>
      </left>
      <right/>
      <top style="thin">
        <color indexed="65"/>
      </top>
      <bottom style="thin">
        <color rgb="FF999999"/>
      </bottom>
      <diagonal/>
    </border>
    <border>
      <left style="thin">
        <color indexed="65"/>
      </left>
      <right/>
      <top style="thin">
        <color indexed="65"/>
      </top>
      <bottom style="thin">
        <color rgb="FF999999"/>
      </bottom>
      <diagonal/>
    </border>
    <border>
      <left style="thin">
        <color indexed="65"/>
      </left>
      <right style="thin">
        <color rgb="FF999999"/>
      </right>
      <top style="thin">
        <color indexed="65"/>
      </top>
      <bottom style="thin">
        <color rgb="FF999999"/>
      </bottom>
      <diagonal/>
    </border>
    <border>
      <left/>
      <right/>
      <top/>
      <bottom style="medium">
        <color rgb="FFDA4848"/>
      </bottom>
      <diagonal/>
    </border>
    <border>
      <left style="medium">
        <color indexed="64"/>
      </left>
      <right style="medium">
        <color indexed="64"/>
      </right>
      <top style="medium">
        <color indexed="64"/>
      </top>
      <bottom style="medium">
        <color indexed="64"/>
      </bottom>
      <diagonal/>
    </border>
  </borders>
  <cellStyleXfs count="9">
    <xf numFmtId="0" fontId="0" fillId="0" borderId="0"/>
    <xf numFmtId="0" fontId="1" fillId="0" borderId="1" applyNumberFormat="0" applyFill="0" applyAlignment="0" applyProtection="0"/>
    <xf numFmtId="0" fontId="2" fillId="0" borderId="2" applyNumberFormat="0" applyFill="0" applyAlignment="0" applyProtection="0"/>
    <xf numFmtId="0" fontId="16" fillId="0" borderId="7" applyNumberFormat="0" applyFill="0" applyAlignment="0" applyProtection="0"/>
    <xf numFmtId="0" fontId="17" fillId="0" borderId="0"/>
    <xf numFmtId="0" fontId="18" fillId="0" borderId="0"/>
    <xf numFmtId="0" fontId="19" fillId="0" borderId="0"/>
    <xf numFmtId="0" fontId="23" fillId="0" borderId="0" applyNumberFormat="0" applyFill="0" applyBorder="0" applyAlignment="0" applyProtection="0">
      <alignment vertical="top"/>
      <protection locked="0"/>
    </xf>
    <xf numFmtId="0" fontId="17" fillId="0" borderId="0"/>
  </cellStyleXfs>
  <cellXfs count="75">
    <xf numFmtId="0" fontId="0" fillId="0" borderId="0" xfId="0"/>
    <xf numFmtId="0" fontId="0" fillId="0" borderId="3" xfId="0" applyBorder="1"/>
    <xf numFmtId="0" fontId="4" fillId="0" borderId="0" xfId="1" applyFont="1" applyBorder="1"/>
    <xf numFmtId="0" fontId="3" fillId="2" borderId="0" xfId="0" applyFont="1" applyFill="1"/>
    <xf numFmtId="0" fontId="5" fillId="0" borderId="0" xfId="0" applyFont="1"/>
    <xf numFmtId="0" fontId="3" fillId="2" borderId="4" xfId="0" applyFont="1" applyFill="1" applyBorder="1"/>
    <xf numFmtId="0" fontId="2" fillId="0" borderId="5" xfId="2" applyBorder="1"/>
    <xf numFmtId="0" fontId="0" fillId="0" borderId="5" xfId="0" applyBorder="1"/>
    <xf numFmtId="41" fontId="0" fillId="0" borderId="0" xfId="0" applyNumberFormat="1"/>
    <xf numFmtId="41" fontId="0" fillId="0" borderId="5" xfId="0" applyNumberFormat="1" applyBorder="1"/>
    <xf numFmtId="41" fontId="3" fillId="2" borderId="0" xfId="0" applyNumberFormat="1" applyFont="1" applyFill="1"/>
    <xf numFmtId="41" fontId="3" fillId="2" borderId="4" xfId="0" applyNumberFormat="1" applyFont="1" applyFill="1" applyBorder="1"/>
    <xf numFmtId="0" fontId="3" fillId="0" borderId="0" xfId="0" applyFont="1"/>
    <xf numFmtId="0" fontId="2" fillId="0" borderId="2" xfId="2" applyAlignment="1">
      <alignment horizontal="right"/>
    </xf>
    <xf numFmtId="0" fontId="6" fillId="0" borderId="0" xfId="0" applyFont="1"/>
    <xf numFmtId="41" fontId="3" fillId="0" borderId="6" xfId="0" applyNumberFormat="1" applyFont="1" applyBorder="1"/>
    <xf numFmtId="0" fontId="0" fillId="0" borderId="0" xfId="0" applyFill="1" applyBorder="1"/>
    <xf numFmtId="0" fontId="5" fillId="0" borderId="0" xfId="0" applyFont="1" applyFill="1" applyBorder="1"/>
    <xf numFmtId="41" fontId="0" fillId="0" borderId="0" xfId="0" applyNumberFormat="1" applyFill="1" applyBorder="1"/>
    <xf numFmtId="0" fontId="7" fillId="0" borderId="5" xfId="0" applyFont="1" applyBorder="1"/>
    <xf numFmtId="41" fontId="7" fillId="0" borderId="0" xfId="0" applyNumberFormat="1" applyFont="1"/>
    <xf numFmtId="41" fontId="7" fillId="0" borderId="6" xfId="0" applyNumberFormat="1" applyFont="1" applyBorder="1"/>
    <xf numFmtId="41" fontId="7" fillId="0" borderId="5" xfId="0" applyNumberFormat="1" applyFont="1" applyBorder="1"/>
    <xf numFmtId="41" fontId="7" fillId="2" borderId="0" xfId="0" applyNumberFormat="1" applyFont="1" applyFill="1"/>
    <xf numFmtId="41" fontId="7" fillId="2" borderId="4" xfId="0" applyNumberFormat="1" applyFont="1" applyFill="1" applyBorder="1"/>
    <xf numFmtId="0" fontId="8" fillId="0" borderId="0" xfId="0" applyFont="1"/>
    <xf numFmtId="0" fontId="0" fillId="3" borderId="0" xfId="0" applyFill="1"/>
    <xf numFmtId="0" fontId="0" fillId="3" borderId="0" xfId="0" applyFill="1" applyBorder="1"/>
    <xf numFmtId="0" fontId="5" fillId="0" borderId="0" xfId="0" applyFont="1" applyFill="1"/>
    <xf numFmtId="0" fontId="9" fillId="3" borderId="0" xfId="0" applyFont="1" applyFill="1"/>
    <xf numFmtId="0" fontId="10" fillId="0" borderId="2" xfId="2" applyFont="1" applyAlignment="1">
      <alignment horizontal="right"/>
    </xf>
    <xf numFmtId="41" fontId="11" fillId="0" borderId="0" xfId="0" applyNumberFormat="1" applyFont="1"/>
    <xf numFmtId="0" fontId="12" fillId="0" borderId="0" xfId="0" applyNumberFormat="1" applyFont="1" applyAlignment="1"/>
    <xf numFmtId="0" fontId="12" fillId="0" borderId="0" xfId="0" applyNumberFormat="1" applyFont="1" applyAlignment="1">
      <alignment horizontal="right"/>
    </xf>
    <xf numFmtId="0" fontId="13" fillId="4" borderId="0" xfId="0" applyNumberFormat="1" applyFont="1" applyFill="1" applyAlignment="1"/>
    <xf numFmtId="0" fontId="14" fillId="4" borderId="0" xfId="0" applyNumberFormat="1" applyFont="1" applyFill="1" applyAlignment="1">
      <alignment horizontal="right"/>
    </xf>
    <xf numFmtId="0" fontId="13" fillId="4" borderId="0" xfId="0" applyNumberFormat="1" applyFont="1" applyFill="1" applyAlignment="1">
      <alignment horizontal="right"/>
    </xf>
    <xf numFmtId="0" fontId="15" fillId="0" borderId="0" xfId="0" applyNumberFormat="1" applyFont="1" applyAlignment="1">
      <alignment horizontal="left"/>
    </xf>
    <xf numFmtId="0" fontId="15" fillId="0" borderId="0" xfId="0" applyNumberFormat="1" applyFont="1" applyAlignment="1">
      <alignment horizontal="right"/>
    </xf>
    <xf numFmtId="0" fontId="5" fillId="6" borderId="0" xfId="0" applyFont="1" applyFill="1"/>
    <xf numFmtId="0" fontId="20" fillId="6" borderId="0" xfId="0" applyFont="1" applyFill="1" applyAlignment="1">
      <alignment horizontal="right"/>
    </xf>
    <xf numFmtId="0" fontId="21" fillId="0" borderId="0" xfId="0" applyFont="1"/>
    <xf numFmtId="0" fontId="22" fillId="7" borderId="0" xfId="0" applyFont="1" applyFill="1"/>
    <xf numFmtId="0" fontId="0" fillId="7" borderId="0" xfId="0" applyFill="1"/>
    <xf numFmtId="0" fontId="0" fillId="0" borderId="9" xfId="0" applyBorder="1"/>
    <xf numFmtId="0" fontId="0" fillId="0" borderId="10" xfId="0" applyBorder="1"/>
    <xf numFmtId="0" fontId="0" fillId="0" borderId="11" xfId="0" applyBorder="1"/>
    <xf numFmtId="0" fontId="0" fillId="0" borderId="12" xfId="0" applyBorder="1"/>
    <xf numFmtId="0" fontId="0" fillId="0" borderId="13" xfId="0" applyBorder="1"/>
    <xf numFmtId="0" fontId="0" fillId="0" borderId="14" xfId="0" applyBorder="1"/>
    <xf numFmtId="0" fontId="0" fillId="0" borderId="15" xfId="0" applyBorder="1"/>
    <xf numFmtId="0" fontId="0" fillId="0" borderId="16" xfId="0" applyBorder="1"/>
    <xf numFmtId="0" fontId="25" fillId="0" borderId="0" xfId="0" applyFont="1" applyAlignment="1">
      <alignment vertical="top"/>
    </xf>
    <xf numFmtId="0" fontId="24" fillId="0" borderId="0" xfId="0" applyFont="1" applyAlignment="1">
      <alignment vertical="top" wrapText="1"/>
    </xf>
    <xf numFmtId="0" fontId="24" fillId="0" borderId="0" xfId="0" applyFont="1"/>
    <xf numFmtId="0" fontId="26" fillId="0" borderId="0" xfId="0" applyFont="1" applyAlignment="1">
      <alignment vertical="top"/>
    </xf>
    <xf numFmtId="0" fontId="27" fillId="0" borderId="0" xfId="0" applyFont="1" applyAlignment="1">
      <alignment vertical="top"/>
    </xf>
    <xf numFmtId="0" fontId="27" fillId="0" borderId="0" xfId="0" applyFont="1" applyAlignment="1">
      <alignment vertical="top" wrapText="1"/>
    </xf>
    <xf numFmtId="0" fontId="28" fillId="8" borderId="8" xfId="6" applyFont="1" applyFill="1" applyBorder="1" applyAlignment="1">
      <alignment vertical="top" wrapText="1"/>
    </xf>
    <xf numFmtId="0" fontId="24" fillId="0" borderId="0" xfId="0" applyFont="1" applyAlignment="1">
      <alignment vertical="top"/>
    </xf>
    <xf numFmtId="0" fontId="23" fillId="0" borderId="0" xfId="7" applyAlignment="1" applyProtection="1">
      <alignment vertical="top"/>
    </xf>
    <xf numFmtId="0" fontId="29" fillId="0" borderId="0" xfId="4" applyFont="1"/>
    <xf numFmtId="0" fontId="31" fillId="0" borderId="17" xfId="3" applyFont="1" applyFill="1" applyBorder="1" applyAlignment="1">
      <alignment vertical="top"/>
    </xf>
    <xf numFmtId="0" fontId="29" fillId="0" borderId="0" xfId="4" applyFont="1" applyAlignment="1">
      <alignment vertical="top"/>
    </xf>
    <xf numFmtId="0" fontId="32" fillId="0" borderId="0" xfId="4" applyFont="1" applyAlignment="1">
      <alignment horizontal="right" vertical="top"/>
    </xf>
    <xf numFmtId="0" fontId="32" fillId="0" borderId="0" xfId="4" applyFont="1" applyAlignment="1">
      <alignment vertical="top"/>
    </xf>
    <xf numFmtId="0" fontId="33" fillId="5" borderId="0" xfId="6" applyFont="1" applyFill="1" applyAlignment="1">
      <alignment vertical="top"/>
    </xf>
    <xf numFmtId="0" fontId="29" fillId="0" borderId="0" xfId="4" applyFont="1" applyAlignment="1">
      <alignment vertical="top" wrapText="1"/>
    </xf>
    <xf numFmtId="0" fontId="29" fillId="0" borderId="0" xfId="4" applyFont="1" applyAlignment="1">
      <alignment horizontal="right" vertical="top"/>
    </xf>
    <xf numFmtId="0" fontId="30" fillId="0" borderId="17" xfId="3" applyFont="1" applyFill="1" applyBorder="1" applyAlignment="1">
      <alignment vertical="top"/>
    </xf>
    <xf numFmtId="0" fontId="29" fillId="0" borderId="0" xfId="8" applyFont="1" applyAlignment="1">
      <alignment vertical="top"/>
    </xf>
    <xf numFmtId="0" fontId="32" fillId="0" borderId="0" xfId="8" applyFont="1" applyAlignment="1">
      <alignment vertical="top" wrapText="1"/>
    </xf>
    <xf numFmtId="0" fontId="0" fillId="0" borderId="0" xfId="0" quotePrefix="1"/>
    <xf numFmtId="0" fontId="24" fillId="9" borderId="18" xfId="0" applyFont="1" applyFill="1" applyBorder="1" applyAlignment="1">
      <alignment vertical="top" wrapText="1"/>
    </xf>
    <xf numFmtId="0" fontId="34" fillId="0" borderId="0" xfId="0" applyFont="1" applyAlignment="1">
      <alignment vertical="top" wrapText="1"/>
    </xf>
  </cellXfs>
  <cellStyles count="9">
    <cellStyle name="Heading 1" xfId="1" builtinId="16"/>
    <cellStyle name="Heading 2" xfId="2" builtinId="17"/>
    <cellStyle name="Heading 3 2" xfId="3"/>
    <cellStyle name="Hyperlink 3" xfId="7"/>
    <cellStyle name="Normal" xfId="0" builtinId="0"/>
    <cellStyle name="Normal 2" xfId="4"/>
    <cellStyle name="Normal 2 2" xfId="5"/>
    <cellStyle name="Normal 2 4" xfId="6"/>
    <cellStyle name="Normal 3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07/relationships/slicerCache" Target="slicerCaches/slicerCache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07/relationships/slicerCache" Target="slicerCaches/slicerCache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pivotCacheDefinition" Target="pivotCache/pivotCacheDefinition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microsoft.com/office/2007/relationships/slicerCache" Target="slicerCaches/slicerCache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4</xdr:col>
      <xdr:colOff>19050</xdr:colOff>
      <xdr:row>9</xdr:row>
      <xdr:rowOff>133350</xdr:rowOff>
    </xdr:from>
    <xdr:to>
      <xdr:col>11</xdr:col>
      <xdr:colOff>257175</xdr:colOff>
      <xdr:row>17</xdr:row>
      <xdr:rowOff>258487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01125" y="1781175"/>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2</xdr:col>
      <xdr:colOff>111125</xdr:colOff>
      <xdr:row>17</xdr:row>
      <xdr:rowOff>60674</xdr:rowOff>
    </xdr:from>
    <xdr:to>
      <xdr:col>3</xdr:col>
      <xdr:colOff>1802342</xdr:colOff>
      <xdr:row>27</xdr:row>
      <xdr:rowOff>103008</xdr:rowOff>
    </xdr:to>
    <mc:AlternateContent xmlns:mc="http://schemas.openxmlformats.org/markup-compatibility/2006" xmlns:a14="http://schemas.microsoft.com/office/drawing/2010/main">
      <mc:Choice Requires="a14">
        <xdr:graphicFrame macro="">
          <xdr:nvGraphicFramePr>
            <xdr:cNvPr id="5" name="Segment 1"/>
            <xdr:cNvGraphicFramePr/>
          </xdr:nvGraphicFramePr>
          <xdr:xfrm>
            <a:off x="0" y="0"/>
            <a:ext cx="0" cy="0"/>
          </xdr:xfrm>
          <a:graphic>
            <a:graphicData uri="http://schemas.microsoft.com/office/drawing/2010/slicer">
              <sle:slicer xmlns:sle="http://schemas.microsoft.com/office/drawing/2010/slicer" name="Segment 1"/>
            </a:graphicData>
          </a:graphic>
        </xdr:graphicFrame>
      </mc:Choice>
      <mc:Fallback xmlns="">
        <xdr:sp macro="" textlink="">
          <xdr:nvSpPr>
            <xdr:cNvPr id="0" name=""/>
            <xdr:cNvSpPr>
              <a:spLocks noTextEdit="1"/>
            </xdr:cNvSpPr>
          </xdr:nvSpPr>
          <xdr:spPr>
            <a:xfrm>
              <a:off x="111125" y="2727674"/>
              <a:ext cx="1828800" cy="2370667"/>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111125</xdr:colOff>
      <xdr:row>28</xdr:row>
      <xdr:rowOff>76195</xdr:rowOff>
    </xdr:from>
    <xdr:to>
      <xdr:col>3</xdr:col>
      <xdr:colOff>1802342</xdr:colOff>
      <xdr:row>34</xdr:row>
      <xdr:rowOff>10579</xdr:rowOff>
    </xdr:to>
    <mc:AlternateContent xmlns:mc="http://schemas.openxmlformats.org/markup-compatibility/2006" xmlns:a14="http://schemas.microsoft.com/office/drawing/2010/main">
      <mc:Choice Requires="a14">
        <xdr:graphicFrame macro="">
          <xdr:nvGraphicFramePr>
            <xdr:cNvPr id="7" name="Segment 3"/>
            <xdr:cNvGraphicFramePr/>
          </xdr:nvGraphicFramePr>
          <xdr:xfrm>
            <a:off x="0" y="0"/>
            <a:ext cx="0" cy="0"/>
          </xdr:xfrm>
          <a:graphic>
            <a:graphicData uri="http://schemas.microsoft.com/office/drawing/2010/slicer">
              <sle:slicer xmlns:sle="http://schemas.microsoft.com/office/drawing/2010/slicer" name="Segment 3"/>
            </a:graphicData>
          </a:graphic>
        </xdr:graphicFrame>
      </mc:Choice>
      <mc:Fallback xmlns="">
        <xdr:sp macro="" textlink="">
          <xdr:nvSpPr>
            <xdr:cNvPr id="0" name=""/>
            <xdr:cNvSpPr>
              <a:spLocks noTextEdit="1"/>
            </xdr:cNvSpPr>
          </xdr:nvSpPr>
          <xdr:spPr>
            <a:xfrm>
              <a:off x="111125" y="5304362"/>
              <a:ext cx="1828800" cy="13208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111125</xdr:colOff>
      <xdr:row>12</xdr:row>
      <xdr:rowOff>26104</xdr:rowOff>
    </xdr:from>
    <xdr:to>
      <xdr:col>3</xdr:col>
      <xdr:colOff>1802342</xdr:colOff>
      <xdr:row>16</xdr:row>
      <xdr:rowOff>87486</xdr:rowOff>
    </xdr:to>
    <mc:AlternateContent xmlns:mc="http://schemas.openxmlformats.org/markup-compatibility/2006" xmlns:a14="http://schemas.microsoft.com/office/drawing/2010/main">
      <mc:Choice Requires="a14">
        <xdr:graphicFrame macro="">
          <xdr:nvGraphicFramePr>
            <xdr:cNvPr id="8"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111125" y="1528937"/>
              <a:ext cx="1828800" cy="992716"/>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107950</xdr:colOff>
      <xdr:row>7</xdr:row>
      <xdr:rowOff>31751</xdr:rowOff>
    </xdr:from>
    <xdr:to>
      <xdr:col>3</xdr:col>
      <xdr:colOff>1797050</xdr:colOff>
      <xdr:row>10</xdr:row>
      <xdr:rowOff>174626</xdr:rowOff>
    </xdr:to>
    <mc:AlternateContent xmlns:mc="http://schemas.openxmlformats.org/markup-compatibility/2006" xmlns:a14="http://schemas.microsoft.com/office/drawing/2010/main">
      <mc:Choice Requires="a14">
        <xdr:graphicFrame macro="">
          <xdr:nvGraphicFramePr>
            <xdr:cNvPr id="17" name="Company"/>
            <xdr:cNvGraphicFramePr/>
          </xdr:nvGraphicFramePr>
          <xdr:xfrm>
            <a:off x="0" y="0"/>
            <a:ext cx="0" cy="0"/>
          </xdr:xfrm>
          <a:graphic>
            <a:graphicData uri="http://schemas.microsoft.com/office/drawing/2010/slicer">
              <sle:slicer xmlns:sle="http://schemas.microsoft.com/office/drawing/2010/slicer" name="Company"/>
            </a:graphicData>
          </a:graphic>
        </xdr:graphicFrame>
      </mc:Choice>
      <mc:Fallback xmlns="">
        <xdr:sp macro="" textlink="">
          <xdr:nvSpPr>
            <xdr:cNvPr id="0" name=""/>
            <xdr:cNvSpPr>
              <a:spLocks noTextEdit="1"/>
            </xdr:cNvSpPr>
          </xdr:nvSpPr>
          <xdr:spPr>
            <a:xfrm>
              <a:off x="107950" y="323851"/>
              <a:ext cx="1828800" cy="8794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376.572030902775" createdVersion="3" refreshedVersion="6" minRefreshableVersion="3" recordCount="0" supportSubquery="1" supportAdvancedDrill="1">
  <cacheSource type="external" connectionId="1"/>
  <cacheFields count="10">
    <cacheField name="[Account].[Segment 2].[Segment 2]" caption="Segment 2" numFmtId="0" hierarchy="8" level="1">
      <sharedItems containsSemiMixedTypes="0" containsString="0"/>
    </cacheField>
    <cacheField name="[Transaction Date].[Date YQMD].[Year]" caption="Year" numFmtId="0" hierarchy="30" level="1">
      <sharedItems containsSemiMixedTypes="0" containsString="0"/>
    </cacheField>
    <cacheField name="[Transaction Date].[Date YQMD].[Quarter]" caption="Quarter" numFmtId="0" hierarchy="30" level="2">
      <sharedItems containsSemiMixedTypes="0" containsString="0"/>
    </cacheField>
    <cacheField name="[Transaction Date].[Date YQMD].[Month]" caption="Month" numFmtId="0" hierarchy="30" level="3">
      <sharedItems containsSemiMixedTypes="0" containsString="0"/>
    </cacheField>
    <cacheField name="[Transaction Date].[Date YQMD].[Day]" caption="Day" numFmtId="0" hierarchy="30" level="4">
      <sharedItems containsSemiMixedTypes="0" containsString="0"/>
    </cacheField>
    <cacheField name="[Transaction Date].[Date YQMD].[Quarter].[Year]" caption="Year" propertyName="Year" numFmtId="0" hierarchy="30" level="2" memberPropertyField="1">
      <sharedItems containsSemiMixedTypes="0" containsString="0"/>
    </cacheField>
    <cacheField name="[Transaction Date].[Date YQMD].[Month].[Year Quarter]" caption="Year Quarter" propertyName="Year Quarter" numFmtId="0" hierarchy="30" level="3" memberPropertyField="1">
      <sharedItems containsSemiMixedTypes="0" containsString="0"/>
    </cacheField>
    <cacheField name="[Transaction Date].[Date YQMD].[Day].[Month]" caption="Month" propertyName="Month" numFmtId="0" hierarchy="30" level="4" memberPropertyField="1">
      <sharedItems containsSemiMixedTypes="0" containsString="0"/>
    </cacheField>
    <cacheField name="[Transaction Date].[Date YQMD].[Day].[Quarter]" caption="Quarter" propertyName="Quarter" numFmtId="0" hierarchy="30" level="4" memberPropertyField="1">
      <sharedItems containsSemiMixedTypes="0" containsString="0"/>
    </cacheField>
    <cacheField name="[Transaction Date].[Date YQMD].[Day].[Year Month]" caption="Year Month" propertyName="Year Month" numFmtId="0" hierarchy="30" level="4" memberPropertyField="1">
      <sharedItems containsSemiMixedTypes="0" containsString="0"/>
    </cacheField>
  </cacheFields>
  <cacheHierarchies count="52">
    <cacheHierarchy uniqueName="[Account].[Account]" caption="Account" attribute="1" defaultMemberUniqueName="[Account].[Account].[All Account]" allUniqueName="[Account].[Account].[All Account]" dimensionUniqueName="[Account]" displayFolder="" count="0" unbalanced="0"/>
    <cacheHierarchy uniqueName="[Account].[Account Category]" caption="Account Category" attribute="1" defaultMemberUniqueName="[Account].[Account Category].[All Account]" allUniqueName="[Account].[Account Category].[All Account]" dimensionUniqueName="[Account]" displayFolder="" count="0" unbalanced="0"/>
    <cacheHierarchy uniqueName="[Account].[Account Type]" caption="Account Type" attribute="1" defaultMemberUniqueName="[Account].[Account Type].[All Account]" allUniqueName="[Account].[Account Type].[All Account]" dimensionUniqueName="[Account]" displayFolder="" count="0" unbalanced="0"/>
    <cacheHierarchy uniqueName="[Account].[by Account Category]" caption="by Account Category" defaultMemberUniqueName="[Account].[by Account Category].[All Account]" allUniqueName="[Account].[by Account Category].[All Account]" dimensionUniqueName="[Account]" displayFolder="" count="0" unbalanced="0"/>
    <cacheHierarchy uniqueName="[Account].[by Posting Type by Account Category]" caption="by Posting Type by Account Category" defaultMemberUniqueName="[Account].[by Posting Type by Account Category].[All Account]" allUniqueName="[Account].[by Posting Type by Account Category].[All Account]" dimensionUniqueName="[Account]" displayFolder="" count="0" unbalanced="0"/>
    <cacheHierarchy uniqueName="[Account].[Posting Type]" caption="Posting Type" attribute="1" defaultMemberUniqueName="[Account].[Posting Type].[All Account]" allUniqueName="[Account].[Posting Type].[All Account]" dimensionUniqueName="[Account]" displayFolder="" count="0" unbalanced="0"/>
    <cacheHierarchy uniqueName="[Account].[Segment 1]" caption="Segment 1" attribute="1" defaultMemberUniqueName="[Account].[Segment 1].[All Account]" allUniqueName="[Account].[Segment 1].[All Account]" dimensionUniqueName="[Account]" displayFolder="" count="2" unbalanced="0"/>
    <cacheHierarchy uniqueName="[Account].[Segment 10]" caption="Segment 10" attribute="1" defaultMemberUniqueName="[Account].[Segment 10].[All Account]" allUniqueName="[Account].[Segment 10].[All Account]" dimensionUniqueName="[Account]" displayFolder="" count="0" unbalanced="0"/>
    <cacheHierarchy uniqueName="[Account].[Segment 2]" caption="Segment 2" attribute="1" defaultMemberUniqueName="[Account].[Segment 2].[All Account]" allUniqueName="[Account].[Segment 2].[All Account]" dimensionUniqueName="[Account]" displayFolder="" count="2" unbalanced="0">
      <fieldsUsage count="2">
        <fieldUsage x="-1"/>
        <fieldUsage x="0"/>
      </fieldsUsage>
    </cacheHierarchy>
    <cacheHierarchy uniqueName="[Account].[Segment 3]" caption="Segment 3" attribute="1" defaultMemberUniqueName="[Account].[Segment 3].[All Account]" allUniqueName="[Account].[Segment 3].[All Account]" dimensionUniqueName="[Account]" displayFolder="" count="2" unbalanced="0"/>
    <cacheHierarchy uniqueName="[Account].[Segment 4]" caption="Segment 4" attribute="1" defaultMemberUniqueName="[Account].[Segment 4].[All Account]" allUniqueName="[Account].[Segment 4].[All Account]" dimensionUniqueName="[Account]" displayFolder="" count="0" unbalanced="0"/>
    <cacheHierarchy uniqueName="[Account].[Segment 5]" caption="Segment 5" attribute="1" defaultMemberUniqueName="[Account].[Segment 5].[All Account]" allUniqueName="[Account].[Segment 5].[All Account]" dimensionUniqueName="[Account]" displayFolder="" count="0" unbalanced="0"/>
    <cacheHierarchy uniqueName="[Account].[Segment 6]" caption="Segment 6" attribute="1" defaultMemberUniqueName="[Account].[Segment 6].[All Account]" allUniqueName="[Account].[Segment 6].[All Account]" dimensionUniqueName="[Account]" displayFolder="" count="0" unbalanced="0"/>
    <cacheHierarchy uniqueName="[Account].[Segment 7]" caption="Segment 7" attribute="1" defaultMemberUniqueName="[Account].[Segment 7].[All Account]" allUniqueName="[Account].[Segment 7].[All Account]" dimensionUniqueName="[Account]" displayFolder="" count="0" unbalanced="0"/>
    <cacheHierarchy uniqueName="[Account].[Segment 8]" caption="Segment 8" attribute="1" defaultMemberUniqueName="[Account].[Segment 8].[All Account]" allUniqueName="[Account].[Segment 8].[All Account]" dimensionUniqueName="[Account]" displayFolder="" count="0" unbalanced="0"/>
    <cacheHierarchy uniqueName="[Account].[Segment 9]" caption="Segment 9" attribute="1" defaultMemberUniqueName="[Account].[Segment 9].[All Account]" allUniqueName="[Account].[Segment 9].[All Account]" dimensionUniqueName="[Account]" displayFolder="" count="0" unbalanced="0"/>
    <cacheHierarchy uniqueName="[Account].[User Defined 1]" caption="User Defined 1" attribute="1" defaultMemberUniqueName="[Account].[User Defined 1].[All Account]" allUniqueName="[Account].[User Defined 1].[All Account]" dimensionUniqueName="[Account]" displayFolder="" count="0" unbalanced="0"/>
    <cacheHierarchy uniqueName="[Account].[User Defined 2]" caption="User Defined 2" attribute="1" defaultMemberUniqueName="[Account].[User Defined 2].[All Account]" allUniqueName="[Account].[User Defined 2].[All Account]" dimensionUniqueName="[Account]" displayFolder="" count="0" unbalanced="0"/>
    <cacheHierarchy uniqueName="[Account].[User Defined 3]" caption="User Defined 3" attribute="1" defaultMemberUniqueName="[Account].[User Defined 3].[All Account]" allUniqueName="[Account].[User Defined 3].[All Account]" dimensionUniqueName="[Account]" displayFolder="" count="0" unbalanced="0"/>
    <cacheHierarchy uniqueName="[Account].[User Defined 4]" caption="User Defined 4" attribute="1" defaultMemberUniqueName="[Account].[User Defined 4].[All Account]" allUniqueName="[Account].[User Defined 4].[All Account]" dimensionUniqueName="[Account]" displayFolder="" count="0" unbalanced="0"/>
    <cacheHierarchy uniqueName="[Budget].[Budget]" caption="Budget" attribute="1" keyAttribute="1" defaultMemberUniqueName="[Budget].[Budget].[All Budget]" allUniqueName="[Budget].[Budget].[All Budget]" dimensionUniqueName="[Budget]" displayFolder="" count="0" unbalanced="0"/>
    <cacheHierarchy uniqueName="[Closing Entry].[Closing Entry]" caption="Closing Entry" attribute="1" keyAttribute="1" defaultMemberUniqueName="[Closing Entry].[Closing Entry].[All Closing Entry]" allUniqueName="[Closing Entry].[Closing Entry].[All Closing Entry]" dimensionUniqueName="[Closing Entry]" displayFolder="" count="0" unbalanced="0"/>
    <cacheHierarchy uniqueName="[Company].[Company]" caption="Company" attribute="1" keyAttribute="1" defaultMemberUniqueName="[Company].[Company].[All Company]" allUniqueName="[Company].[Company].[All Company]" dimensionUniqueName="[Company]" displayFolder="" count="2"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Status].[Document Status]" caption="Document Status" attribute="1" keyAttribute="1" defaultMemberUniqueName="[Document Status].[Document Status].[All Document Status]" allUniqueName="[Document Status].[Document Status].[All Document Status]" dimensionUniqueName="[Document Status]" displayFolder="" count="0" unbalanced="0"/>
    <cacheHierarchy uniqueName="[Finance Document].[Audit Trail Code]" caption="Audit Trail Code" attribute="1" defaultMemberUniqueName="[Finance Document].[Audit Trail Code].[All Finance Document]" allUniqueName="[Finance Document].[Audit Trail Code].[All Finance Document]" dimensionUniqueName="[Finance Document]" displayFolder="" count="0" unbalanced="0"/>
    <cacheHierarchy uniqueName="[Finance Document].[Document No]" caption="Document No" attribute="1" defaultMemberUniqueName="[Finance Document].[Document No].[All Finance Document]" allUniqueName="[Finance Document].[Document No].[All Finance Document]" dimensionUniqueName="[Finance Document]" displayFolder="" count="0" unbalanced="0"/>
    <cacheHierarchy uniqueName="[Finance Document].[Source Document]" caption="Source Document" attribute="1" defaultMemberUniqueName="[Finance Document].[Source Document].[All Finance Document]" allUniqueName="[Finance Document].[Source Document].[All Finance Document]" dimensionUniqueName="[Finance Document]" displayFolder="" count="0" unbalanced="0"/>
    <cacheHierarchy uniqueName="[Series].[Series]" caption="Series" attribute="1" keyAttribute="1" defaultMemberUniqueName="[Series].[Series].[All Series]" allUniqueName="[Series].[Series].[All Series]" dimensionUniqueName="[Series]" displayFolder="" count="0" unbalanced="0"/>
    <cacheHierarchy uniqueName="[Transaction Date].[Date YQMD]" caption="Date YQMD" time="1" defaultMemberUniqueName="[Transaction Date].[Date YQMD].[All Date]" allUniqueName="[Transaction Date].[Date YQMD].[All Date]" dimensionUniqueName="[Transaction Date]" displayFolder="" count="5" unbalanced="0">
      <fieldsUsage count="5">
        <fieldUsage x="-1"/>
        <fieldUsage x="1"/>
        <fieldUsage x="2"/>
        <fieldUsage x="3"/>
        <fieldUsage x="4"/>
      </fieldsUsage>
    </cacheHierarchy>
    <cacheHierarchy uniqueName="[Transaction Date].[Month]" caption="Month" attribute="1" time="1" defaultMemberUniqueName="[Transaction Date].[Month].[All Date]" allUniqueName="[Transaction Date].[Month].[All Date]" dimensionUniqueName="[Transaction Date]" displayFolder="" count="0" unbalanced="0"/>
    <cacheHierarchy uniqueName="[Transaction Date].[Quarter]" caption="Quarter" attribute="1" time="1" defaultMemberUniqueName="[Transaction Date].[Quarter].[All Date]" allUniqueName="[Transaction Date].[Quarter].[All Date]" dimensionUniqueName="[Transaction Date]" displayFolder="" count="0" unbalanced="0"/>
    <cacheHierarchy uniqueName="[Transaction Date].[Year]" caption="Year" attribute="1" time="1" defaultMemberUniqueName="[Transaction Date].[Year].[All Date]" allUniqueName="[Transaction Date].[Year].[All Date]" dimensionUniqueName="[Transaction Date]" displayFolder="" count="0" unbalanced="0"/>
    <cacheHierarchy uniqueName="[Void Status].[Void Status]" caption="Void Status" attribute="1" keyAttribute="1" defaultMemberUniqueName="[Void Status].[Void Status].[All Void Status]" allUniqueName="[Void Status].[Void Status].[All Void Status]" dimensionUniqueName="[Void Status]" displayFolder="" count="0" unbalanced="0"/>
    <cacheHierarchy uniqueName="[Account].[Account ID]" caption="Account ID" attribute="1" keyAttribute="1" defaultMemberUniqueName="[Account].[Account ID].[All Account]" allUniqueName="[Account].[Account ID].[All Account]" dimensionUniqueName="[Account]" displayFolder="" count="0" unbalanced="0" hidden="1"/>
    <cacheHierarchy uniqueName="[Date Calculation].[ID]" caption="ID" attribute="1" keyAttribute="1" defaultMemberUniqueName="[Date Calculation].[ID].[All Date Calculation]" allUniqueName="[Date Calculation].[ID].[All Date Calculation]" dimensionUniqueName="[Date Calculation]" displayFolder="" count="0" unbalanced="0" hidden="1"/>
    <cacheHierarchy uniqueName="[Finance Document].[Finance Document ID]" caption="Finance Document ID" attribute="1" keyAttribute="1" defaultMemberUniqueName="[Finance Document].[Finance Document ID].[All Finance Document]" allUniqueName="[Finance Document].[Finance Document ID].[All Finance Document]" dimensionUniqueName="[Finance Document]" displayFolder="" count="0" unbalanced="0" hidden="1"/>
    <cacheHierarchy uniqueName="[Transaction Date].[Day]" caption="Day" attribute="1" time="1" keyAttribute="1" defaultMemberUniqueName="[Transaction Date].[Day].[All Date]" allUniqueName="[Transaction Date].[Day].[All Date]" dimensionUniqueName="[Transaction Date]" displayFolder="" count="0" memberValueDatatype="7" unbalanced="0" hidden="1"/>
    <cacheHierarchy uniqueName="[Transaction Date].[Year Month]" caption="Year Month" attribute="1" time="1" defaultMemberUniqueName="[Transaction Date].[Year Month].[All Date]" allUniqueName="[Transaction Date].[Year Month].[All Date]" dimensionUniqueName="[Transaction Date]" displayFolder="" count="0" unbalanced="0" hidden="1"/>
    <cacheHierarchy uniqueName="[Transaction Date].[Year Quarter]" caption="Year Quarter" attribute="1" time="1" defaultMemberUniqueName="[Transaction Date].[Year Quarter].[All Date]" allUniqueName="[Transaction Date].[Year Quarter].[All Date]" dimensionUniqueName="[Transaction Date]" displayFolder="" count="0" unbalanced="0" hidden="1"/>
    <cacheHierarchy uniqueName="[Measures].[Debit Amount]" caption="Debit Amount" measure="1" displayFolder="" measureGroup="Financial Transactions" count="0"/>
    <cacheHierarchy uniqueName="[Measures].[Credit Amount]" caption="Credit Amount" measure="1" displayFolder="" measureGroup="Financial Transactions" count="0"/>
    <cacheHierarchy uniqueName="[Measures].[Net Change]" caption="Net Change" measure="1" displayFolder="" measureGroup="Financial Transactions" count="0"/>
    <cacheHierarchy uniqueName="[Measures].[Budget]" caption="Budget" measure="1" displayFolder="" measureGroup="Financial Budget Transactions" count="0"/>
    <cacheHierarchy uniqueName="[Measures].[Budget Variance %]" caption="Budget Variance %" measure="1" displayFolder="" measureGroup="Financial Budget Transactions" count="0"/>
    <cacheHierarchy uniqueName="[Measures].[Net Change YTD]" caption="Net Change YTD" measure="1" displayFolder="" measureGroup="Financial Transactions" count="0"/>
    <cacheHierarchy uniqueName="[Measures].[Budget YTD]" caption="Budget YTD" measure="1" displayFolder="" measureGroup="Financial Budget Transactions" count="0"/>
    <cacheHierarchy uniqueName="[Measures].[Budget Variance]" caption="Budget Variance" measure="1" displayFolder="" measureGroup="Financial Budget Transactions" count="0"/>
    <cacheHierarchy uniqueName="[Measures].[Ending Balance]" caption="Ending Balance" measure="1" displayFolder="" measureGroup="Financial Transactions" count="0"/>
    <cacheHierarchy uniqueName="[Measures].[Beginning Balance]" caption="Beginning Balance" measure="1" displayFolder="" measureGroup="Financial Transactions" count="0"/>
    <cacheHierarchy uniqueName="[Measures].[End Period Balance]" caption="End Period Balance" measure="1" displayFolder="" measureGroup="Financial Period Balances" count="0" hidden="1"/>
  </cacheHierarchies>
  <kpis count="0"/>
  <dimensions count="11">
    <dimension name="Account" uniqueName="[Account]" caption="Account"/>
    <dimension name="Budget" uniqueName="[Budget]" caption="Budget"/>
    <dimension name="Closing Entry" uniqueName="[Closing Entry]" caption="Closing Entry"/>
    <dimension name="Company" uniqueName="[Company]" caption="Company"/>
    <dimension name="Date Calculation" uniqueName="[Date Calculation]" caption="Date Calculation"/>
    <dimension name="Document Status" uniqueName="[Document Status]" caption="Document Status"/>
    <dimension name="Finance Document" uniqueName="[Finance Document]" caption="Finance Document"/>
    <dimension measure="1" name="Measures" uniqueName="[Measures]" caption="Measures"/>
    <dimension name="Series" uniqueName="[Series]" caption="Series"/>
    <dimension name="Transaction Date" uniqueName="[Transaction Date]" caption="Transaction Date"/>
    <dimension name="Void Status" uniqueName="[Void Status]" caption="Void Status"/>
  </dimensions>
  <measureGroups count="3">
    <measureGroup name="Financial Budget Transactions" caption="Financial Budget Transactions"/>
    <measureGroup name="Financial Period Balances" caption="Financial Period Balances"/>
    <measureGroup name="Financial Transactions" caption="Financial Transactions"/>
  </measureGroups>
  <maps count="16">
    <map measureGroup="0" dimension="0"/>
    <map measureGroup="0" dimension="1"/>
    <map measureGroup="0" dimension="3"/>
    <map measureGroup="0" dimension="9"/>
    <map measureGroup="0" dimension="10"/>
    <map measureGroup="1" dimension="0"/>
    <map measureGroup="1" dimension="3"/>
    <map measureGroup="1" dimension="9"/>
    <map measureGroup="2" dimension="0"/>
    <map measureGroup="2" dimension="2"/>
    <map measureGroup="2" dimension="3"/>
    <map measureGroup="2" dimension="5"/>
    <map measureGroup="2" dimension="6"/>
    <map measureGroup="2" dimension="8"/>
    <map measureGroup="2" dimension="9"/>
    <map measureGroup="2" dimension="10"/>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376.571826736108"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GP Cube (1)"/>
      </ext>
    </extLst>
  </cacheSource>
  <cacheFields count="0"/>
  <cacheHierarchies count="52">
    <cacheHierarchy uniqueName="[Account].[Account]" caption="Account" attribute="1" defaultMemberUniqueName="[Account].[Account].[All Account]" allUniqueName="[Account].[Account].[All Account]" dimensionUniqueName="[Account]" displayFolder="" count="0" unbalanced="0"/>
    <cacheHierarchy uniqueName="[Account].[Account Category]" caption="Account Category" attribute="1" defaultMemberUniqueName="[Account].[Account Category].[All Account]" allUniqueName="[Account].[Account Category].[All Account]" dimensionUniqueName="[Account]" displayFolder="" count="0" unbalanced="0"/>
    <cacheHierarchy uniqueName="[Account].[Account Type]" caption="Account Type" attribute="1" defaultMemberUniqueName="[Account].[Account Type].[All Account]" allUniqueName="[Account].[Account Type].[All Account]" dimensionUniqueName="[Account]" displayFolder="" count="0" unbalanced="0"/>
    <cacheHierarchy uniqueName="[Account].[by Account Category]" caption="by Account Category" defaultMemberUniqueName="[Account].[by Account Category].[All Account]" allUniqueName="[Account].[by Account Category].[All Account]" dimensionUniqueName="[Account]" displayFolder="" count="0" unbalanced="0"/>
    <cacheHierarchy uniqueName="[Account].[by Posting Type by Account Category]" caption="by Posting Type by Account Category" defaultMemberUniqueName="[Account].[by Posting Type by Account Category].[All Account]" allUniqueName="[Account].[by Posting Type by Account Category].[All Account]" dimensionUniqueName="[Account]" displayFolder="" count="0" unbalanced="0"/>
    <cacheHierarchy uniqueName="[Account].[Posting Type]" caption="Posting Type" attribute="1" defaultMemberUniqueName="[Account].[Posting Type].[All Account]" allUniqueName="[Account].[Posting Type].[All Account]" dimensionUniqueName="[Account]" displayFolder="" count="0" unbalanced="0"/>
    <cacheHierarchy uniqueName="[Account].[Segment 1]" caption="Segment 1" attribute="1" defaultMemberUniqueName="[Account].[Segment 1].[All Account]" allUniqueName="[Account].[Segment 1].[All Account]" dimensionUniqueName="[Account]" displayFolder="" count="2" unbalanced="0"/>
    <cacheHierarchy uniqueName="[Account].[Segment 10]" caption="Segment 10" attribute="1" defaultMemberUniqueName="[Account].[Segment 10].[All Account]" allUniqueName="[Account].[Segment 10].[All Account]" dimensionUniqueName="[Account]" displayFolder="" count="0" unbalanced="0"/>
    <cacheHierarchy uniqueName="[Account].[Segment 2]" caption="Segment 2" attribute="1" defaultMemberUniqueName="[Account].[Segment 2].[All Account]" allUniqueName="[Account].[Segment 2].[All Account]" dimensionUniqueName="[Account]" displayFolder="" count="0" unbalanced="0"/>
    <cacheHierarchy uniqueName="[Account].[Segment 3]" caption="Segment 3" attribute="1" defaultMemberUniqueName="[Account].[Segment 3].[All Account]" allUniqueName="[Account].[Segment 3].[All Account]" dimensionUniqueName="[Account]" displayFolder="" count="2" unbalanced="0"/>
    <cacheHierarchy uniqueName="[Account].[Segment 4]" caption="Segment 4" attribute="1" defaultMemberUniqueName="[Account].[Segment 4].[All Account]" allUniqueName="[Account].[Segment 4].[All Account]" dimensionUniqueName="[Account]" displayFolder="" count="0" unbalanced="0"/>
    <cacheHierarchy uniqueName="[Account].[Segment 5]" caption="Segment 5" attribute="1" defaultMemberUniqueName="[Account].[Segment 5].[All Account]" allUniqueName="[Account].[Segment 5].[All Account]" dimensionUniqueName="[Account]" displayFolder="" count="0" unbalanced="0"/>
    <cacheHierarchy uniqueName="[Account].[Segment 6]" caption="Segment 6" attribute="1" defaultMemberUniqueName="[Account].[Segment 6].[All Account]" allUniqueName="[Account].[Segment 6].[All Account]" dimensionUniqueName="[Account]" displayFolder="" count="0" unbalanced="0"/>
    <cacheHierarchy uniqueName="[Account].[Segment 7]" caption="Segment 7" attribute="1" defaultMemberUniqueName="[Account].[Segment 7].[All Account]" allUniqueName="[Account].[Segment 7].[All Account]" dimensionUniqueName="[Account]" displayFolder="" count="0" unbalanced="0"/>
    <cacheHierarchy uniqueName="[Account].[Segment 8]" caption="Segment 8" attribute="1" defaultMemberUniqueName="[Account].[Segment 8].[All Account]" allUniqueName="[Account].[Segment 8].[All Account]" dimensionUniqueName="[Account]" displayFolder="" count="0" unbalanced="0"/>
    <cacheHierarchy uniqueName="[Account].[Segment 9]" caption="Segment 9" attribute="1" defaultMemberUniqueName="[Account].[Segment 9].[All Account]" allUniqueName="[Account].[Segment 9].[All Account]" dimensionUniqueName="[Account]" displayFolder="" count="0" unbalanced="0"/>
    <cacheHierarchy uniqueName="[Account].[User Defined 1]" caption="User Defined 1" attribute="1" defaultMemberUniqueName="[Account].[User Defined 1].[All Account]" allUniqueName="[Account].[User Defined 1].[All Account]" dimensionUniqueName="[Account]" displayFolder="" count="0" unbalanced="0"/>
    <cacheHierarchy uniqueName="[Account].[User Defined 2]" caption="User Defined 2" attribute="1" defaultMemberUniqueName="[Account].[User Defined 2].[All Account]" allUniqueName="[Account].[User Defined 2].[All Account]" dimensionUniqueName="[Account]" displayFolder="" count="0" unbalanced="0"/>
    <cacheHierarchy uniqueName="[Account].[User Defined 3]" caption="User Defined 3" attribute="1" defaultMemberUniqueName="[Account].[User Defined 3].[All Account]" allUniqueName="[Account].[User Defined 3].[All Account]" dimensionUniqueName="[Account]" displayFolder="" count="0" unbalanced="0"/>
    <cacheHierarchy uniqueName="[Account].[User Defined 4]" caption="User Defined 4" attribute="1" defaultMemberUniqueName="[Account].[User Defined 4].[All Account]" allUniqueName="[Account].[User Defined 4].[All Account]" dimensionUniqueName="[Account]" displayFolder="" count="0" unbalanced="0"/>
    <cacheHierarchy uniqueName="[Budget].[Budget]" caption="Budget" attribute="1" keyAttribute="1" defaultMemberUniqueName="[Budget].[Budget].[All Budget]" allUniqueName="[Budget].[Budget].[All Budget]" dimensionUniqueName="[Budget]" displayFolder="" count="0" unbalanced="0"/>
    <cacheHierarchy uniqueName="[Closing Entry].[Closing Entry]" caption="Closing Entry" attribute="1" keyAttribute="1" defaultMemberUniqueName="[Closing Entry].[Closing Entry].[All Closing Entry]" allUniqueName="[Closing Entry].[Closing Entry].[All Closing Entry]" dimensionUniqueName="[Closing Entry]" displayFolder="" count="0" unbalanced="0"/>
    <cacheHierarchy uniqueName="[Company].[Company]" caption="Company" attribute="1" keyAttribute="1" defaultMemberUniqueName="[Company].[Company].[All Company]" allUniqueName="[Company].[Company].[All Company]" dimensionUniqueName="[Company]" displayFolder="" count="2"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Status].[Document Status]" caption="Document Status" attribute="1" keyAttribute="1" defaultMemberUniqueName="[Document Status].[Document Status].[All Document Status]" allUniqueName="[Document Status].[Document Status].[All Document Status]" dimensionUniqueName="[Document Status]" displayFolder="" count="0" unbalanced="0"/>
    <cacheHierarchy uniqueName="[Finance Document].[Audit Trail Code]" caption="Audit Trail Code" attribute="1" defaultMemberUniqueName="[Finance Document].[Audit Trail Code].[All Finance Document]" allUniqueName="[Finance Document].[Audit Trail Code].[All Finance Document]" dimensionUniqueName="[Finance Document]" displayFolder="" count="0" unbalanced="0"/>
    <cacheHierarchy uniqueName="[Finance Document].[Document No]" caption="Document No" attribute="1" defaultMemberUniqueName="[Finance Document].[Document No].[All Finance Document]" allUniqueName="[Finance Document].[Document No].[All Finance Document]" dimensionUniqueName="[Finance Document]" displayFolder="" count="0" unbalanced="0"/>
    <cacheHierarchy uniqueName="[Finance Document].[Source Document]" caption="Source Document" attribute="1" defaultMemberUniqueName="[Finance Document].[Source Document].[All Finance Document]" allUniqueName="[Finance Document].[Source Document].[All Finance Document]" dimensionUniqueName="[Finance Document]" displayFolder="" count="0" unbalanced="0"/>
    <cacheHierarchy uniqueName="[Series].[Series]" caption="Series" attribute="1" keyAttribute="1" defaultMemberUniqueName="[Series].[Series].[All Series]" allUniqueName="[Series].[Series].[All Series]" dimensionUniqueName="[Series]" displayFolder="" count="0" unbalanced="0"/>
    <cacheHierarchy uniqueName="[Transaction Date].[Date YQMD]" caption="Date YQMD" time="1" defaultMemberUniqueName="[Transaction Date].[Date YQMD].[All Date]" allUniqueName="[Transaction Date].[Date YQMD].[All Date]" dimensionUniqueName="[Transaction Date]" displayFolder="" count="5" unbalanced="0"/>
    <cacheHierarchy uniqueName="[Transaction Date].[Month]" caption="Month" attribute="1" time="1" defaultMemberUniqueName="[Transaction Date].[Month].[All Date]" allUniqueName="[Transaction Date].[Month].[All Date]" dimensionUniqueName="[Transaction Date]" displayFolder="" count="0" unbalanced="0"/>
    <cacheHierarchy uniqueName="[Transaction Date].[Quarter]" caption="Quarter" attribute="1" time="1" defaultMemberUniqueName="[Transaction Date].[Quarter].[All Date]" allUniqueName="[Transaction Date].[Quarter].[All Date]" dimensionUniqueName="[Transaction Date]" displayFolder="" count="0" unbalanced="0"/>
    <cacheHierarchy uniqueName="[Transaction Date].[Year]" caption="Year" attribute="1" time="1" defaultMemberUniqueName="[Transaction Date].[Year].[All Date]" allUniqueName="[Transaction Date].[Year].[All Date]" dimensionUniqueName="[Transaction Date]" displayFolder="" count="0" unbalanced="0"/>
    <cacheHierarchy uniqueName="[Void Status].[Void Status]" caption="Void Status" attribute="1" keyAttribute="1" defaultMemberUniqueName="[Void Status].[Void Status].[All Void Status]" allUniqueName="[Void Status].[Void Status].[All Void Status]" dimensionUniqueName="[Void Status]" displayFolder="" count="0" unbalanced="0"/>
    <cacheHierarchy uniqueName="[Account].[Account ID]" caption="Account ID" attribute="1" keyAttribute="1" defaultMemberUniqueName="[Account].[Account ID].[All Account]" allUniqueName="[Account].[Account ID].[All Account]" dimensionUniqueName="[Account]" displayFolder="" count="0" unbalanced="0" hidden="1"/>
    <cacheHierarchy uniqueName="[Date Calculation].[ID]" caption="ID" attribute="1" keyAttribute="1" defaultMemberUniqueName="[Date Calculation].[ID].[All Date Calculation]" allUniqueName="[Date Calculation].[ID].[All Date Calculation]" dimensionUniqueName="[Date Calculation]" displayFolder="" count="0" unbalanced="0" hidden="1"/>
    <cacheHierarchy uniqueName="[Finance Document].[Finance Document ID]" caption="Finance Document ID" attribute="1" keyAttribute="1" defaultMemberUniqueName="[Finance Document].[Finance Document ID].[All Finance Document]" allUniqueName="[Finance Document].[Finance Document ID].[All Finance Document]" dimensionUniqueName="[Finance Document]" displayFolder="" count="0" unbalanced="0" hidden="1"/>
    <cacheHierarchy uniqueName="[Transaction Date].[Day]" caption="Day" attribute="1" time="1" keyAttribute="1" defaultMemberUniqueName="[Transaction Date].[Day].[All Date]" allUniqueName="[Transaction Date].[Day].[All Date]" dimensionUniqueName="[Transaction Date]" displayFolder="" count="0" memberValueDatatype="7" unbalanced="0" hidden="1"/>
    <cacheHierarchy uniqueName="[Transaction Date].[Year Month]" caption="Year Month" attribute="1" time="1" defaultMemberUniqueName="[Transaction Date].[Year Month].[All Date]" allUniqueName="[Transaction Date].[Year Month].[All Date]" dimensionUniqueName="[Transaction Date]" displayFolder="" count="0" unbalanced="0" hidden="1"/>
    <cacheHierarchy uniqueName="[Transaction Date].[Year Quarter]" caption="Year Quarter" attribute="1" time="1" defaultMemberUniqueName="[Transaction Date].[Year Quarter].[All Date]" allUniqueName="[Transaction Date].[Year Quarter].[All Date]" dimensionUniqueName="[Transaction Date]" displayFolder="" count="0" unbalanced="0" hidden="1"/>
    <cacheHierarchy uniqueName="[Measures].[Debit Amount]" caption="Debit Amount" measure="1" displayFolder="" measureGroup="Financial Transactions" count="0"/>
    <cacheHierarchy uniqueName="[Measures].[Credit Amount]" caption="Credit Amount" measure="1" displayFolder="" measureGroup="Financial Transactions" count="0"/>
    <cacheHierarchy uniqueName="[Measures].[Net Change]" caption="Net Change" measure="1" displayFolder="" measureGroup="Financial Transactions" count="0"/>
    <cacheHierarchy uniqueName="[Measures].[Budget]" caption="Budget" measure="1" displayFolder="" measureGroup="Financial Budget Transactions" count="0"/>
    <cacheHierarchy uniqueName="[Measures].[Budget Variance %]" caption="Budget Variance %" measure="1" displayFolder="" measureGroup="Financial Budget Transactions" count="0"/>
    <cacheHierarchy uniqueName="[Measures].[Net Change YTD]" caption="Net Change YTD" measure="1" displayFolder="" measureGroup="Financial Transactions" count="0"/>
    <cacheHierarchy uniqueName="[Measures].[Budget YTD]" caption="Budget YTD" measure="1" displayFolder="" measureGroup="Financial Budget Transactions" count="0"/>
    <cacheHierarchy uniqueName="[Measures].[Budget Variance]" caption="Budget Variance" measure="1" displayFolder="" measureGroup="Financial Budget Transactions" count="0"/>
    <cacheHierarchy uniqueName="[Measures].[Ending Balance]" caption="Ending Balance" measure="1" displayFolder="" measureGroup="Financial Transactions" count="0"/>
    <cacheHierarchy uniqueName="[Measures].[Beginning Balance]" caption="Beginning Balance" measure="1" displayFolder="" measureGroup="Financial Transactions" count="0"/>
    <cacheHierarchy uniqueName="[Measures].[End Period Balance]" caption="End Period Balance" measure="1" displayFolder="" measureGroup="Financial Period Balances" count="0" hidden="1"/>
  </cacheHierarchies>
  <kpis count="0"/>
  <extLst>
    <ext xmlns:x14="http://schemas.microsoft.com/office/spreadsheetml/2009/9/main" uri="{725AE2AE-9491-48be-B2B4-4EB974FC3084}">
      <x14:pivotCacheDefinition slicerData="1" pivotCacheId="103"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85" applyNumberFormats="0" applyBorderFormats="0" applyFontFormats="0" applyPatternFormats="0" applyAlignmentFormats="0" applyWidthHeightFormats="1" dataCaption="Values" updatedVersion="6" minRefreshableVersion="3" showCalcMbrs="0" useAutoFormatting="1" subtotalHiddenItems="1" itemPrintTitles="1" createdVersion="3" indent="0" outline="1" outlineData="1" multipleFieldFilters="0" fieldListSortAscending="1">
  <location ref="B6:D23" firstHeaderRow="1" firstDataRow="1" firstDataCol="0"/>
  <pivotFields count="10">
    <pivotField allDrilled="1" showAll="0" dataSourceSort="1" defaultAttributeDrillState="1"/>
    <pivotField allDrilled="1" showAll="0" dataSourceSort="1">
      <items count="1">
        <item t="default"/>
      </items>
    </pivotField>
    <pivotField showAll="0" dataSourceSort="1">
      <items count="1">
        <item t="default"/>
      </items>
    </pivotField>
    <pivotField showAll="0" dataSourceSort="1">
      <items count="1">
        <item t="default"/>
      </items>
    </pivotField>
    <pivotField showAll="0" dataSourceSort="1">
      <items count="1">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s>
  <pivotHierarchies count="52">
    <pivotHierarchy/>
    <pivotHierarchy/>
    <pivotHierarchy/>
    <pivotHierarchy/>
    <pivotHierarchy/>
    <pivotHierarchy/>
    <pivotHierarchy multipleItemSelectionAllowed="1"/>
    <pivotHierarchy/>
    <pivotHierarchy multipleItemSelectionAllowed="1">
      <members count="1" level="1">
        <member name="[Account].[Segment 2].&amp;[5100]"/>
      </members>
    </pivotHierarchy>
    <pivotHierarchy multipleItemSelectionAllowed="1"/>
    <pivotHierarchy/>
    <pivotHierarchy/>
    <pivotHierarchy/>
    <pivotHierarchy/>
    <pivotHierarchy/>
    <pivotHierarchy/>
    <pivotHierarchy/>
    <pivotHierarchy/>
    <pivotHierarchy/>
    <pivotHierarchy/>
    <pivotHierarchy/>
    <pivotHierarchy/>
    <pivotHierarchy multipleItemSelectionAllowed="1"/>
    <pivotHierarchy/>
    <pivotHierarchy/>
    <pivotHierarchy/>
    <pivotHierarchy/>
    <pivotHierarchy/>
    <pivotHierarchy/>
    <pivotHierarchy/>
    <pivotHierarchy multipleItemSelectionAllowed="1">
      <mps count="5">
        <mp field="5"/>
        <mp field="6"/>
        <mp field="7"/>
        <mp field="8"/>
        <mp field="9"/>
      </mps>
    </pivotHierarchy>
    <pivotHierarchy/>
    <pivotHierarchy/>
    <pivotHierarchy multipleItemSelectionAllowed="1"/>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egment_1" sourceName="[Account].[Segment 1]">
  <pivotTables>
    <pivotTable tabId="23" name="PivotTable2"/>
  </pivotTables>
  <data>
    <olap pivotCacheId="103">
      <levels count="2">
        <level uniqueName="[Account].[Segment 1].[(All)]" sourceCaption="(All)" count="0"/>
        <level uniqueName="[Account].[Segment 1].[Segment 1]" sourceCaption="Segment 1" count="9">
          <ranges>
            <range startItem="0">
              <i n="[Account].[Segment 1].&amp;[000]" c="000 -"/>
              <i n="[Account].[Segment 1].&amp;[100]" c="100 - Administration"/>
              <i n="[Account].[Segment 1].&amp;[200]" c="200 - Accounting"/>
              <i n="[Account].[Segment 1].&amp;[300]" c="300 - Sales"/>
              <i n="[Account].[Segment 1].&amp;[400]" c="400 - Service/Installation"/>
              <i n="[Account].[Segment 1].&amp;[500]" c="500 - Consulting/Training"/>
              <i n="[Account].[Segment 1].&amp;[600]" c="600 - Purchasing/Receiving"/>
              <i n="[Account].[Segment 1].&amp;[999]" c="999 -"/>
              <i n="[Account].[Segment 1].[All Account].UNKNOWNMEMBER" c="Unknown" nd="1"/>
            </range>
          </ranges>
        </level>
      </levels>
      <selections count="1">
        <selection n="[Account].[Segment 1].[All Account]"/>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Segment_3" sourceName="[Account].[Segment 3]">
  <pivotTables>
    <pivotTable tabId="23" name="PivotTable2"/>
  </pivotTables>
  <data>
    <olap pivotCacheId="103">
      <levels count="2">
        <level uniqueName="[Account].[Segment 3].[(All)]" sourceCaption="(All)" count="0"/>
        <level uniqueName="[Account].[Segment 3].[Segment 3]" sourceCaption="Segment 3" count="12">
          <ranges>
            <range startItem="0">
              <i n="[Account].[Segment 3].&amp;[00]" c="00 -"/>
              <i n="[Account].[Segment 3].&amp;[01]" c="01 -"/>
              <i n="[Account].[Segment 3].&amp;[02]" c="02 -"/>
              <i n="[Account].[Segment 3].&amp;[03]" c="03 -"/>
              <i n="[Account].[Segment 3].&amp;[04]" c="04 -"/>
              <i n="[Account].[Segment 3].&amp;[05]" c="05 -"/>
              <i n="[Account].[Segment 3].&amp;[06]" c="06 -"/>
              <i n="[Account].[Segment 3].&amp;[07]" c="07 -"/>
              <i n="[Account].[Segment 3].&amp;[99]" c="99 -"/>
              <i n="[Account].[Segment 3].&amp;[08]" c="08 -" nd="1"/>
              <i n="[Account].[Segment 3].&amp;[09]" c="09 -" nd="1"/>
              <i n="[Account].[Segment 3].[All Account].UNKNOWNMEMBER" c="Unknown" nd="1"/>
            </range>
          </ranges>
        </level>
      </levels>
      <selections count="1">
        <selection n="[Account].[Segment 3].[All Account]"/>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Date_YQMD" sourceName="[Transaction Date].[Date YQMD]">
  <pivotTables>
    <pivotTable tabId="23" name="PivotTable2"/>
  </pivotTables>
  <data>
    <olap pivotCacheId="103">
      <levels count="5">
        <level uniqueName="[Transaction Date].[Date YQMD].[(All)]" sourceCaption="(All)" count="0"/>
        <level uniqueName="[Transaction Date].[Date YQMD].[Year]" sourceCaption="Year" count="15">
          <ranges>
            <range startItem="0">
              <i n="[Transaction Date].[Date YQMD].[Year].&amp;[2013]" c="2013"/>
              <i n="[Transaction Date].[Date YQMD].[Year].&amp;[2014]" c="2014"/>
              <i n="[Transaction Date].[Date YQMD].[Year].&amp;[2015]" c="2015"/>
              <i n="[Transaction Date].[Date YQMD].[Year].&amp;[2016]" c="2016"/>
              <i n="[Transaction Date].[Date YQMD].[Year].&amp;[2017]" c="2017"/>
              <i n="[Transaction Date].[Date YQMD].[Year].&amp;[2018]" c="2018"/>
              <i n="[Transaction Date].[Date YQMD].[All Date].UNKNOWNMEMBER" c="Unknown"/>
              <i n="[Transaction Date].[Date YQMD].[Year].&amp;[2005]" c="2005" nd="1"/>
              <i n="[Transaction Date].[Date YQMD].[Year].&amp;[2006]" c="2006" nd="1"/>
              <i n="[Transaction Date].[Date YQMD].[Year].&amp;[2007]" c="2007" nd="1"/>
              <i n="[Transaction Date].[Date YQMD].[Year].&amp;[2008]" c="2008" nd="1"/>
              <i n="[Transaction Date].[Date YQMD].[Year].&amp;[2009]" c="2009" nd="1"/>
              <i n="[Transaction Date].[Date YQMD].[Year].&amp;[2010]" c="2010" nd="1"/>
              <i n="[Transaction Date].[Date YQMD].[Year].&amp;[2011]" c="2011" nd="1"/>
              <i n="[Transaction Date].[Date YQMD].[Year].&amp;[2012]" c="2012" nd="1"/>
            </range>
          </ranges>
        </level>
        <level uniqueName="[Transaction Date].[Date YQMD].[Quarter]" sourceCaption="Quarter" count="0"/>
        <level uniqueName="[Transaction Date].[Date YQMD].[Month]" sourceCaption="Month" count="0"/>
        <level uniqueName="[Transaction Date].[Date YQMD].[Day]" sourceCaption="Day" count="0"/>
      </levels>
      <selections count="1">
        <selection n="[Transaction Date].[Date YQMD].[All Date]"/>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Company1" sourceName="[Company].[Company]">
  <pivotTables>
    <pivotTable tabId="23" name="PivotTable2"/>
  </pivotTables>
  <data>
    <olap pivotCacheId="103">
      <levels count="2">
        <level uniqueName="[Company].[Company].[(All)]" sourceCaption="(All)" count="0"/>
        <level uniqueName="[Company].[Company].[Company]" sourceCaption="Company" count="3">
          <ranges>
            <range startItem="0">
              <i n="[Company].[Company].&amp;[Fabrikam, Inc.]" c="Fabrikam, Inc."/>
              <i n="[Company].[Company].&amp;[Gabrikam]" c="Gabrikam"/>
              <i n="[Company].[Company].[All Company].UNKNOWNMEMBER" c="Unknown" nd="1"/>
            </range>
          </ranges>
        </level>
      </levels>
      <selections count="1">
        <selection n="[Company].[Company].[All Company]"/>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egment 1" cache="Slicer_Segment_1" caption="Segment 1" level="1" rowHeight="241300"/>
  <slicer name="Segment 3" cache="Slicer_Segment_3" caption="Segment 3" level="1" rowHeight="241300"/>
  <slicer name="Year" cache="Slicer_Date_YQMD" caption="Year" columnCount="2" level="1" rowHeight="241300"/>
  <slicer name="Company" cache="Slicer_Company1" caption="Company" level="1"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2.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26"/>
  <sheetViews>
    <sheetView showGridLines="0" tabSelected="1" workbookViewId="0"/>
  </sheetViews>
  <sheetFormatPr defaultColWidth="10.28515625" defaultRowHeight="14.25" x14ac:dyDescent="0.25"/>
  <cols>
    <col min="1" max="1" width="10.28515625" style="61" hidden="1" customWidth="1"/>
    <col min="2" max="2" width="3.42578125" style="61" customWidth="1"/>
    <col min="3" max="3" width="5.28515625" style="61" customWidth="1"/>
    <col min="4" max="4" width="115.7109375" style="61" customWidth="1"/>
    <col min="5" max="16384" width="10.28515625" style="61"/>
  </cols>
  <sheetData>
    <row r="1" spans="1:4" hidden="1" x14ac:dyDescent="0.25">
      <c r="A1" s="61" t="s">
        <v>9</v>
      </c>
    </row>
    <row r="3" spans="1:4" ht="15" thickBot="1" x14ac:dyDescent="0.3">
      <c r="C3" s="69" t="s">
        <v>28</v>
      </c>
      <c r="D3" s="62"/>
    </row>
    <row r="4" spans="1:4" x14ac:dyDescent="0.25">
      <c r="C4" s="63"/>
      <c r="D4" s="70" t="s">
        <v>63</v>
      </c>
    </row>
    <row r="5" spans="1:4" x14ac:dyDescent="0.25">
      <c r="C5" s="63"/>
      <c r="D5" s="71" t="s">
        <v>69</v>
      </c>
    </row>
    <row r="6" spans="1:4" x14ac:dyDescent="0.25">
      <c r="C6" s="63"/>
      <c r="D6" s="70" t="s">
        <v>64</v>
      </c>
    </row>
    <row r="7" spans="1:4" x14ac:dyDescent="0.25">
      <c r="C7" s="63"/>
      <c r="D7" s="63"/>
    </row>
    <row r="8" spans="1:4" x14ac:dyDescent="0.25">
      <c r="C8" s="63"/>
      <c r="D8" s="63"/>
    </row>
    <row r="9" spans="1:4" ht="15" thickBot="1" x14ac:dyDescent="0.3">
      <c r="C9" s="69" t="s">
        <v>65</v>
      </c>
      <c r="D9" s="62"/>
    </row>
    <row r="10" spans="1:4" x14ac:dyDescent="0.25">
      <c r="C10" s="64" t="s">
        <v>29</v>
      </c>
      <c r="D10" s="61" t="s">
        <v>70</v>
      </c>
    </row>
    <row r="11" spans="1:4" x14ac:dyDescent="0.25">
      <c r="C11" s="64"/>
      <c r="D11" s="63"/>
    </row>
    <row r="12" spans="1:4" x14ac:dyDescent="0.25">
      <c r="C12" s="64" t="s">
        <v>40</v>
      </c>
      <c r="D12" s="63" t="s">
        <v>66</v>
      </c>
    </row>
    <row r="13" spans="1:4" x14ac:dyDescent="0.25">
      <c r="C13" s="65"/>
      <c r="D13" s="66"/>
    </row>
    <row r="14" spans="1:4" ht="57" x14ac:dyDescent="0.25">
      <c r="C14" s="64" t="s">
        <v>67</v>
      </c>
      <c r="D14" s="67" t="s">
        <v>71</v>
      </c>
    </row>
    <row r="15" spans="1:4" x14ac:dyDescent="0.25">
      <c r="C15" s="64"/>
      <c r="D15" s="63"/>
    </row>
    <row r="16" spans="1:4" ht="57" x14ac:dyDescent="0.25">
      <c r="C16" s="64" t="s">
        <v>41</v>
      </c>
      <c r="D16" s="67" t="s">
        <v>83</v>
      </c>
    </row>
    <row r="17" spans="3:4" x14ac:dyDescent="0.25">
      <c r="C17" s="64"/>
      <c r="D17" s="67"/>
    </row>
    <row r="18" spans="3:4" ht="28.5" x14ac:dyDescent="0.25">
      <c r="C18" s="64" t="s">
        <v>68</v>
      </c>
      <c r="D18" s="67" t="s">
        <v>72</v>
      </c>
    </row>
    <row r="19" spans="3:4" x14ac:dyDescent="0.25">
      <c r="C19" s="64"/>
      <c r="D19" s="63"/>
    </row>
    <row r="20" spans="3:4" x14ac:dyDescent="0.25">
      <c r="C20" s="68"/>
      <c r="D20" s="63"/>
    </row>
    <row r="21" spans="3:4" x14ac:dyDescent="0.25">
      <c r="C21" s="68"/>
      <c r="D21" s="63"/>
    </row>
    <row r="22" spans="3:4" x14ac:dyDescent="0.25">
      <c r="C22" s="68"/>
      <c r="D22" s="63"/>
    </row>
    <row r="23" spans="3:4" x14ac:dyDescent="0.25">
      <c r="C23" s="68"/>
      <c r="D23" s="63"/>
    </row>
    <row r="24" spans="3:4" x14ac:dyDescent="0.25">
      <c r="C24" s="68"/>
      <c r="D24" s="63"/>
    </row>
    <row r="25" spans="3:4" x14ac:dyDescent="0.25">
      <c r="C25" s="68"/>
      <c r="D25" s="63"/>
    </row>
    <row r="26" spans="3:4" x14ac:dyDescent="0.25">
      <c r="C26" s="68"/>
      <c r="D26" s="63"/>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4"/>
  <sheetViews>
    <sheetView showGridLines="0" workbookViewId="0"/>
  </sheetViews>
  <sheetFormatPr defaultColWidth="9.140625" defaultRowHeight="14.25" x14ac:dyDescent="0.25"/>
  <cols>
    <col min="1" max="1" width="3.42578125" style="54" hidden="1" customWidth="1"/>
    <col min="2" max="2" width="10.28515625" style="54" customWidth="1"/>
    <col min="3" max="3" width="32" style="59" bestFit="1" customWidth="1"/>
    <col min="4" max="4" width="77.28515625" style="53" customWidth="1"/>
    <col min="5" max="5" width="36.42578125" style="54" customWidth="1"/>
    <col min="6" max="16384" width="9.140625" style="54"/>
  </cols>
  <sheetData>
    <row r="1" spans="1:5" hidden="1" x14ac:dyDescent="0.25">
      <c r="A1" s="54" t="s">
        <v>42</v>
      </c>
    </row>
    <row r="7" spans="1:5" ht="30.75" x14ac:dyDescent="0.25">
      <c r="C7" s="52" t="s">
        <v>43</v>
      </c>
    </row>
    <row r="9" spans="1:5" x14ac:dyDescent="0.25">
      <c r="C9" s="55"/>
    </row>
    <row r="10" spans="1:5" ht="28.5" x14ac:dyDescent="0.25">
      <c r="C10" s="56" t="s">
        <v>44</v>
      </c>
      <c r="D10" s="53" t="s">
        <v>76</v>
      </c>
    </row>
    <row r="11" spans="1:5" x14ac:dyDescent="0.25">
      <c r="C11" s="56"/>
    </row>
    <row r="12" spans="1:5" ht="28.5" x14ac:dyDescent="0.25">
      <c r="C12" s="57" t="s">
        <v>33</v>
      </c>
      <c r="D12" s="58" t="s">
        <v>45</v>
      </c>
      <c r="E12" s="59"/>
    </row>
    <row r="13" spans="1:5" x14ac:dyDescent="0.25">
      <c r="C13" s="57"/>
      <c r="E13" s="59"/>
    </row>
    <row r="14" spans="1:5" ht="15" thickBot="1" x14ac:dyDescent="0.3">
      <c r="C14" s="56" t="s">
        <v>34</v>
      </c>
      <c r="D14" s="53" t="s">
        <v>77</v>
      </c>
    </row>
    <row r="15" spans="1:5" ht="29.25" thickBot="1" x14ac:dyDescent="0.3">
      <c r="C15" s="56"/>
      <c r="D15" s="73" t="s">
        <v>78</v>
      </c>
    </row>
    <row r="16" spans="1:5" x14ac:dyDescent="0.25">
      <c r="C16" s="56"/>
    </row>
    <row r="17" spans="3:5" ht="42.75" x14ac:dyDescent="0.25">
      <c r="C17" s="56" t="s">
        <v>46</v>
      </c>
      <c r="D17" s="53" t="s">
        <v>47</v>
      </c>
      <c r="E17" s="60" t="s">
        <v>48</v>
      </c>
    </row>
    <row r="18" spans="3:5" x14ac:dyDescent="0.25">
      <c r="C18" s="56" t="s">
        <v>79</v>
      </c>
      <c r="D18" s="53" t="s">
        <v>81</v>
      </c>
      <c r="E18" s="60"/>
    </row>
    <row r="19" spans="3:5" x14ac:dyDescent="0.25">
      <c r="C19" s="56"/>
      <c r="D19" s="74" t="s">
        <v>82</v>
      </c>
      <c r="E19" s="60"/>
    </row>
    <row r="20" spans="3:5" ht="28.5" x14ac:dyDescent="0.25">
      <c r="C20" s="56"/>
      <c r="D20" s="53" t="s">
        <v>80</v>
      </c>
      <c r="E20" s="60"/>
    </row>
    <row r="21" spans="3:5" x14ac:dyDescent="0.25">
      <c r="C21" s="56"/>
      <c r="E21" s="59"/>
    </row>
    <row r="22" spans="3:5" ht="28.5" x14ac:dyDescent="0.25">
      <c r="C22" s="56" t="s">
        <v>49</v>
      </c>
      <c r="D22" s="53" t="s">
        <v>50</v>
      </c>
      <c r="E22" s="60" t="s">
        <v>51</v>
      </c>
    </row>
    <row r="23" spans="3:5" x14ac:dyDescent="0.25">
      <c r="C23" s="56"/>
      <c r="E23" s="59"/>
    </row>
    <row r="24" spans="3:5" ht="57" x14ac:dyDescent="0.25">
      <c r="C24" s="56" t="s">
        <v>52</v>
      </c>
      <c r="D24" s="53" t="s">
        <v>53</v>
      </c>
      <c r="E24" s="60" t="s">
        <v>54</v>
      </c>
    </row>
    <row r="25" spans="3:5" x14ac:dyDescent="0.25">
      <c r="C25" s="56"/>
      <c r="E25" s="59"/>
    </row>
    <row r="26" spans="3:5" ht="30.75" customHeight="1" x14ac:dyDescent="0.25">
      <c r="C26" s="56" t="s">
        <v>36</v>
      </c>
      <c r="D26" s="53" t="s">
        <v>55</v>
      </c>
      <c r="E26" s="60" t="s">
        <v>56</v>
      </c>
    </row>
    <row r="27" spans="3:5" x14ac:dyDescent="0.25">
      <c r="C27" s="56"/>
      <c r="E27" s="59"/>
    </row>
    <row r="28" spans="3:5" ht="14.25" customHeight="1" x14ac:dyDescent="0.25">
      <c r="C28" s="56" t="s">
        <v>37</v>
      </c>
      <c r="D28" s="53" t="s">
        <v>57</v>
      </c>
      <c r="E28" s="60" t="s">
        <v>58</v>
      </c>
    </row>
    <row r="29" spans="3:5" x14ac:dyDescent="0.25">
      <c r="C29" s="56"/>
      <c r="E29" s="59"/>
    </row>
    <row r="30" spans="3:5" ht="15" customHeight="1" x14ac:dyDescent="0.25">
      <c r="C30" s="56" t="s">
        <v>21</v>
      </c>
      <c r="D30" s="53" t="s">
        <v>59</v>
      </c>
      <c r="E30" s="60" t="s">
        <v>60</v>
      </c>
    </row>
    <row r="31" spans="3:5" x14ac:dyDescent="0.25">
      <c r="C31" s="56"/>
    </row>
    <row r="32" spans="3:5" ht="71.25" x14ac:dyDescent="0.25">
      <c r="C32" s="56" t="s">
        <v>35</v>
      </c>
      <c r="D32" s="53" t="s">
        <v>61</v>
      </c>
    </row>
    <row r="33" spans="3:4" x14ac:dyDescent="0.25">
      <c r="C33" s="56"/>
    </row>
    <row r="34" spans="3:4" ht="17.25" customHeight="1" x14ac:dyDescent="0.25">
      <c r="C34" s="56" t="s">
        <v>38</v>
      </c>
      <c r="D34" s="53" t="s">
        <v>62</v>
      </c>
    </row>
  </sheetData>
  <hyperlinks>
    <hyperlink ref="E26" r:id="rId1"/>
    <hyperlink ref="E22" r:id="rId2"/>
    <hyperlink ref="E17" r:id="rId3"/>
    <hyperlink ref="E30" r:id="rId4"/>
    <hyperlink ref="E24" r:id="rId5"/>
    <hyperlink ref="E28" r:id="rId6"/>
  </hyperlinks>
  <pageMargins left="0.7" right="0.7" top="0.75" bottom="0.75" header="0.3" footer="0.3"/>
  <pageSetup scale="71" orientation="landscape"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21" hidden="1" customWidth="1"/>
    <col min="2" max="2" width="11.42578125" bestFit="1" customWidth="1"/>
    <col min="3" max="3" width="18.42578125" bestFit="1" customWidth="1"/>
    <col min="4" max="4" width="7.42578125" bestFit="1" customWidth="1"/>
  </cols>
  <sheetData>
    <row r="1" spans="1:4" hidden="1" x14ac:dyDescent="0.25">
      <c r="A1" s="32" t="s">
        <v>85</v>
      </c>
      <c r="B1" s="32" t="s">
        <v>22</v>
      </c>
      <c r="C1" s="33" t="s">
        <v>23</v>
      </c>
      <c r="D1" s="33" t="s">
        <v>24</v>
      </c>
    </row>
    <row r="2" spans="1:4" x14ac:dyDescent="0.25">
      <c r="A2" s="32"/>
      <c r="B2" s="32"/>
      <c r="C2" s="33"/>
      <c r="D2" s="33"/>
    </row>
    <row r="3" spans="1:4" x14ac:dyDescent="0.25">
      <c r="A3" s="32"/>
      <c r="B3" s="34"/>
      <c r="C3" s="35" t="s">
        <v>25</v>
      </c>
      <c r="D3" s="36"/>
    </row>
    <row r="4" spans="1:4" x14ac:dyDescent="0.25">
      <c r="A4" s="32" t="s">
        <v>26</v>
      </c>
      <c r="B4" s="37" t="s">
        <v>27</v>
      </c>
      <c r="C4" s="38" t="str">
        <f>"GP Cube"</f>
        <v>GP Cube</v>
      </c>
      <c r="D4" s="38" t="str">
        <f>"Lookup"</f>
        <v>Lookup</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78"/>
  <sheetViews>
    <sheetView showGridLines="0" zoomScale="75" zoomScaleNormal="75" workbookViewId="0"/>
  </sheetViews>
  <sheetFormatPr defaultRowHeight="15" x14ac:dyDescent="0.25"/>
  <cols>
    <col min="1" max="1" width="9.140625" hidden="1" customWidth="1"/>
    <col min="2" max="2" width="18.140625" style="4" hidden="1" customWidth="1"/>
    <col min="3" max="3" width="2" customWidth="1"/>
    <col min="4" max="4" width="28.7109375" customWidth="1"/>
    <col min="5" max="5" width="2.5703125" customWidth="1"/>
    <col min="6" max="6" width="38.140625" bestFit="1" customWidth="1"/>
    <col min="7" max="18" width="14.5703125" customWidth="1"/>
    <col min="19" max="19" width="2.28515625" customWidth="1"/>
    <col min="20" max="20" width="19.85546875" style="16" customWidth="1"/>
    <col min="21" max="21" width="2.28515625" customWidth="1"/>
    <col min="22" max="22" width="17.7109375" bestFit="1" customWidth="1"/>
  </cols>
  <sheetData>
    <row r="1" spans="1:36" hidden="1" x14ac:dyDescent="0.25">
      <c r="A1" s="26" t="s">
        <v>75</v>
      </c>
      <c r="B1" s="29" t="s">
        <v>5</v>
      </c>
      <c r="C1" s="29"/>
      <c r="D1" s="29"/>
      <c r="E1" s="26"/>
      <c r="F1" s="26"/>
      <c r="G1" s="26"/>
      <c r="H1" s="26"/>
      <c r="I1" s="26"/>
      <c r="J1" s="26"/>
      <c r="K1" s="26"/>
      <c r="L1" s="26"/>
      <c r="M1" s="26"/>
      <c r="N1" s="26"/>
      <c r="O1" s="26"/>
      <c r="P1" s="26"/>
      <c r="Q1" s="26"/>
      <c r="R1" s="26"/>
      <c r="S1" s="26"/>
      <c r="T1" s="27"/>
      <c r="U1" s="26"/>
      <c r="V1" s="26"/>
      <c r="W1" s="26"/>
      <c r="X1" s="26"/>
      <c r="Y1" s="26"/>
      <c r="Z1" s="26"/>
      <c r="AA1" s="26"/>
      <c r="AB1" s="26"/>
      <c r="AC1" s="26"/>
      <c r="AD1" s="26"/>
      <c r="AE1" s="26"/>
      <c r="AF1" s="26"/>
      <c r="AG1" s="26"/>
      <c r="AH1" s="26"/>
      <c r="AI1" s="26"/>
      <c r="AJ1" s="26"/>
    </row>
    <row r="2" spans="1:36" hidden="1" x14ac:dyDescent="0.25">
      <c r="A2" s="29" t="s">
        <v>10</v>
      </c>
      <c r="B2" s="4" t="s">
        <v>39</v>
      </c>
      <c r="C2" s="28" t="str">
        <f>_xll.NP("Slicer","Company")</f>
        <v>'Fabrikam, Inc.'|'Gabrikam'|'Unknown'</v>
      </c>
      <c r="E2" t="s">
        <v>18</v>
      </c>
    </row>
    <row r="3" spans="1:36" hidden="1" x14ac:dyDescent="0.25">
      <c r="A3" s="29" t="s">
        <v>10</v>
      </c>
      <c r="B3" s="4" t="s">
        <v>16</v>
      </c>
      <c r="C3" s="28" t="str">
        <f>_xll.NP("Slicer","Year")</f>
        <v>'2013'|'2014'|'2015'|'2016'|'2017'|'2018'|'Unknown'|'2005'|'2006'|'2007'|'2008'|'2009'|'2010'|'2011'|'2012'</v>
      </c>
      <c r="E3" t="s">
        <v>18</v>
      </c>
      <c r="G3" s="14"/>
    </row>
    <row r="4" spans="1:36" hidden="1" x14ac:dyDescent="0.25">
      <c r="A4" s="29" t="s">
        <v>10</v>
      </c>
      <c r="B4" s="4" t="s">
        <v>17</v>
      </c>
      <c r="C4" s="28" t="str">
        <f>_xll.NP("Slicer","Segment 1")</f>
        <v>'000 -'|'100 - Administration'|'200 - Accounting'|'300 - Sales'|'400 - Service/Installation'|'500 - Consulting/Training'|'600 - Purchasing/Receiving'|'999 -'|'Unknown'</v>
      </c>
      <c r="E4" t="s">
        <v>18</v>
      </c>
    </row>
    <row r="5" spans="1:36" hidden="1" x14ac:dyDescent="0.25">
      <c r="A5" s="29" t="s">
        <v>10</v>
      </c>
      <c r="B5" s="4" t="s">
        <v>20</v>
      </c>
      <c r="C5" s="28" t="str">
        <f>_xll.NP("Slicer","Segment 3")</f>
        <v>'00 -'|'01 -'|'02 -'|'03 -'|'04 -'|'05 -'|'06 -'|'07 -'|'99 -'|'08 -'|'09 -'|'Unknown'</v>
      </c>
    </row>
    <row r="6" spans="1:36" ht="23.25" x14ac:dyDescent="0.35">
      <c r="A6" s="29"/>
      <c r="C6" s="28"/>
      <c r="F6" s="2" t="s">
        <v>0</v>
      </c>
      <c r="G6" s="4"/>
      <c r="H6" s="4"/>
      <c r="I6" s="4"/>
      <c r="J6" s="4"/>
      <c r="K6" s="4"/>
      <c r="L6" s="4"/>
      <c r="M6" s="4"/>
      <c r="N6" s="4"/>
      <c r="O6" s="4"/>
      <c r="P6" s="4"/>
      <c r="Q6" s="4"/>
      <c r="R6" s="4"/>
      <c r="T6" s="17"/>
      <c r="V6" s="4"/>
    </row>
    <row r="7" spans="1:36" hidden="1" x14ac:dyDescent="0.25">
      <c r="A7" s="29" t="s">
        <v>10</v>
      </c>
      <c r="G7" s="4">
        <v>1</v>
      </c>
      <c r="H7" s="4">
        <v>2</v>
      </c>
      <c r="I7" s="4">
        <v>3</v>
      </c>
      <c r="J7" s="4">
        <v>4</v>
      </c>
      <c r="K7" s="4">
        <v>5</v>
      </c>
      <c r="L7" s="4">
        <v>6</v>
      </c>
      <c r="M7" s="4">
        <v>7</v>
      </c>
      <c r="N7" s="4">
        <v>8</v>
      </c>
      <c r="O7" s="4">
        <v>9</v>
      </c>
      <c r="P7" s="4">
        <v>10</v>
      </c>
      <c r="Q7" s="4">
        <v>11</v>
      </c>
      <c r="R7" s="4">
        <v>12</v>
      </c>
      <c r="T7" s="17"/>
      <c r="V7" s="4"/>
    </row>
    <row r="8" spans="1:36" ht="21.75" thickBot="1" x14ac:dyDescent="0.4">
      <c r="A8" s="29"/>
      <c r="G8" s="13" t="str">
        <f>_xll.NL("First","Finance","[Transaction Date].[Month]","[Transaction Date].[Month]",G7,"Datasource=",Datasource)</f>
        <v>January</v>
      </c>
      <c r="H8" s="13" t="str">
        <f>_xll.NL("First","Finance","[Transaction Date].[Month]","[Transaction Date].[Month]",H7,"Datasource=",Datasource)</f>
        <v>February</v>
      </c>
      <c r="I8" s="13" t="str">
        <f>_xll.NL("First","Finance","[Transaction Date].[Month]","[Transaction Date].[Month]",I7,"Datasource=",Datasource)</f>
        <v>March</v>
      </c>
      <c r="J8" s="13" t="str">
        <f>_xll.NL("First","Finance","[Transaction Date].[Month]","[Transaction Date].[Month]",J7,"Datasource=",Datasource)</f>
        <v>April</v>
      </c>
      <c r="K8" s="13" t="str">
        <f>_xll.NL("First","Finance","[Transaction Date].[Month]","[Transaction Date].[Month]",K7,"Datasource=",Datasource)</f>
        <v>May</v>
      </c>
      <c r="L8" s="13" t="str">
        <f>_xll.NL("First","Finance","[Transaction Date].[Month]","[Transaction Date].[Month]",L7,"Datasource=",Datasource)</f>
        <v>June</v>
      </c>
      <c r="M8" s="13" t="str">
        <f>_xll.NL("First","Finance","[Transaction Date].[Month]","[Transaction Date].[Month]",M7,"Datasource=",Datasource)</f>
        <v>July</v>
      </c>
      <c r="N8" s="13" t="str">
        <f>_xll.NL("First","Finance","[Transaction Date].[Month]","[Transaction Date].[Month]",N7,"Datasource=",Datasource)</f>
        <v>August</v>
      </c>
      <c r="O8" s="13" t="str">
        <f>_xll.NL("First","Finance","[Transaction Date].[Month]","[Transaction Date].[Month]",O7,"Datasource=",Datasource)</f>
        <v>September</v>
      </c>
      <c r="P8" s="13" t="str">
        <f>_xll.NL("First","Finance","[Transaction Date].[Month]","[Transaction Date].[Month]",P7,"Datasource=",Datasource)</f>
        <v>October</v>
      </c>
      <c r="Q8" s="13" t="str">
        <f>_xll.NL("First","Finance","[Transaction Date].[Month]","[Transaction Date].[Month]",Q7,"Datasource=",Datasource)</f>
        <v>November</v>
      </c>
      <c r="R8" s="13" t="str">
        <f>_xll.NL("First","Finance","[Transaction Date].[Month]","[Transaction Date].[Month]",R7,"Datasource=",Datasource)</f>
        <v>December</v>
      </c>
      <c r="S8" s="13"/>
      <c r="T8" s="13" t="s">
        <v>12</v>
      </c>
      <c r="V8" s="30" t="str">
        <f>C3</f>
        <v>'2013'|'2014'|'2015'|'2016'|'2017'|'2018'|'Unknown'|'2005'|'2006'|'2007'|'2008'|'2009'|'2010'|'2011'|'2012'</v>
      </c>
    </row>
    <row r="9" spans="1:36" ht="18" thickTop="1" x14ac:dyDescent="0.3">
      <c r="A9" s="29"/>
      <c r="B9" s="40" t="s">
        <v>30</v>
      </c>
      <c r="F9" s="6" t="s">
        <v>1</v>
      </c>
      <c r="G9" s="7"/>
      <c r="H9" s="7"/>
      <c r="I9" s="7"/>
      <c r="J9" s="7"/>
      <c r="K9" s="7"/>
      <c r="L9" s="7"/>
      <c r="M9" s="7"/>
      <c r="N9" s="7"/>
      <c r="O9" s="7"/>
      <c r="P9" s="7"/>
      <c r="Q9" s="7"/>
      <c r="R9" s="7"/>
      <c r="T9" s="7"/>
      <c r="V9" s="19"/>
    </row>
    <row r="10" spans="1:36" ht="18" customHeight="1" x14ac:dyDescent="0.35">
      <c r="A10" s="29"/>
      <c r="B10" s="39">
        <v>31</v>
      </c>
      <c r="F10" t="str">
        <f>_xll.NL("First","Finance","[Account].[Account Category]","[Account].[Account Category]",B10,"DataSource=",Datasource)</f>
        <v>Sales</v>
      </c>
      <c r="G10" s="8">
        <f>-_xll.NL("CubeValue","Finance","[Measures].[Net Change]","Filters=",$B$2:$C$5,"[Transaction Date].[Month]",G$8,"[Account].[Account Category]",$B10,"DataSource=",Datasource)</f>
        <v>3717340.6600000034</v>
      </c>
      <c r="H10" s="8">
        <f>-_xll.NL("CubeValue","Finance","[Measures].[Net Change]","Filters=",$B$2:$C$5,"[Transaction Date].[Month]",H$8,"[Account].[Account Category]",$B10,"DataSource=",Datasource)</f>
        <v>176354.42</v>
      </c>
      <c r="I10" s="8">
        <f>-_xll.NL("CubeValue","Finance","[Measures].[Net Change]","Filters=",$B$2:$C$5,"[Transaction Date].[Month]",I$8,"[Account].[Account Category]",$B10,"DataSource=",Datasource)</f>
        <v>825499.2</v>
      </c>
      <c r="J10" s="8">
        <f>-_xll.NL("CubeValue","Finance","[Measures].[Net Change]","Filters=",$B$2:$C$5,"[Transaction Date].[Month]",J$8,"[Account].[Account Category]",$B10,"DataSource=",Datasource)</f>
        <v>494637.18000000023</v>
      </c>
      <c r="K10" s="8">
        <f>-_xll.NL("CubeValue","Finance","[Measures].[Net Change]","Filters=",$B$2:$C$5,"[Transaction Date].[Month]",K$8,"[Account].[Account Category]",$B10,"DataSource=",Datasource)</f>
        <v>50721.899999999994</v>
      </c>
      <c r="L10" s="8">
        <f>-_xll.NL("CubeValue","Finance","[Measures].[Net Change]","Filters=",$B$2:$C$5,"[Transaction Date].[Month]",L$8,"[Account].[Account Category]",$B10,"DataSource=",Datasource)</f>
        <v>0</v>
      </c>
      <c r="M10" s="8">
        <f>-_xll.NL("CubeValue","Finance","[Measures].[Net Change]","Filters=",$B$2:$C$5,"[Transaction Date].[Month]",M$8,"[Account].[Account Category]",$B10,"DataSource=",Datasource)</f>
        <v>0</v>
      </c>
      <c r="N10" s="8">
        <f>-_xll.NL("CubeValue","Finance","[Measures].[Net Change]","Filters=",$B$2:$C$5,"[Transaction Date].[Month]",N$8,"[Account].[Account Category]",$B10,"DataSource=",Datasource)</f>
        <v>11511</v>
      </c>
      <c r="O10" s="8">
        <f>-_xll.NL("CubeValue","Finance","[Measures].[Net Change]","Filters=",$B$2:$C$5,"[Transaction Date].[Month]",O$8,"[Account].[Account Category]",$B10,"DataSource=",Datasource)</f>
        <v>5039.7</v>
      </c>
      <c r="P10" s="8">
        <f>-_xll.NL("CubeValue","Finance","[Measures].[Net Change]","Filters=",$B$2:$C$5,"[Transaction Date].[Month]",P$8,"[Account].[Account Category]",$B10,"DataSource=",Datasource)</f>
        <v>0</v>
      </c>
      <c r="Q10" s="8">
        <f>-_xll.NL("CubeValue","Finance","[Measures].[Net Change]","Filters=",$B$2:$C$5,"[Transaction Date].[Month]",Q$8,"[Account].[Account Category]",$B10,"DataSource=",Datasource)</f>
        <v>0</v>
      </c>
      <c r="R10" s="8">
        <f>-_xll.NL("CubeValue","Finance","[Measures].[Net Change]","Filters=",$B$2:$C$5,"[Transaction Date].[Month]",R$8,"[Account].[Account Category]",$B10,"DataSource=",Datasource)</f>
        <v>0</v>
      </c>
      <c r="T10" s="31"/>
      <c r="V10" s="20">
        <f>SUM(G10:R10)</f>
        <v>5281104.0600000042</v>
      </c>
    </row>
    <row r="11" spans="1:36" ht="18" customHeight="1" x14ac:dyDescent="0.25">
      <c r="A11" s="29"/>
      <c r="B11" s="39">
        <v>32</v>
      </c>
      <c r="F11" t="str">
        <f>_xll.NL("First","Finance","[Account].[Account Category]","[Account].[Account Category]",B11,"DataSource=",Datasource)</f>
        <v>Sales Returns and Discounts</v>
      </c>
      <c r="G11" s="8">
        <f>-_xll.NL("CubeValue","Finance","[Measures].[Net Change]","Filters=",$B$2:$C$5,"[Transaction Date].[Month]",G$8,"[Account].[Account Category]",$B11,"DataSource=",Datasource)</f>
        <v>-118563.58000000002</v>
      </c>
      <c r="H11" s="8">
        <f>-_xll.NL("CubeValue","Finance","[Measures].[Net Change]","Filters=",$B$2:$C$5,"[Transaction Date].[Month]",H$8,"[Account].[Account Category]",$B11,"DataSource=",Datasource)</f>
        <v>0</v>
      </c>
      <c r="I11" s="8">
        <f>-_xll.NL("CubeValue","Finance","[Measures].[Net Change]","Filters=",$B$2:$C$5,"[Transaction Date].[Month]",I$8,"[Account].[Account Category]",$B11,"DataSource=",Datasource)</f>
        <v>0</v>
      </c>
      <c r="J11" s="8">
        <f>-_xll.NL("CubeValue","Finance","[Measures].[Net Change]","Filters=",$B$2:$C$5,"[Transaction Date].[Month]",J$8,"[Account].[Account Category]",$B11,"DataSource=",Datasource)</f>
        <v>0</v>
      </c>
      <c r="K11" s="8">
        <f>-_xll.NL("CubeValue","Finance","[Measures].[Net Change]","Filters=",$B$2:$C$5,"[Transaction Date].[Month]",K$8,"[Account].[Account Category]",$B11,"DataSource=",Datasource)</f>
        <v>-3499.3</v>
      </c>
      <c r="L11" s="8">
        <f>-_xll.NL("CubeValue","Finance","[Measures].[Net Change]","Filters=",$B$2:$C$5,"[Transaction Date].[Month]",L$8,"[Account].[Account Category]",$B11,"DataSource=",Datasource)</f>
        <v>0</v>
      </c>
      <c r="M11" s="8">
        <f>-_xll.NL("CubeValue","Finance","[Measures].[Net Change]","Filters=",$B$2:$C$5,"[Transaction Date].[Month]",M$8,"[Account].[Account Category]",$B11,"DataSource=",Datasource)</f>
        <v>0</v>
      </c>
      <c r="N11" s="8">
        <f>-_xll.NL("CubeValue","Finance","[Measures].[Net Change]","Filters=",$B$2:$C$5,"[Transaction Date].[Month]",N$8,"[Account].[Account Category]",$B11,"DataSource=",Datasource)</f>
        <v>0</v>
      </c>
      <c r="O11" s="8">
        <f>-_xll.NL("CubeValue","Finance","[Measures].[Net Change]","Filters=",$B$2:$C$5,"[Transaction Date].[Month]",O$8,"[Account].[Account Category]",$B11,"DataSource=",Datasource)</f>
        <v>0</v>
      </c>
      <c r="P11" s="8">
        <f>-_xll.NL("CubeValue","Finance","[Measures].[Net Change]","Filters=",$B$2:$C$5,"[Transaction Date].[Month]",P$8,"[Account].[Account Category]",$B11,"DataSource=",Datasource)</f>
        <v>0</v>
      </c>
      <c r="Q11" s="8">
        <f>-_xll.NL("CubeValue","Finance","[Measures].[Net Change]","Filters=",$B$2:$C$5,"[Transaction Date].[Month]",Q$8,"[Account].[Account Category]",$B11,"DataSource=",Datasource)</f>
        <v>0</v>
      </c>
      <c r="R11" s="8">
        <f>-_xll.NL("CubeValue","Finance","[Measures].[Net Change]","Filters=",$B$2:$C$5,"[Transaction Date].[Month]",R$8,"[Account].[Account Category]",$B11,"DataSource=",Datasource)</f>
        <v>0</v>
      </c>
      <c r="T11" s="8"/>
      <c r="V11" s="20">
        <f>SUM(G11:R11)</f>
        <v>-122062.88000000002</v>
      </c>
    </row>
    <row r="12" spans="1:36" ht="18" customHeight="1" x14ac:dyDescent="0.25">
      <c r="A12" s="29"/>
      <c r="B12" s="39"/>
      <c r="D12" s="25" t="s">
        <v>15</v>
      </c>
      <c r="F12" s="12" t="s">
        <v>11</v>
      </c>
      <c r="G12" s="15">
        <f>SUM(G10:G11)</f>
        <v>3598777.0800000033</v>
      </c>
      <c r="H12" s="15">
        <f>SUM(H10:H11)</f>
        <v>176354.42</v>
      </c>
      <c r="I12" s="15">
        <f>SUM(I10:I11)</f>
        <v>825499.2</v>
      </c>
      <c r="J12" s="15">
        <f>SUM(J10:J11)</f>
        <v>494637.18000000023</v>
      </c>
      <c r="K12" s="15">
        <f>SUM(K10:K11)</f>
        <v>47222.599999999991</v>
      </c>
      <c r="L12" s="15">
        <f>SUM(L10:L11)</f>
        <v>0</v>
      </c>
      <c r="M12" s="15">
        <f>SUM(M10:M11)</f>
        <v>0</v>
      </c>
      <c r="N12" s="15">
        <f>SUM(N10:N11)</f>
        <v>11511</v>
      </c>
      <c r="O12" s="15">
        <f>SUM(O10:O11)</f>
        <v>5039.7</v>
      </c>
      <c r="P12" s="15">
        <f>SUM(P10:P11)</f>
        <v>0</v>
      </c>
      <c r="Q12" s="15">
        <f>SUM(Q10:Q11)</f>
        <v>0</v>
      </c>
      <c r="R12" s="15">
        <f>SUM(R10:R11)</f>
        <v>0</v>
      </c>
      <c r="T12" s="15"/>
      <c r="V12" s="21">
        <f>SUM(G12:R12)</f>
        <v>5159041.1800000034</v>
      </c>
    </row>
    <row r="13" spans="1:36" ht="18" customHeight="1" x14ac:dyDescent="0.25">
      <c r="A13" s="29"/>
      <c r="B13" s="39"/>
      <c r="G13" s="8"/>
      <c r="H13" s="8"/>
      <c r="I13" s="8"/>
      <c r="J13" s="8"/>
      <c r="K13" s="8"/>
      <c r="L13" s="8"/>
      <c r="M13" s="8"/>
      <c r="N13" s="8"/>
      <c r="O13" s="8"/>
      <c r="P13" s="8"/>
      <c r="Q13" s="8"/>
      <c r="R13" s="8"/>
      <c r="T13" s="8"/>
      <c r="V13" s="20"/>
    </row>
    <row r="14" spans="1:36" ht="18" customHeight="1" x14ac:dyDescent="0.3">
      <c r="A14" s="29"/>
      <c r="B14" s="39"/>
      <c r="F14" s="6" t="s">
        <v>2</v>
      </c>
      <c r="G14" s="9"/>
      <c r="H14" s="9"/>
      <c r="I14" s="9"/>
      <c r="J14" s="9"/>
      <c r="K14" s="9"/>
      <c r="L14" s="9"/>
      <c r="M14" s="9"/>
      <c r="N14" s="9"/>
      <c r="O14" s="9"/>
      <c r="P14" s="9"/>
      <c r="Q14" s="9"/>
      <c r="R14" s="9"/>
      <c r="T14" s="9"/>
      <c r="V14" s="22"/>
    </row>
    <row r="15" spans="1:36" ht="18" customHeight="1" x14ac:dyDescent="0.25">
      <c r="A15" s="29"/>
      <c r="B15" s="39">
        <v>33</v>
      </c>
      <c r="F15" t="str">
        <f>_xll.NL("First","Finance","[Account].[Account Category]","[Account].[Account Category]",B15,"DataSource=",Datasource)</f>
        <v>Cost of Goods Sold</v>
      </c>
      <c r="G15" s="8">
        <f>-_xll.NL("CubeValue","Finance","[Measures].[Net Change]","Filters=",$B$2:$C$5,"[Transaction Date].[Month]",G$8,"[Account].[Account Category]",$B15,"DataSource=",Datasource)</f>
        <v>-1269963.3000000003</v>
      </c>
      <c r="H15" s="8">
        <f>-_xll.NL("CubeValue","Finance","[Measures].[Net Change]","Filters=",$B$2:$C$5,"[Transaction Date].[Month]",H$8,"[Account].[Account Category]",$B15,"DataSource=",Datasource)</f>
        <v>-86996.800000000003</v>
      </c>
      <c r="I15" s="8">
        <f>-_xll.NL("CubeValue","Finance","[Measures].[Net Change]","Filters=",$B$2:$C$5,"[Transaction Date].[Month]",I$8,"[Account].[Account Category]",$B15,"DataSource=",Datasource)</f>
        <v>-160239.68000000005</v>
      </c>
      <c r="J15" s="8">
        <f>-_xll.NL("CubeValue","Finance","[Measures].[Net Change]","Filters=",$B$2:$C$5,"[Transaction Date].[Month]",J$8,"[Account].[Account Category]",$B15,"DataSource=",Datasource)</f>
        <v>-238357.96000000002</v>
      </c>
      <c r="K15" s="8">
        <f>-_xll.NL("CubeValue","Finance","[Measures].[Net Change]","Filters=",$B$2:$C$5,"[Transaction Date].[Month]",K$8,"[Account].[Account Category]",$B15,"DataSource=",Datasource)</f>
        <v>-23353.680000000004</v>
      </c>
      <c r="L15" s="8">
        <f>-_xll.NL("CubeValue","Finance","[Measures].[Net Change]","Filters=",$B$2:$C$5,"[Transaction Date].[Month]",L$8,"[Account].[Account Category]",$B15,"DataSource=",Datasource)</f>
        <v>990</v>
      </c>
      <c r="M15" s="8">
        <f>-_xll.NL("CubeValue","Finance","[Measures].[Net Change]","Filters=",$B$2:$C$5,"[Transaction Date].[Month]",M$8,"[Account].[Account Category]",$B15,"DataSource=",Datasource)</f>
        <v>0</v>
      </c>
      <c r="N15" s="8">
        <f>-_xll.NL("CubeValue","Finance","[Measures].[Net Change]","Filters=",$B$2:$C$5,"[Transaction Date].[Month]",N$8,"[Account].[Account Category]",$B15,"DataSource=",Datasource)</f>
        <v>4811.6000000000004</v>
      </c>
      <c r="O15" s="8">
        <f>-_xll.NL("CubeValue","Finance","[Measures].[Net Change]","Filters=",$B$2:$C$5,"[Transaction Date].[Month]",O$8,"[Account].[Account Category]",$B15,"DataSource=",Datasource)</f>
        <v>-2501.08</v>
      </c>
      <c r="P15" s="8">
        <f>-_xll.NL("CubeValue","Finance","[Measures].[Net Change]","Filters=",$B$2:$C$5,"[Transaction Date].[Month]",P$8,"[Account].[Account Category]",$B15,"DataSource=",Datasource)</f>
        <v>0</v>
      </c>
      <c r="Q15" s="8">
        <f>-_xll.NL("CubeValue","Finance","[Measures].[Net Change]","Filters=",$B$2:$C$5,"[Transaction Date].[Month]",Q$8,"[Account].[Account Category]",$B15,"DataSource=",Datasource)</f>
        <v>0</v>
      </c>
      <c r="R15" s="8">
        <f>-_xll.NL("CubeValue","Finance","[Measures].[Net Change]","Filters=",$B$2:$C$5,"[Transaction Date].[Month]",R$8,"[Account].[Account Category]",$B15,"DataSource=",Datasource)</f>
        <v>0</v>
      </c>
      <c r="T15" s="8"/>
      <c r="V15" s="20">
        <f>SUM(G15:R15)</f>
        <v>-1775610.9000000001</v>
      </c>
    </row>
    <row r="16" spans="1:36" ht="18" customHeight="1" x14ac:dyDescent="0.25">
      <c r="A16" s="29"/>
      <c r="B16" s="39">
        <v>34</v>
      </c>
      <c r="F16" t="str">
        <f>_xll.NL("First","Finance","[Account].[Account Category]","[Account].[Account Category]",B16,"DataSource=",Datasource)</f>
        <v>Selling Expense</v>
      </c>
      <c r="G16" s="8">
        <f>-_xll.NL("CubeValue","Finance","[Measures].[Net Change]","Filters=",$B$2:$C$5,"[Transaction Date].[Month]",G$8,"[Account].[Account Category]",$B16,"DataSource=",Datasource)</f>
        <v>0</v>
      </c>
      <c r="H16" s="8">
        <f>-_xll.NL("CubeValue","Finance","[Measures].[Net Change]","Filters=",$B$2:$C$5,"[Transaction Date].[Month]",H$8,"[Account].[Account Category]",$B16,"DataSource=",Datasource)</f>
        <v>0</v>
      </c>
      <c r="I16" s="8">
        <f>-_xll.NL("CubeValue","Finance","[Measures].[Net Change]","Filters=",$B$2:$C$5,"[Transaction Date].[Month]",I$8,"[Account].[Account Category]",$B16,"DataSource=",Datasource)</f>
        <v>0</v>
      </c>
      <c r="J16" s="8">
        <f>-_xll.NL("CubeValue","Finance","[Measures].[Net Change]","Filters=",$B$2:$C$5,"[Transaction Date].[Month]",J$8,"[Account].[Account Category]",$B16,"DataSource=",Datasource)</f>
        <v>0</v>
      </c>
      <c r="K16" s="8">
        <f>-_xll.NL("CubeValue","Finance","[Measures].[Net Change]","Filters=",$B$2:$C$5,"[Transaction Date].[Month]",K$8,"[Account].[Account Category]",$B16,"DataSource=",Datasource)</f>
        <v>0</v>
      </c>
      <c r="L16" s="8">
        <f>-_xll.NL("CubeValue","Finance","[Measures].[Net Change]","Filters=",$B$2:$C$5,"[Transaction Date].[Month]",L$8,"[Account].[Account Category]",$B16,"DataSource=",Datasource)</f>
        <v>0</v>
      </c>
      <c r="M16" s="8">
        <f>-_xll.NL("CubeValue","Finance","[Measures].[Net Change]","Filters=",$B$2:$C$5,"[Transaction Date].[Month]",M$8,"[Account].[Account Category]",$B16,"DataSource=",Datasource)</f>
        <v>0</v>
      </c>
      <c r="N16" s="8">
        <f>-_xll.NL("CubeValue","Finance","[Measures].[Net Change]","Filters=",$B$2:$C$5,"[Transaction Date].[Month]",N$8,"[Account].[Account Category]",$B16,"DataSource=",Datasource)</f>
        <v>0</v>
      </c>
      <c r="O16" s="8">
        <f>-_xll.NL("CubeValue","Finance","[Measures].[Net Change]","Filters=",$B$2:$C$5,"[Transaction Date].[Month]",O$8,"[Account].[Account Category]",$B16,"DataSource=",Datasource)</f>
        <v>0</v>
      </c>
      <c r="P16" s="8">
        <f>-_xll.NL("CubeValue","Finance","[Measures].[Net Change]","Filters=",$B$2:$C$5,"[Transaction Date].[Month]",P$8,"[Account].[Account Category]",$B16,"DataSource=",Datasource)</f>
        <v>0</v>
      </c>
      <c r="Q16" s="8">
        <f>-_xll.NL("CubeValue","Finance","[Measures].[Net Change]","Filters=",$B$2:$C$5,"[Transaction Date].[Month]",Q$8,"[Account].[Account Category]",$B16,"DataSource=",Datasource)</f>
        <v>0</v>
      </c>
      <c r="R16" s="8">
        <f>-_xll.NL("CubeValue","Finance","[Measures].[Net Change]","Filters=",$B$2:$C$5,"[Transaction Date].[Month]",R$8,"[Account].[Account Category]",$B16,"DataSource=",Datasource)</f>
        <v>0</v>
      </c>
      <c r="T16" s="8"/>
      <c r="V16" s="20">
        <f>SUM(G16:R16)</f>
        <v>0</v>
      </c>
    </row>
    <row r="17" spans="1:22" ht="18" customHeight="1" x14ac:dyDescent="0.25">
      <c r="A17" s="29"/>
      <c r="B17" s="39"/>
      <c r="F17" s="12" t="s">
        <v>19</v>
      </c>
      <c r="G17" s="15">
        <f>SUM(G15:G16)</f>
        <v>-1269963.3000000003</v>
      </c>
      <c r="H17" s="15">
        <f>SUM(H15:H16)</f>
        <v>-86996.800000000003</v>
      </c>
      <c r="I17" s="15">
        <f>SUM(I15:I16)</f>
        <v>-160239.68000000005</v>
      </c>
      <c r="J17" s="15">
        <f>SUM(J15:J16)</f>
        <v>-238357.96000000002</v>
      </c>
      <c r="K17" s="15">
        <f>SUM(K15:K16)</f>
        <v>-23353.680000000004</v>
      </c>
      <c r="L17" s="15">
        <f>SUM(L15:L16)</f>
        <v>990</v>
      </c>
      <c r="M17" s="15">
        <f>SUM(M15:M16)</f>
        <v>0</v>
      </c>
      <c r="N17" s="15">
        <f>SUM(N15:N16)</f>
        <v>4811.6000000000004</v>
      </c>
      <c r="O17" s="15">
        <f>SUM(O15:O16)</f>
        <v>-2501.08</v>
      </c>
      <c r="P17" s="15">
        <f>SUM(P15:P16)</f>
        <v>0</v>
      </c>
      <c r="Q17" s="15">
        <f>SUM(Q15:Q16)</f>
        <v>0</v>
      </c>
      <c r="R17" s="15">
        <f>SUM(R15:R16)</f>
        <v>0</v>
      </c>
      <c r="T17" s="15"/>
      <c r="V17" s="21">
        <f>SUM(G17:R17)</f>
        <v>-1775610.9000000001</v>
      </c>
    </row>
    <row r="18" spans="1:22" ht="18" customHeight="1" x14ac:dyDescent="0.25">
      <c r="A18" s="29"/>
      <c r="B18" s="39"/>
      <c r="G18" s="8"/>
      <c r="H18" s="8"/>
      <c r="I18" s="8"/>
      <c r="J18" s="8"/>
      <c r="K18" s="8"/>
      <c r="L18" s="8"/>
      <c r="M18" s="8"/>
      <c r="N18" s="8"/>
      <c r="O18" s="8"/>
      <c r="P18" s="8"/>
      <c r="Q18" s="8"/>
      <c r="R18" s="8"/>
      <c r="T18" s="8"/>
      <c r="V18" s="20"/>
    </row>
    <row r="19" spans="1:22" ht="18" customHeight="1" x14ac:dyDescent="0.25">
      <c r="A19" s="29"/>
      <c r="B19" s="39"/>
      <c r="F19" s="3" t="s">
        <v>3</v>
      </c>
      <c r="G19" s="10">
        <f>G12+G17</f>
        <v>2328813.7800000031</v>
      </c>
      <c r="H19" s="10">
        <f>H12+H17</f>
        <v>89357.62000000001</v>
      </c>
      <c r="I19" s="10">
        <f>I12+I17</f>
        <v>665259.5199999999</v>
      </c>
      <c r="J19" s="10">
        <f>J12+J17</f>
        <v>256279.2200000002</v>
      </c>
      <c r="K19" s="10">
        <f>K12+K17</f>
        <v>23868.919999999987</v>
      </c>
      <c r="L19" s="10">
        <f>L12+L17</f>
        <v>990</v>
      </c>
      <c r="M19" s="10">
        <f>M12+M17</f>
        <v>0</v>
      </c>
      <c r="N19" s="10">
        <f>N12+N17</f>
        <v>16322.6</v>
      </c>
      <c r="O19" s="10">
        <f>O12+O17</f>
        <v>2538.62</v>
      </c>
      <c r="P19" s="10">
        <f>P12+P17</f>
        <v>0</v>
      </c>
      <c r="Q19" s="10">
        <f>Q12+Q17</f>
        <v>0</v>
      </c>
      <c r="R19" s="10">
        <f>R12+R17</f>
        <v>0</v>
      </c>
      <c r="T19" s="10"/>
      <c r="V19" s="23">
        <f>SUM(G19:R19)</f>
        <v>3383430.2800000035</v>
      </c>
    </row>
    <row r="20" spans="1:22" ht="18" customHeight="1" x14ac:dyDescent="0.25">
      <c r="A20" s="29"/>
      <c r="B20" s="39"/>
      <c r="G20" s="8"/>
      <c r="H20" s="8"/>
      <c r="I20" s="8"/>
      <c r="J20" s="8"/>
      <c r="K20" s="8"/>
      <c r="L20" s="8"/>
      <c r="M20" s="8"/>
      <c r="N20" s="8"/>
      <c r="O20" s="8"/>
      <c r="P20" s="8"/>
      <c r="Q20" s="8"/>
      <c r="R20" s="8"/>
      <c r="T20" s="8"/>
      <c r="V20" s="20"/>
    </row>
    <row r="21" spans="1:22" ht="18" customHeight="1" x14ac:dyDescent="0.3">
      <c r="A21" s="29"/>
      <c r="B21" s="39"/>
      <c r="F21" s="6" t="s">
        <v>6</v>
      </c>
      <c r="G21" s="9"/>
      <c r="H21" s="9"/>
      <c r="I21" s="9"/>
      <c r="J21" s="9"/>
      <c r="K21" s="9"/>
      <c r="L21" s="9"/>
      <c r="M21" s="9"/>
      <c r="N21" s="9"/>
      <c r="O21" s="9"/>
      <c r="P21" s="9"/>
      <c r="Q21" s="9"/>
      <c r="R21" s="9"/>
      <c r="T21" s="9"/>
      <c r="V21" s="22"/>
    </row>
    <row r="22" spans="1:22" ht="18" customHeight="1" x14ac:dyDescent="0.25">
      <c r="A22" s="29"/>
      <c r="B22" s="39">
        <v>35</v>
      </c>
      <c r="F22" t="str">
        <f>_xll.NL("First","Finance","[Account].[Account Category]","[Account].[Account Category]",B22,"DataSource=",Datasource)</f>
        <v>Administrative Expense</v>
      </c>
      <c r="G22" s="8">
        <f>-_xll.NL("CubeValue","Finance","[Measures].[Net Change]","Filters=",$B$2:$C$5,"[Transaction Date].[Month]",G$8,"[Account].[Account Category]",$B22,"DataSource=",Datasource)</f>
        <v>-1270232.8199999996</v>
      </c>
      <c r="H22" s="8">
        <f>-_xll.NL("CubeValue","Finance","[Measures].[Net Change]","Filters=",$B$2:$C$5,"[Transaction Date].[Month]",H$8,"[Account].[Account Category]",$B22,"DataSource=",Datasource)</f>
        <v>0</v>
      </c>
      <c r="I22" s="8">
        <f>-_xll.NL("CubeValue","Finance","[Measures].[Net Change]","Filters=",$B$2:$C$5,"[Transaction Date].[Month]",I$8,"[Account].[Account Category]",$B22,"DataSource=",Datasource)</f>
        <v>-60</v>
      </c>
      <c r="J22" s="8">
        <f>-_xll.NL("CubeValue","Finance","[Measures].[Net Change]","Filters=",$B$2:$C$5,"[Transaction Date].[Month]",J$8,"[Account].[Account Category]",$B22,"DataSource=",Datasource)</f>
        <v>0</v>
      </c>
      <c r="K22" s="8">
        <f>-_xll.NL("CubeValue","Finance","[Measures].[Net Change]","Filters=",$B$2:$C$5,"[Transaction Date].[Month]",K$8,"[Account].[Account Category]",$B22,"DataSource=",Datasource)</f>
        <v>0</v>
      </c>
      <c r="L22" s="8">
        <f>-_xll.NL("CubeValue","Finance","[Measures].[Net Change]","Filters=",$B$2:$C$5,"[Transaction Date].[Month]",L$8,"[Account].[Account Category]",$B22,"DataSource=",Datasource)</f>
        <v>0</v>
      </c>
      <c r="M22" s="8">
        <f>-_xll.NL("CubeValue","Finance","[Measures].[Net Change]","Filters=",$B$2:$C$5,"[Transaction Date].[Month]",M$8,"[Account].[Account Category]",$B22,"DataSource=",Datasource)</f>
        <v>0</v>
      </c>
      <c r="N22" s="8">
        <f>-_xll.NL("CubeValue","Finance","[Measures].[Net Change]","Filters=",$B$2:$C$5,"[Transaction Date].[Month]",N$8,"[Account].[Account Category]",$B22,"DataSource=",Datasource)</f>
        <v>0</v>
      </c>
      <c r="O22" s="8">
        <f>-_xll.NL("CubeValue","Finance","[Measures].[Net Change]","Filters=",$B$2:$C$5,"[Transaction Date].[Month]",O$8,"[Account].[Account Category]",$B22,"DataSource=",Datasource)</f>
        <v>0</v>
      </c>
      <c r="P22" s="8">
        <f>-_xll.NL("CubeValue","Finance","[Measures].[Net Change]","Filters=",$B$2:$C$5,"[Transaction Date].[Month]",P$8,"[Account].[Account Category]",$B22,"DataSource=",Datasource)</f>
        <v>0</v>
      </c>
      <c r="Q22" s="8">
        <f>-_xll.NL("CubeValue","Finance","[Measures].[Net Change]","Filters=",$B$2:$C$5,"[Transaction Date].[Month]",Q$8,"[Account].[Account Category]",$B22,"DataSource=",Datasource)</f>
        <v>0</v>
      </c>
      <c r="R22" s="8">
        <f>-_xll.NL("CubeValue","Finance","[Measures].[Net Change]","Filters=",$B$2:$C$5,"[Transaction Date].[Month]",R$8,"[Account].[Account Category]",$B22,"DataSource=",Datasource)</f>
        <v>0</v>
      </c>
      <c r="T22" s="8"/>
      <c r="V22" s="20">
        <f>SUM(G22:R22)</f>
        <v>-1270292.8199999996</v>
      </c>
    </row>
    <row r="23" spans="1:22" ht="18" customHeight="1" x14ac:dyDescent="0.25">
      <c r="A23" s="29"/>
      <c r="B23" s="39">
        <v>36</v>
      </c>
      <c r="F23" t="str">
        <f>_xll.NL("First","Finance","[Account].[Account Category]","[Account].[Account Category]",B23,"DataSource=",Datasource)</f>
        <v>Salaries Expense</v>
      </c>
      <c r="G23" s="8">
        <f>-_xll.NL("CubeValue","Finance","[Measures].[Net Change]","Filters=",$B$2:$C$5,"[Transaction Date].[Month]",G$8,"[Account].[Account Category]",$B23,"DataSource=",Datasource)</f>
        <v>-778461.01999999932</v>
      </c>
      <c r="H23" s="8">
        <f>-_xll.NL("CubeValue","Finance","[Measures].[Net Change]","Filters=",$B$2:$C$5,"[Transaction Date].[Month]",H$8,"[Account].[Account Category]",$B23,"DataSource=",Datasource)</f>
        <v>-297188.23999999982</v>
      </c>
      <c r="I23" s="8">
        <f>-_xll.NL("CubeValue","Finance","[Measures].[Net Change]","Filters=",$B$2:$C$5,"[Transaction Date].[Month]",I$8,"[Account].[Account Category]",$B23,"DataSource=",Datasource)</f>
        <v>-319213.60000000003</v>
      </c>
      <c r="J23" s="8">
        <f>-_xll.NL("CubeValue","Finance","[Measures].[Net Change]","Filters=",$B$2:$C$5,"[Transaction Date].[Month]",J$8,"[Account].[Account Category]",$B23,"DataSource=",Datasource)</f>
        <v>-305474.49999999994</v>
      </c>
      <c r="K23" s="8">
        <f>-_xll.NL("CubeValue","Finance","[Measures].[Net Change]","Filters=",$B$2:$C$5,"[Transaction Date].[Month]",K$8,"[Account].[Account Category]",$B23,"DataSource=",Datasource)</f>
        <v>-297007.88</v>
      </c>
      <c r="L23" s="8">
        <f>-_xll.NL("CubeValue","Finance","[Measures].[Net Change]","Filters=",$B$2:$C$5,"[Transaction Date].[Month]",L$8,"[Account].[Account Category]",$B23,"DataSource=",Datasource)</f>
        <v>-632388.23999999987</v>
      </c>
      <c r="M23" s="8">
        <f>-_xll.NL("CubeValue","Finance","[Measures].[Net Change]","Filters=",$B$2:$C$5,"[Transaction Date].[Month]",M$8,"[Account].[Account Category]",$B23,"DataSource=",Datasource)</f>
        <v>-318416.42000000004</v>
      </c>
      <c r="N23" s="8">
        <f>-_xll.NL("CubeValue","Finance","[Measures].[Net Change]","Filters=",$B$2:$C$5,"[Transaction Date].[Month]",N$8,"[Account].[Account Category]",$B23,"DataSource=",Datasource)</f>
        <v>-292128.43999999994</v>
      </c>
      <c r="O23" s="8">
        <f>-_xll.NL("CubeValue","Finance","[Measures].[Net Change]","Filters=",$B$2:$C$5,"[Transaction Date].[Month]",O$8,"[Account].[Account Category]",$B23,"DataSource=",Datasource)</f>
        <v>-296924.14</v>
      </c>
      <c r="P23" s="8">
        <f>-_xll.NL("CubeValue","Finance","[Measures].[Net Change]","Filters=",$B$2:$C$5,"[Transaction Date].[Month]",P$8,"[Account].[Account Category]",$B23,"DataSource=",Datasource)</f>
        <v>-289940.88</v>
      </c>
      <c r="Q23" s="8">
        <f>-_xll.NL("CubeValue","Finance","[Measures].[Net Change]","Filters=",$B$2:$C$5,"[Transaction Date].[Month]",Q$8,"[Account].[Account Category]",$B23,"DataSource=",Datasource)</f>
        <v>-293468.37999999995</v>
      </c>
      <c r="R23" s="8">
        <f>-_xll.NL("CubeValue","Finance","[Measures].[Net Change]","Filters=",$B$2:$C$5,"[Transaction Date].[Month]",R$8,"[Account].[Account Category]",$B23,"DataSource=",Datasource)</f>
        <v>-230845.27999999997</v>
      </c>
      <c r="T23" s="8"/>
      <c r="V23" s="20">
        <f>SUM(G23:R23)</f>
        <v>-4351457.0199999986</v>
      </c>
    </row>
    <row r="24" spans="1:22" ht="18" customHeight="1" x14ac:dyDescent="0.25">
      <c r="A24" s="29"/>
      <c r="B24" s="39">
        <v>37</v>
      </c>
      <c r="F24" t="str">
        <f>_xll.NL("First","Finance","[Account].[Account Category]","[Account].[Account Category]",B24,"DataSource=",Datasource)</f>
        <v>Other Employee Expenses</v>
      </c>
      <c r="G24" s="8">
        <f>-_xll.NL("CubeValue","Finance","[Measures].[Net Change]","Filters=",$B$2:$C$5,"[Transaction Date].[Month]",G$8,"[Account].[Account Category]",$B24,"DataSource=",Datasource)</f>
        <v>-31726.820000000022</v>
      </c>
      <c r="H24" s="8">
        <f>-_xll.NL("CubeValue","Finance","[Measures].[Net Change]","Filters=",$B$2:$C$5,"[Transaction Date].[Month]",H$8,"[Account].[Account Category]",$B24,"DataSource=",Datasource)</f>
        <v>-14294.519999999999</v>
      </c>
      <c r="I24" s="8">
        <f>-_xll.NL("CubeValue","Finance","[Measures].[Net Change]","Filters=",$B$2:$C$5,"[Transaction Date].[Month]",I$8,"[Account].[Account Category]",$B24,"DataSource=",Datasource)</f>
        <v>-14298.359999999993</v>
      </c>
      <c r="J24" s="8">
        <f>-_xll.NL("CubeValue","Finance","[Measures].[Net Change]","Filters=",$B$2:$C$5,"[Transaction Date].[Month]",J$8,"[Account].[Account Category]",$B24,"DataSource=",Datasource)</f>
        <v>-14206.179999999991</v>
      </c>
      <c r="K24" s="8">
        <f>-_xll.NL("CubeValue","Finance","[Measures].[Net Change]","Filters=",$B$2:$C$5,"[Transaction Date].[Month]",K$8,"[Account].[Account Category]",$B24,"DataSource=",Datasource)</f>
        <v>-14309.479999999992</v>
      </c>
      <c r="L24" s="8">
        <f>-_xll.NL("CubeValue","Finance","[Measures].[Net Change]","Filters=",$B$2:$C$5,"[Transaction Date].[Month]",L$8,"[Account].[Account Category]",$B24,"DataSource=",Datasource)</f>
        <v>-14315.079999999989</v>
      </c>
      <c r="M24" s="8">
        <f>-_xll.NL("CubeValue","Finance","[Measures].[Net Change]","Filters=",$B$2:$C$5,"[Transaction Date].[Month]",M$8,"[Account].[Account Category]",$B24,"DataSource=",Datasource)</f>
        <v>-14347.199999999993</v>
      </c>
      <c r="N24" s="8">
        <f>-_xll.NL("CubeValue","Finance","[Measures].[Net Change]","Filters=",$B$2:$C$5,"[Transaction Date].[Month]",N$8,"[Account].[Account Category]",$B24,"DataSource=",Datasource)</f>
        <v>-14308.539999999985</v>
      </c>
      <c r="O24" s="8">
        <f>-_xll.NL("CubeValue","Finance","[Measures].[Net Change]","Filters=",$B$2:$C$5,"[Transaction Date].[Month]",O$8,"[Account].[Account Category]",$B24,"DataSource=",Datasource)</f>
        <v>-14326.499999999993</v>
      </c>
      <c r="P24" s="8">
        <f>-_xll.NL("CubeValue","Finance","[Measures].[Net Change]","Filters=",$B$2:$C$5,"[Transaction Date].[Month]",P$8,"[Account].[Account Category]",$B24,"DataSource=",Datasource)</f>
        <v>-14315.119999999992</v>
      </c>
      <c r="Q24" s="8">
        <f>-_xll.NL("CubeValue","Finance","[Measures].[Net Change]","Filters=",$B$2:$C$5,"[Transaction Date].[Month]",Q$8,"[Account].[Account Category]",$B24,"DataSource=",Datasource)</f>
        <v>-14221.779999999997</v>
      </c>
      <c r="R24" s="8">
        <f>-_xll.NL("CubeValue","Finance","[Measures].[Net Change]","Filters=",$B$2:$C$5,"[Transaction Date].[Month]",R$8,"[Account].[Account Category]",$B24,"DataSource=",Datasource)</f>
        <v>-11452.419999999989</v>
      </c>
      <c r="T24" s="8"/>
      <c r="V24" s="20">
        <f>SUM(G24:R24)</f>
        <v>-186121.99999999994</v>
      </c>
    </row>
    <row r="25" spans="1:22" ht="18" customHeight="1" x14ac:dyDescent="0.25">
      <c r="A25" s="29"/>
      <c r="B25" s="39"/>
      <c r="F25" s="12" t="s">
        <v>7</v>
      </c>
      <c r="G25" s="15">
        <f>SUM(G22:G24)</f>
        <v>-2080420.659999999</v>
      </c>
      <c r="H25" s="15">
        <f>SUM(H22:H24)</f>
        <v>-311482.75999999983</v>
      </c>
      <c r="I25" s="15">
        <f>SUM(I22:I24)</f>
        <v>-333571.96000000002</v>
      </c>
      <c r="J25" s="15">
        <f>SUM(J22:J24)</f>
        <v>-319680.67999999993</v>
      </c>
      <c r="K25" s="15">
        <f>SUM(K22:K24)</f>
        <v>-311317.36</v>
      </c>
      <c r="L25" s="15">
        <f>SUM(L22:L24)</f>
        <v>-646703.31999999983</v>
      </c>
      <c r="M25" s="15">
        <f>SUM(M22:M24)</f>
        <v>-332763.62000000005</v>
      </c>
      <c r="N25" s="15">
        <f>SUM(N22:N24)</f>
        <v>-306436.97999999992</v>
      </c>
      <c r="O25" s="15">
        <f>SUM(O22:O24)</f>
        <v>-311250.64</v>
      </c>
      <c r="P25" s="15">
        <f>SUM(P22:P24)</f>
        <v>-304256</v>
      </c>
      <c r="Q25" s="15">
        <f>SUM(Q22:Q24)</f>
        <v>-307690.15999999992</v>
      </c>
      <c r="R25" s="15">
        <f>SUM(R22:R24)</f>
        <v>-242297.69999999995</v>
      </c>
      <c r="T25" s="15"/>
      <c r="V25" s="21">
        <f>SUM(G25:R25)</f>
        <v>-5807871.839999998</v>
      </c>
    </row>
    <row r="26" spans="1:22" ht="18" customHeight="1" x14ac:dyDescent="0.25">
      <c r="A26" s="29"/>
      <c r="B26" s="39"/>
      <c r="G26" s="8"/>
      <c r="H26" s="8"/>
      <c r="I26" s="8"/>
      <c r="J26" s="8"/>
      <c r="K26" s="8"/>
      <c r="L26" s="8"/>
      <c r="M26" s="8"/>
      <c r="N26" s="8"/>
      <c r="O26" s="8"/>
      <c r="P26" s="8"/>
      <c r="Q26" s="8"/>
      <c r="R26" s="8"/>
      <c r="T26" s="8"/>
      <c r="V26" s="20"/>
    </row>
    <row r="27" spans="1:22" ht="18" customHeight="1" x14ac:dyDescent="0.25">
      <c r="A27" s="29"/>
      <c r="B27" s="39"/>
      <c r="F27" s="3" t="s">
        <v>8</v>
      </c>
      <c r="G27" s="10">
        <f>G19+G25</f>
        <v>248393.12000000407</v>
      </c>
      <c r="H27" s="10">
        <f>H19+H25</f>
        <v>-222125.13999999984</v>
      </c>
      <c r="I27" s="10">
        <f>I19+I25</f>
        <v>331687.55999999988</v>
      </c>
      <c r="J27" s="10">
        <f>J19+J25</f>
        <v>-63401.45999999973</v>
      </c>
      <c r="K27" s="10">
        <f>K19+K25</f>
        <v>-287448.44</v>
      </c>
      <c r="L27" s="10">
        <f>L19+L25</f>
        <v>-645713.31999999983</v>
      </c>
      <c r="M27" s="10">
        <f>M19+M25</f>
        <v>-332763.62000000005</v>
      </c>
      <c r="N27" s="10">
        <f>N19+N25</f>
        <v>-290114.37999999995</v>
      </c>
      <c r="O27" s="10">
        <f>O19+O25</f>
        <v>-308712.02</v>
      </c>
      <c r="P27" s="10">
        <f>P19+P25</f>
        <v>-304256</v>
      </c>
      <c r="Q27" s="10">
        <f>Q19+Q25</f>
        <v>-307690.15999999992</v>
      </c>
      <c r="R27" s="10">
        <f>R19+R25</f>
        <v>-242297.69999999995</v>
      </c>
      <c r="T27" s="10"/>
      <c r="V27" s="23">
        <f>SUM(G27:R27)</f>
        <v>-2424441.5599999959</v>
      </c>
    </row>
    <row r="28" spans="1:22" ht="18" customHeight="1" x14ac:dyDescent="0.25">
      <c r="A28" s="29"/>
      <c r="B28" s="39"/>
      <c r="G28" s="8"/>
      <c r="H28" s="8"/>
      <c r="I28" s="8"/>
      <c r="J28" s="8"/>
      <c r="K28" s="8"/>
      <c r="L28" s="8"/>
      <c r="M28" s="8"/>
      <c r="N28" s="8"/>
      <c r="O28" s="8"/>
      <c r="P28" s="8"/>
      <c r="Q28" s="8"/>
      <c r="R28" s="8"/>
      <c r="T28" s="8"/>
      <c r="V28" s="20"/>
    </row>
    <row r="29" spans="1:22" ht="18" customHeight="1" x14ac:dyDescent="0.3">
      <c r="A29" s="29"/>
      <c r="B29" s="39"/>
      <c r="F29" s="6" t="s">
        <v>14</v>
      </c>
      <c r="G29" s="9"/>
      <c r="H29" s="9"/>
      <c r="I29" s="9"/>
      <c r="J29" s="9"/>
      <c r="K29" s="9"/>
      <c r="L29" s="9"/>
      <c r="M29" s="9"/>
      <c r="N29" s="9"/>
      <c r="O29" s="9"/>
      <c r="P29" s="9"/>
      <c r="Q29" s="9"/>
      <c r="R29" s="9"/>
      <c r="T29" s="9"/>
      <c r="V29" s="22"/>
    </row>
    <row r="30" spans="1:22" ht="18" customHeight="1" x14ac:dyDescent="0.25">
      <c r="A30" s="29"/>
      <c r="B30" s="39">
        <v>39</v>
      </c>
      <c r="F30" t="str">
        <f>_xll.NL("First","Finance","[Account].[Account Category]","[Account].[Account Category]",B30,"DataSource=",Datasource)</f>
        <v>Tax Expense</v>
      </c>
      <c r="G30" s="8">
        <f>-_xll.NL("CubeValue","Finance","[Measures].[Net Change]","Filters=",$B$2:$C$5,"[Transaction Date].[Month]",G$8,"[Account].[Account Category]",$B30,"DataSource=",Datasource)</f>
        <v>-51029.640000000036</v>
      </c>
      <c r="H30" s="8">
        <f>-_xll.NL("CubeValue","Finance","[Measures].[Net Change]","Filters=",$B$2:$C$5,"[Transaction Date].[Month]",H$8,"[Account].[Account Category]",$B30,"DataSource=",Datasource)</f>
        <v>-21582.119999999992</v>
      </c>
      <c r="I30" s="8">
        <f>-_xll.NL("CubeValue","Finance","[Measures].[Net Change]","Filters=",$B$2:$C$5,"[Transaction Date].[Month]",I$8,"[Account].[Account Category]",$B30,"DataSource=",Datasource)</f>
        <v>-21777.980000000003</v>
      </c>
      <c r="J30" s="8">
        <f>-_xll.NL("CubeValue","Finance","[Measures].[Net Change]","Filters=",$B$2:$C$5,"[Transaction Date].[Month]",J$8,"[Account].[Account Category]",$B30,"DataSource=",Datasource)</f>
        <v>-21486.559999999987</v>
      </c>
      <c r="K30" s="8">
        <f>-_xll.NL("CubeValue","Finance","[Measures].[Net Change]","Filters=",$B$2:$C$5,"[Transaction Date].[Month]",K$8,"[Account].[Account Category]",$B30,"DataSource=",Datasource)</f>
        <v>-22083.53999999999</v>
      </c>
      <c r="L30" s="8">
        <f>-_xll.NL("CubeValue","Finance","[Measures].[Net Change]","Filters=",$B$2:$C$5,"[Transaction Date].[Month]",L$8,"[Account].[Account Category]",$B30,"DataSource=",Datasource)</f>
        <v>-47629.939999999995</v>
      </c>
      <c r="M30" s="8">
        <f>-_xll.NL("CubeValue","Finance","[Measures].[Net Change]","Filters=",$B$2:$C$5,"[Transaction Date].[Month]",M$8,"[Account].[Account Category]",$B30,"DataSource=",Datasource)</f>
        <v>-23611.160000000003</v>
      </c>
      <c r="N30" s="8">
        <f>-_xll.NL("CubeValue","Finance","[Measures].[Net Change]","Filters=",$B$2:$C$5,"[Transaction Date].[Month]",N$8,"[Account].[Account Category]",$B30,"DataSource=",Datasource)</f>
        <v>-21573.819999999978</v>
      </c>
      <c r="O30" s="8">
        <f>-_xll.NL("CubeValue","Finance","[Measures].[Net Change]","Filters=",$B$2:$C$5,"[Transaction Date].[Month]",O$8,"[Account].[Account Category]",$B30,"DataSource=",Datasource)</f>
        <v>-21955.619999999988</v>
      </c>
      <c r="P30" s="8">
        <f>-_xll.NL("CubeValue","Finance","[Measures].[Net Change]","Filters=",$B$2:$C$5,"[Transaction Date].[Month]",P$8,"[Account].[Account Category]",$B30,"DataSource=",Datasource)</f>
        <v>-21432.62000000001</v>
      </c>
      <c r="Q30" s="8">
        <f>-_xll.NL("CubeValue","Finance","[Measures].[Net Change]","Filters=",$B$2:$C$5,"[Transaction Date].[Month]",Q$8,"[Account].[Account Category]",$B30,"DataSource=",Datasource)</f>
        <v>-21716.73999999998</v>
      </c>
      <c r="R30" s="8">
        <f>-_xll.NL("CubeValue","Finance","[Measures].[Net Change]","Filters=",$B$2:$C$5,"[Transaction Date].[Month]",R$8,"[Account].[Account Category]",$B30,"DataSource=",Datasource)</f>
        <v>-17061.359999999971</v>
      </c>
      <c r="T30" s="8"/>
      <c r="V30" s="20">
        <f>SUM(G30:R30)</f>
        <v>-312941.09999999998</v>
      </c>
    </row>
    <row r="31" spans="1:22" ht="18" customHeight="1" x14ac:dyDescent="0.25">
      <c r="A31" s="29"/>
      <c r="B31" s="39">
        <v>40</v>
      </c>
      <c r="F31" t="str">
        <f>_xll.NL("First","Finance","[Account].[Account Category]","[Account].[Account Category]",B31,"DataSource=",Datasource)</f>
        <v>Depreciation Expense</v>
      </c>
      <c r="G31" s="8">
        <f>-_xll.NL("CubeValue","Finance","[Measures].[Net Change]","Filters=",$B$2:$C$5,"[Transaction Date].[Month]",G$8,"[Account].[Account Category]",$B31,"DataSource=",Datasource)</f>
        <v>-40890.480000000003</v>
      </c>
      <c r="H31" s="8">
        <f>-_xll.NL("CubeValue","Finance","[Measures].[Net Change]","Filters=",$B$2:$C$5,"[Transaction Date].[Month]",H$8,"[Account].[Account Category]",$B31,"DataSource=",Datasource)</f>
        <v>0</v>
      </c>
      <c r="I31" s="8">
        <f>-_xll.NL("CubeValue","Finance","[Measures].[Net Change]","Filters=",$B$2:$C$5,"[Transaction Date].[Month]",I$8,"[Account].[Account Category]",$B31,"DataSource=",Datasource)</f>
        <v>0</v>
      </c>
      <c r="J31" s="8">
        <f>-_xll.NL("CubeValue","Finance","[Measures].[Net Change]","Filters=",$B$2:$C$5,"[Transaction Date].[Month]",J$8,"[Account].[Account Category]",$B31,"DataSource=",Datasource)</f>
        <v>0</v>
      </c>
      <c r="K31" s="8">
        <f>-_xll.NL("CubeValue","Finance","[Measures].[Net Change]","Filters=",$B$2:$C$5,"[Transaction Date].[Month]",K$8,"[Account].[Account Category]",$B31,"DataSource=",Datasource)</f>
        <v>0</v>
      </c>
      <c r="L31" s="8">
        <f>-_xll.NL("CubeValue","Finance","[Measures].[Net Change]","Filters=",$B$2:$C$5,"[Transaction Date].[Month]",L$8,"[Account].[Account Category]",$B31,"DataSource=",Datasource)</f>
        <v>0</v>
      </c>
      <c r="M31" s="8">
        <f>-_xll.NL("CubeValue","Finance","[Measures].[Net Change]","Filters=",$B$2:$C$5,"[Transaction Date].[Month]",M$8,"[Account].[Account Category]",$B31,"DataSource=",Datasource)</f>
        <v>0</v>
      </c>
      <c r="N31" s="8">
        <f>-_xll.NL("CubeValue","Finance","[Measures].[Net Change]","Filters=",$B$2:$C$5,"[Transaction Date].[Month]",N$8,"[Account].[Account Category]",$B31,"DataSource=",Datasource)</f>
        <v>0</v>
      </c>
      <c r="O31" s="8">
        <f>-_xll.NL("CubeValue","Finance","[Measures].[Net Change]","Filters=",$B$2:$C$5,"[Transaction Date].[Month]",O$8,"[Account].[Account Category]",$B31,"DataSource=",Datasource)</f>
        <v>0</v>
      </c>
      <c r="P31" s="8">
        <f>-_xll.NL("CubeValue","Finance","[Measures].[Net Change]","Filters=",$B$2:$C$5,"[Transaction Date].[Month]",P$8,"[Account].[Account Category]",$B31,"DataSource=",Datasource)</f>
        <v>0</v>
      </c>
      <c r="Q31" s="8">
        <f>-_xll.NL("CubeValue","Finance","[Measures].[Net Change]","Filters=",$B$2:$C$5,"[Transaction Date].[Month]",Q$8,"[Account].[Account Category]",$B31,"DataSource=",Datasource)</f>
        <v>0</v>
      </c>
      <c r="R31" s="8">
        <f>-_xll.NL("CubeValue","Finance","[Measures].[Net Change]","Filters=",$B$2:$C$5,"[Transaction Date].[Month]",R$8,"[Account].[Account Category]",$B31,"DataSource=",Datasource)</f>
        <v>0</v>
      </c>
      <c r="T31" s="8"/>
      <c r="V31" s="20">
        <f>SUM(G31:R31)</f>
        <v>-40890.480000000003</v>
      </c>
    </row>
    <row r="32" spans="1:22" ht="18" customHeight="1" x14ac:dyDescent="0.25">
      <c r="A32" s="29"/>
      <c r="B32" s="39">
        <v>42</v>
      </c>
      <c r="F32" t="str">
        <f>_xll.NL("First","Finance","[Account].[Account Category]","[Account].[Account Category]",B32,"DataSource=",Datasource)</f>
        <v>Other Expenses</v>
      </c>
      <c r="G32" s="8">
        <f>-_xll.NL("CubeValue","Finance","[Measures].[Net Change]","Filters=",$B$2:$C$5,"[Transaction Date].[Month]",G$8,"[Account].[Account Category]",$B32,"DataSource=",Datasource)</f>
        <v>-4391.54</v>
      </c>
      <c r="H32" s="8">
        <f>-_xll.NL("CubeValue","Finance","[Measures].[Net Change]","Filters=",$B$2:$C$5,"[Transaction Date].[Month]",H$8,"[Account].[Account Category]",$B32,"DataSource=",Datasource)</f>
        <v>0</v>
      </c>
      <c r="I32" s="8">
        <f>-_xll.NL("CubeValue","Finance","[Measures].[Net Change]","Filters=",$B$2:$C$5,"[Transaction Date].[Month]",I$8,"[Account].[Account Category]",$B32,"DataSource=",Datasource)</f>
        <v>-1514.2399999999998</v>
      </c>
      <c r="J32" s="8">
        <f>-_xll.NL("CubeValue","Finance","[Measures].[Net Change]","Filters=",$B$2:$C$5,"[Transaction Date].[Month]",J$8,"[Account].[Account Category]",$B32,"DataSource=",Datasource)</f>
        <v>-40</v>
      </c>
      <c r="K32" s="8">
        <f>-_xll.NL("CubeValue","Finance","[Measures].[Net Change]","Filters=",$B$2:$C$5,"[Transaction Date].[Month]",K$8,"[Account].[Account Category]",$B32,"DataSource=",Datasource)</f>
        <v>0</v>
      </c>
      <c r="L32" s="8">
        <f>-_xll.NL("CubeValue","Finance","[Measures].[Net Change]","Filters=",$B$2:$C$5,"[Transaction Date].[Month]",L$8,"[Account].[Account Category]",$B32,"DataSource=",Datasource)</f>
        <v>0</v>
      </c>
      <c r="M32" s="8">
        <f>-_xll.NL("CubeValue","Finance","[Measures].[Net Change]","Filters=",$B$2:$C$5,"[Transaction Date].[Month]",M$8,"[Account].[Account Category]",$B32,"DataSource=",Datasource)</f>
        <v>0</v>
      </c>
      <c r="N32" s="8">
        <f>-_xll.NL("CubeValue","Finance","[Measures].[Net Change]","Filters=",$B$2:$C$5,"[Transaction Date].[Month]",N$8,"[Account].[Account Category]",$B32,"DataSource=",Datasource)</f>
        <v>0</v>
      </c>
      <c r="O32" s="8">
        <f>-_xll.NL("CubeValue","Finance","[Measures].[Net Change]","Filters=",$B$2:$C$5,"[Transaction Date].[Month]",O$8,"[Account].[Account Category]",$B32,"DataSource=",Datasource)</f>
        <v>0</v>
      </c>
      <c r="P32" s="8">
        <f>-_xll.NL("CubeValue","Finance","[Measures].[Net Change]","Filters=",$B$2:$C$5,"[Transaction Date].[Month]",P$8,"[Account].[Account Category]",$B32,"DataSource=",Datasource)</f>
        <v>0</v>
      </c>
      <c r="Q32" s="8">
        <f>-_xll.NL("CubeValue","Finance","[Measures].[Net Change]","Filters=",$B$2:$C$5,"[Transaction Date].[Month]",Q$8,"[Account].[Account Category]",$B32,"DataSource=",Datasource)</f>
        <v>0</v>
      </c>
      <c r="R32" s="8">
        <f>-_xll.NL("CubeValue","Finance","[Measures].[Net Change]","Filters=",$B$2:$C$5,"[Transaction Date].[Month]",R$8,"[Account].[Account Category]",$B32,"DataSource=",Datasource)</f>
        <v>0</v>
      </c>
      <c r="T32" s="8"/>
      <c r="V32" s="20">
        <f>SUM(G32:R32)</f>
        <v>-5945.78</v>
      </c>
    </row>
    <row r="33" spans="1:22" ht="18" customHeight="1" x14ac:dyDescent="0.25">
      <c r="A33" s="29"/>
      <c r="B33" s="39">
        <v>43</v>
      </c>
      <c r="F33" t="str">
        <f>_xll.NL("First","Finance","[Account].[Account Category]","[Account].[Account Category]",B33,"DataSource=",Datasource)</f>
        <v>Other Income</v>
      </c>
      <c r="G33" s="8">
        <f>-_xll.NL("CubeValue","Finance","[Measures].[Net Change]","Filters=",$B$2:$C$5,"[Transaction Date].[Month]",G$8,"[Account].[Account Category]",$B33,"DataSource=",Datasource)</f>
        <v>8862.48</v>
      </c>
      <c r="H33" s="8">
        <f>-_xll.NL("CubeValue","Finance","[Measures].[Net Change]","Filters=",$B$2:$C$5,"[Transaction Date].[Month]",H$8,"[Account].[Account Category]",$B33,"DataSource=",Datasource)</f>
        <v>0</v>
      </c>
      <c r="I33" s="8">
        <f>-_xll.NL("CubeValue","Finance","[Measures].[Net Change]","Filters=",$B$2:$C$5,"[Transaction Date].[Month]",I$8,"[Account].[Account Category]",$B33,"DataSource=",Datasource)</f>
        <v>0</v>
      </c>
      <c r="J33" s="8">
        <f>-_xll.NL("CubeValue","Finance","[Measures].[Net Change]","Filters=",$B$2:$C$5,"[Transaction Date].[Month]",J$8,"[Account].[Account Category]",$B33,"DataSource=",Datasource)</f>
        <v>0</v>
      </c>
      <c r="K33" s="8">
        <f>-_xll.NL("CubeValue","Finance","[Measures].[Net Change]","Filters=",$B$2:$C$5,"[Transaction Date].[Month]",K$8,"[Account].[Account Category]",$B33,"DataSource=",Datasource)</f>
        <v>0</v>
      </c>
      <c r="L33" s="8">
        <f>-_xll.NL("CubeValue","Finance","[Measures].[Net Change]","Filters=",$B$2:$C$5,"[Transaction Date].[Month]",L$8,"[Account].[Account Category]",$B33,"DataSource=",Datasource)</f>
        <v>0</v>
      </c>
      <c r="M33" s="8">
        <f>-_xll.NL("CubeValue","Finance","[Measures].[Net Change]","Filters=",$B$2:$C$5,"[Transaction Date].[Month]",M$8,"[Account].[Account Category]",$B33,"DataSource=",Datasource)</f>
        <v>0</v>
      </c>
      <c r="N33" s="8">
        <f>-_xll.NL("CubeValue","Finance","[Measures].[Net Change]","Filters=",$B$2:$C$5,"[Transaction Date].[Month]",N$8,"[Account].[Account Category]",$B33,"DataSource=",Datasource)</f>
        <v>0</v>
      </c>
      <c r="O33" s="8">
        <f>-_xll.NL("CubeValue","Finance","[Measures].[Net Change]","Filters=",$B$2:$C$5,"[Transaction Date].[Month]",O$8,"[Account].[Account Category]",$B33,"DataSource=",Datasource)</f>
        <v>0</v>
      </c>
      <c r="P33" s="8">
        <f>-_xll.NL("CubeValue","Finance","[Measures].[Net Change]","Filters=",$B$2:$C$5,"[Transaction Date].[Month]",P$8,"[Account].[Account Category]",$B33,"DataSource=",Datasource)</f>
        <v>0</v>
      </c>
      <c r="Q33" s="8">
        <f>-_xll.NL("CubeValue","Finance","[Measures].[Net Change]","Filters=",$B$2:$C$5,"[Transaction Date].[Month]",Q$8,"[Account].[Account Category]",$B33,"DataSource=",Datasource)</f>
        <v>0</v>
      </c>
      <c r="R33" s="8">
        <f>-_xll.NL("CubeValue","Finance","[Measures].[Net Change]","Filters=",$B$2:$C$5,"[Transaction Date].[Month]",R$8,"[Account].[Account Category]",$B33,"DataSource=",Datasource)</f>
        <v>0</v>
      </c>
      <c r="T33" s="8"/>
      <c r="V33" s="20">
        <f>SUM(G33:R33)</f>
        <v>8862.48</v>
      </c>
    </row>
    <row r="34" spans="1:22" ht="18" customHeight="1" x14ac:dyDescent="0.25">
      <c r="A34" s="29"/>
      <c r="B34" s="39">
        <v>47</v>
      </c>
      <c r="F34" t="str">
        <f>_xll.NL("First","Finance","[Account].[Account Category]","[Account].[Account Category]",B34,"DataSource=",Datasource)</f>
        <v>Amortization of Intangible Assets</v>
      </c>
      <c r="G34" s="8">
        <f>-_xll.NL("CubeValue","Finance","[Measures].[Net Change]","Filters=",$B$2:$C$5,"[Transaction Date].[Month]",G$8,"[Account].[Account Category]",$B34,"DataSource=",Datasource)</f>
        <v>-1965.84</v>
      </c>
      <c r="H34" s="8">
        <f>-_xll.NL("CubeValue","Finance","[Measures].[Net Change]","Filters=",$B$2:$C$5,"[Transaction Date].[Month]",H$8,"[Account].[Account Category]",$B34,"DataSource=",Datasource)</f>
        <v>0</v>
      </c>
      <c r="I34" s="8">
        <f>-_xll.NL("CubeValue","Finance","[Measures].[Net Change]","Filters=",$B$2:$C$5,"[Transaction Date].[Month]",I$8,"[Account].[Account Category]",$B34,"DataSource=",Datasource)</f>
        <v>0</v>
      </c>
      <c r="J34" s="8">
        <f>-_xll.NL("CubeValue","Finance","[Measures].[Net Change]","Filters=",$B$2:$C$5,"[Transaction Date].[Month]",J$8,"[Account].[Account Category]",$B34,"DataSource=",Datasource)</f>
        <v>0</v>
      </c>
      <c r="K34" s="8">
        <f>-_xll.NL("CubeValue","Finance","[Measures].[Net Change]","Filters=",$B$2:$C$5,"[Transaction Date].[Month]",K$8,"[Account].[Account Category]",$B34,"DataSource=",Datasource)</f>
        <v>0</v>
      </c>
      <c r="L34" s="8">
        <f>-_xll.NL("CubeValue","Finance","[Measures].[Net Change]","Filters=",$B$2:$C$5,"[Transaction Date].[Month]",L$8,"[Account].[Account Category]",$B34,"DataSource=",Datasource)</f>
        <v>0</v>
      </c>
      <c r="M34" s="8">
        <f>-_xll.NL("CubeValue","Finance","[Measures].[Net Change]","Filters=",$B$2:$C$5,"[Transaction Date].[Month]",M$8,"[Account].[Account Category]",$B34,"DataSource=",Datasource)</f>
        <v>0</v>
      </c>
      <c r="N34" s="8">
        <f>-_xll.NL("CubeValue","Finance","[Measures].[Net Change]","Filters=",$B$2:$C$5,"[Transaction Date].[Month]",N$8,"[Account].[Account Category]",$B34,"DataSource=",Datasource)</f>
        <v>0</v>
      </c>
      <c r="O34" s="8">
        <f>-_xll.NL("CubeValue","Finance","[Measures].[Net Change]","Filters=",$B$2:$C$5,"[Transaction Date].[Month]",O$8,"[Account].[Account Category]",$B34,"DataSource=",Datasource)</f>
        <v>0</v>
      </c>
      <c r="P34" s="8">
        <f>-_xll.NL("CubeValue","Finance","[Measures].[Net Change]","Filters=",$B$2:$C$5,"[Transaction Date].[Month]",P$8,"[Account].[Account Category]",$B34,"DataSource=",Datasource)</f>
        <v>0</v>
      </c>
      <c r="Q34" s="8">
        <f>-_xll.NL("CubeValue","Finance","[Measures].[Net Change]","Filters=",$B$2:$C$5,"[Transaction Date].[Month]",Q$8,"[Account].[Account Category]",$B34,"DataSource=",Datasource)</f>
        <v>0</v>
      </c>
      <c r="R34" s="8">
        <f>-_xll.NL("CubeValue","Finance","[Measures].[Net Change]","Filters=",$B$2:$C$5,"[Transaction Date].[Month]",R$8,"[Account].[Account Category]",$B34,"DataSource=",Datasource)</f>
        <v>0</v>
      </c>
      <c r="T34" s="8"/>
      <c r="V34" s="20">
        <f>SUM(G34:R34)</f>
        <v>-1965.84</v>
      </c>
    </row>
    <row r="35" spans="1:22" ht="18" customHeight="1" x14ac:dyDescent="0.25">
      <c r="A35" s="29"/>
      <c r="B35" s="39"/>
      <c r="F35" s="12" t="s">
        <v>13</v>
      </c>
      <c r="G35" s="15">
        <f>SUM(G30:G34)</f>
        <v>-89415.020000000033</v>
      </c>
      <c r="H35" s="15">
        <f>SUM(H30:H34)</f>
        <v>-21582.119999999992</v>
      </c>
      <c r="I35" s="15">
        <f>SUM(I30:I34)</f>
        <v>-23292.22</v>
      </c>
      <c r="J35" s="15">
        <f>SUM(J30:J34)</f>
        <v>-21526.559999999987</v>
      </c>
      <c r="K35" s="15">
        <f>SUM(K30:K34)</f>
        <v>-22083.53999999999</v>
      </c>
      <c r="L35" s="15">
        <f>SUM(L30:L34)</f>
        <v>-47629.939999999995</v>
      </c>
      <c r="M35" s="15">
        <f>SUM(M30:M34)</f>
        <v>-23611.160000000003</v>
      </c>
      <c r="N35" s="15">
        <f>SUM(N30:N34)</f>
        <v>-21573.819999999978</v>
      </c>
      <c r="O35" s="15">
        <f>SUM(O30:O34)</f>
        <v>-21955.619999999988</v>
      </c>
      <c r="P35" s="15">
        <f>SUM(P30:P34)</f>
        <v>-21432.62000000001</v>
      </c>
      <c r="Q35" s="15">
        <f>SUM(Q30:Q34)</f>
        <v>-21716.73999999998</v>
      </c>
      <c r="R35" s="15">
        <f>SUM(R30:R34)</f>
        <v>-17061.359999999971</v>
      </c>
      <c r="T35" s="15"/>
      <c r="V35" s="21">
        <f>SUM(G35:R35)</f>
        <v>-352880.72</v>
      </c>
    </row>
    <row r="36" spans="1:22" ht="18" customHeight="1" x14ac:dyDescent="0.25">
      <c r="A36" s="29"/>
      <c r="G36" s="8"/>
      <c r="H36" s="8"/>
      <c r="I36" s="8"/>
      <c r="J36" s="8"/>
      <c r="K36" s="8"/>
      <c r="L36" s="8"/>
      <c r="M36" s="8"/>
      <c r="N36" s="8"/>
      <c r="O36" s="8"/>
      <c r="P36" s="8"/>
      <c r="Q36" s="8"/>
      <c r="R36" s="8"/>
      <c r="T36" s="8"/>
      <c r="V36" s="20"/>
    </row>
    <row r="37" spans="1:22" ht="18" customHeight="1" x14ac:dyDescent="0.25">
      <c r="A37" s="29"/>
      <c r="G37" s="8"/>
      <c r="H37" s="8"/>
      <c r="I37" s="8"/>
      <c r="J37" s="8"/>
      <c r="K37" s="8"/>
      <c r="L37" s="8"/>
      <c r="M37" s="8"/>
      <c r="N37" s="8"/>
      <c r="O37" s="8"/>
      <c r="P37" s="8"/>
      <c r="Q37" s="8"/>
      <c r="R37" s="8"/>
      <c r="T37" s="8"/>
      <c r="V37" s="20"/>
    </row>
    <row r="38" spans="1:22" ht="18" customHeight="1" thickBot="1" x14ac:dyDescent="0.3">
      <c r="A38" s="29"/>
      <c r="F38" s="5" t="s">
        <v>4</v>
      </c>
      <c r="G38" s="11">
        <f>G27+G35</f>
        <v>158978.10000000405</v>
      </c>
      <c r="H38" s="11">
        <f>H27+H35</f>
        <v>-243707.25999999983</v>
      </c>
      <c r="I38" s="11">
        <f>I27+I35</f>
        <v>308395.33999999985</v>
      </c>
      <c r="J38" s="11">
        <f>J27+J35</f>
        <v>-84928.019999999713</v>
      </c>
      <c r="K38" s="11">
        <f>K27+K35</f>
        <v>-309531.98</v>
      </c>
      <c r="L38" s="11">
        <f>L27+L35</f>
        <v>-693343.25999999978</v>
      </c>
      <c r="M38" s="11">
        <f>M27+M35</f>
        <v>-356374.78</v>
      </c>
      <c r="N38" s="11">
        <f>N27+N35</f>
        <v>-311688.19999999995</v>
      </c>
      <c r="O38" s="11">
        <f>O27+O35</f>
        <v>-330667.64</v>
      </c>
      <c r="P38" s="11">
        <f>P27+P35</f>
        <v>-325688.62</v>
      </c>
      <c r="Q38" s="11">
        <f>Q27+Q35</f>
        <v>-329406.89999999991</v>
      </c>
      <c r="R38" s="11">
        <f>R27+R35</f>
        <v>-259359.05999999994</v>
      </c>
      <c r="T38" s="11"/>
      <c r="V38" s="24">
        <f>SUM(G38:R38)</f>
        <v>-2777322.2799999956</v>
      </c>
    </row>
    <row r="39" spans="1:22" ht="15.75" thickTop="1" x14ac:dyDescent="0.25">
      <c r="A39" s="29"/>
      <c r="G39" s="8"/>
      <c r="H39" s="8"/>
      <c r="I39" s="8"/>
      <c r="J39" s="8"/>
      <c r="K39" s="8"/>
      <c r="L39" s="8"/>
      <c r="M39" s="8"/>
      <c r="N39" s="8"/>
      <c r="O39" s="8"/>
      <c r="P39" s="8"/>
      <c r="Q39" s="8"/>
      <c r="R39" s="8"/>
      <c r="T39" s="18"/>
      <c r="V39" s="8"/>
    </row>
    <row r="40" spans="1:22" x14ac:dyDescent="0.25">
      <c r="A40" s="29"/>
      <c r="G40" s="8"/>
      <c r="H40" s="8"/>
      <c r="I40" s="8"/>
      <c r="J40" s="8"/>
      <c r="K40" s="8"/>
      <c r="L40" s="8"/>
      <c r="M40" s="8"/>
      <c r="N40" s="8"/>
      <c r="O40" s="8"/>
      <c r="P40" s="8"/>
      <c r="Q40" s="8"/>
      <c r="R40" s="8"/>
      <c r="T40" s="18"/>
      <c r="V40" s="8"/>
    </row>
    <row r="41" spans="1:22" x14ac:dyDescent="0.25">
      <c r="A41" s="29"/>
      <c r="D41" s="41" t="s">
        <v>31</v>
      </c>
      <c r="G41" s="8"/>
      <c r="H41" s="8"/>
      <c r="I41" s="8"/>
      <c r="J41" s="8"/>
      <c r="K41" s="8"/>
      <c r="L41" s="8"/>
      <c r="M41" s="8"/>
      <c r="N41" s="8"/>
      <c r="O41" s="8"/>
      <c r="P41" s="8"/>
      <c r="Q41" s="8"/>
      <c r="R41" s="8"/>
      <c r="T41" s="18"/>
      <c r="V41" s="8"/>
    </row>
    <row r="42" spans="1:22" x14ac:dyDescent="0.25">
      <c r="A42" s="29"/>
      <c r="T42"/>
    </row>
    <row r="43" spans="1:22" x14ac:dyDescent="0.25">
      <c r="A43" s="29"/>
      <c r="T43"/>
    </row>
    <row r="44" spans="1:22" x14ac:dyDescent="0.25">
      <c r="A44" s="29"/>
      <c r="T44"/>
    </row>
    <row r="45" spans="1:22" x14ac:dyDescent="0.25">
      <c r="A45" s="29"/>
      <c r="T45"/>
    </row>
    <row r="46" spans="1:22" x14ac:dyDescent="0.25">
      <c r="A46" s="29"/>
      <c r="T46"/>
    </row>
    <row r="47" spans="1:22" x14ac:dyDescent="0.25">
      <c r="A47" s="29"/>
      <c r="T47"/>
    </row>
    <row r="48" spans="1:22" x14ac:dyDescent="0.25">
      <c r="A48" s="29"/>
      <c r="T48"/>
    </row>
    <row r="49" spans="1:20" x14ac:dyDescent="0.25">
      <c r="A49" s="29"/>
      <c r="T49"/>
    </row>
    <row r="50" spans="1:20" x14ac:dyDescent="0.25">
      <c r="A50" s="29"/>
      <c r="T50"/>
    </row>
    <row r="51" spans="1:20" x14ac:dyDescent="0.25">
      <c r="A51" s="29"/>
      <c r="T51"/>
    </row>
    <row r="52" spans="1:20" x14ac:dyDescent="0.25">
      <c r="A52" s="29"/>
      <c r="T52"/>
    </row>
    <row r="53" spans="1:20" x14ac:dyDescent="0.25">
      <c r="A53" s="29"/>
      <c r="T53"/>
    </row>
    <row r="54" spans="1:20" x14ac:dyDescent="0.25">
      <c r="A54" s="29"/>
      <c r="T54"/>
    </row>
    <row r="55" spans="1:20" x14ac:dyDescent="0.25">
      <c r="A55" s="29"/>
      <c r="T55"/>
    </row>
    <row r="56" spans="1:20" x14ac:dyDescent="0.25">
      <c r="A56" s="29"/>
      <c r="T56"/>
    </row>
    <row r="57" spans="1:20" x14ac:dyDescent="0.25">
      <c r="A57" s="29"/>
      <c r="T57"/>
    </row>
    <row r="58" spans="1:20" x14ac:dyDescent="0.25">
      <c r="A58" s="29"/>
      <c r="T58"/>
    </row>
    <row r="59" spans="1:20" x14ac:dyDescent="0.25">
      <c r="A59" s="29"/>
      <c r="T59"/>
    </row>
    <row r="60" spans="1:20" x14ac:dyDescent="0.25">
      <c r="A60" s="29"/>
      <c r="T60"/>
    </row>
    <row r="61" spans="1:20" x14ac:dyDescent="0.25">
      <c r="A61" s="29"/>
      <c r="T61"/>
    </row>
    <row r="62" spans="1:20" x14ac:dyDescent="0.25">
      <c r="A62" s="29"/>
      <c r="T62"/>
    </row>
    <row r="63" spans="1:20" x14ac:dyDescent="0.25">
      <c r="A63" s="29"/>
      <c r="T63"/>
    </row>
    <row r="64" spans="1:20" x14ac:dyDescent="0.25">
      <c r="A64" s="29"/>
      <c r="T64"/>
    </row>
    <row r="65" spans="1:20" x14ac:dyDescent="0.25">
      <c r="A65" s="29"/>
      <c r="T65"/>
    </row>
    <row r="66" spans="1:20" x14ac:dyDescent="0.25">
      <c r="A66" s="29"/>
      <c r="T66"/>
    </row>
    <row r="67" spans="1:20" x14ac:dyDescent="0.25">
      <c r="A67" s="29"/>
      <c r="T67"/>
    </row>
    <row r="68" spans="1:20" x14ac:dyDescent="0.25">
      <c r="A68" s="29"/>
      <c r="T68"/>
    </row>
    <row r="69" spans="1:20" x14ac:dyDescent="0.25">
      <c r="A69" s="29"/>
      <c r="T69"/>
    </row>
    <row r="70" spans="1:20" x14ac:dyDescent="0.25">
      <c r="A70" s="29"/>
      <c r="T70"/>
    </row>
    <row r="71" spans="1:20" x14ac:dyDescent="0.25">
      <c r="T71"/>
    </row>
    <row r="72" spans="1:20" x14ac:dyDescent="0.25">
      <c r="T72"/>
    </row>
    <row r="73" spans="1:20" x14ac:dyDescent="0.25">
      <c r="T73"/>
    </row>
    <row r="74" spans="1:20" x14ac:dyDescent="0.25">
      <c r="T74"/>
    </row>
    <row r="75" spans="1:20" x14ac:dyDescent="0.25">
      <c r="T75"/>
    </row>
    <row r="76" spans="1:20" x14ac:dyDescent="0.25">
      <c r="T76"/>
    </row>
    <row r="77" spans="1:20" x14ac:dyDescent="0.25">
      <c r="T77"/>
    </row>
    <row r="78" spans="1:20" x14ac:dyDescent="0.25">
      <c r="T78"/>
    </row>
  </sheetData>
  <pageMargins left="0.25" right="0.25" top="0.75" bottom="0.75" header="0.3" footer="0.3"/>
  <pageSetup scale="31" orientation="landscape" horizontalDpi="300" verticalDpi="300" r:id="rId1"/>
  <drawing r:id="rId2"/>
  <extLst>
    <ext xmlns:x14="http://schemas.microsoft.com/office/spreadsheetml/2009/9/main" uri="{05C60535-1F16-4fd2-B633-F4F36F0B64E0}">
      <x14:sparklineGroups xmlns:xm="http://schemas.microsoft.com/office/excel/2006/main">
        <x14:sparklineGroup type="column" displayEmptyCellsAs="gap" negative="1" minAxisType="group" maxAxisType="group">
          <x14:colorSeries theme="1" tint="0.14999847407452621"/>
          <x14:colorNegative theme="5" tint="-0.249977111117893"/>
          <x14:colorAxis rgb="FF000000"/>
          <x14:colorMarkers theme="4" tint="-0.499984740745262"/>
          <x14:colorFirst theme="4" tint="0.39997558519241921"/>
          <x14:colorLast theme="4" tint="0.39997558519241921"/>
          <x14:colorHigh theme="4"/>
          <x14:colorLow theme="4"/>
          <x14:sparklines>
            <x14:sparkline>
              <xm:f>Dashboard!$G$10:$R$10</xm:f>
              <xm:sqref>T10</xm:sqref>
            </x14:sparkline>
            <x14:sparkline>
              <xm:f>Dashboard!$G$10:$R$10</xm:f>
              <xm:sqref>T11</xm:sqref>
            </x14:sparkline>
            <x14:sparkline>
              <xm:sqref>T12</xm:sqref>
            </x14:sparkline>
            <x14:sparkline>
              <xm:f>Dashboard!$G$13:$R$13</xm:f>
              <xm:sqref>T13</xm:sqref>
            </x14:sparkline>
            <x14:sparkline>
              <xm:f>Dashboard!$G$14:$R$14</xm:f>
              <xm:sqref>T14</xm:sqref>
            </x14:sparkline>
            <x14:sparkline>
              <xm:f>Dashboard!$G$15:$R$15</xm:f>
              <xm:sqref>T15</xm:sqref>
            </x14:sparkline>
            <x14:sparkline>
              <xm:f>Dashboard!$G$15:$R$15</xm:f>
              <xm:sqref>T16</xm:sqref>
            </x14:sparkline>
            <x14:sparkline>
              <xm:sqref>T17</xm:sqref>
            </x14:sparkline>
            <x14:sparkline>
              <xm:f>Dashboard!$G$18:$R$18</xm:f>
              <xm:sqref>T18</xm:sqref>
            </x14:sparkline>
            <x14:sparkline>
              <xm:f>Dashboard!$G$19:$R$19</xm:f>
              <xm:sqref>T19</xm:sqref>
            </x14:sparkline>
            <x14:sparkline>
              <xm:f>Dashboard!$G$20:$R$20</xm:f>
              <xm:sqref>T20</xm:sqref>
            </x14:sparkline>
            <x14:sparkline>
              <xm:f>Dashboard!$G$21:$R$21</xm:f>
              <xm:sqref>T21</xm:sqref>
            </x14:sparkline>
            <x14:sparkline>
              <xm:f>Dashboard!$G$22:$R$22</xm:f>
              <xm:sqref>T22</xm:sqref>
            </x14:sparkline>
            <x14:sparkline>
              <xm:f>Dashboard!$G$23:$R$23</xm:f>
              <xm:sqref>T23</xm:sqref>
            </x14:sparkline>
            <x14:sparkline>
              <xm:f>Dashboard!$G$24:$R$24</xm:f>
              <xm:sqref>T24</xm:sqref>
            </x14:sparkline>
            <x14:sparkline>
              <xm:f>Dashboard!$G$25:$R$25</xm:f>
              <xm:sqref>T25</xm:sqref>
            </x14:sparkline>
            <x14:sparkline>
              <xm:f>Dashboard!$G$26:$R$26</xm:f>
              <xm:sqref>T26</xm:sqref>
            </x14:sparkline>
            <x14:sparkline>
              <xm:f>Dashboard!$G$19:$R$19</xm:f>
              <xm:sqref>T27</xm:sqref>
            </x14:sparkline>
            <x14:sparkline>
              <xm:f>Dashboard!$G$28:$R$28</xm:f>
              <xm:sqref>T28</xm:sqref>
            </x14:sparkline>
            <x14:sparkline>
              <xm:f>Dashboard!$G$21:$R$21</xm:f>
              <xm:sqref>T29</xm:sqref>
            </x14:sparkline>
            <x14:sparkline>
              <xm:f>Dashboard!$G$30:$R$30</xm:f>
              <xm:sqref>T30</xm:sqref>
            </x14:sparkline>
            <x14:sparkline>
              <xm:f>Dashboard!$G$31:$R$31</xm:f>
              <xm:sqref>T31</xm:sqref>
            </x14:sparkline>
            <x14:sparkline>
              <xm:f>Dashboard!$G$32:$R$32</xm:f>
              <xm:sqref>T32</xm:sqref>
            </x14:sparkline>
            <x14:sparkline>
              <xm:f>Dashboard!$G$32:$R$32</xm:f>
              <xm:sqref>T33</xm:sqref>
            </x14:sparkline>
            <x14:sparkline>
              <xm:f>Dashboard!$G$32:$R$32</xm:f>
              <xm:sqref>T34</xm:sqref>
            </x14:sparkline>
            <x14:sparkline>
              <xm:f>Dashboard!$G$25:$R$25</xm:f>
              <xm:sqref>T35</xm:sqref>
            </x14:sparkline>
            <x14:sparkline>
              <xm:f>Dashboard!$G$36:$R$36</xm:f>
              <xm:sqref>T36</xm:sqref>
            </x14:sparkline>
            <x14:sparkline>
              <xm:f>Dashboard!$G$37:$R$37</xm:f>
              <xm:sqref>T37</xm:sqref>
            </x14:sparkline>
            <x14:sparkline>
              <xm:f>Dashboard!$G$38:$R$38</xm:f>
              <xm:sqref>T38</xm:sqref>
            </x14:sparkline>
          </x14:sparklines>
        </x14:sparklineGroup>
      </x14:sparklineGroups>
    </ext>
    <ext xmlns:x14="http://schemas.microsoft.com/office/spreadsheetml/2009/9/main" uri="{A8765BA9-456A-4dab-B4F3-ACF838C121DE}">
      <x14:slicerList>
        <x14:slicer r:id="rId3"/>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topLeftCell="B2" workbookViewId="0"/>
  </sheetViews>
  <sheetFormatPr defaultRowHeight="15" x14ac:dyDescent="0.25"/>
  <cols>
    <col min="1" max="1" width="9.140625" hidden="1" customWidth="1"/>
    <col min="2" max="2" width="13.42578125" customWidth="1"/>
    <col min="3" max="6" width="12.28515625" customWidth="1"/>
    <col min="7" max="35" width="35.85546875" bestFit="1" customWidth="1"/>
    <col min="36" max="36" width="11.28515625" bestFit="1" customWidth="1"/>
  </cols>
  <sheetData>
    <row r="1" spans="1:12" hidden="1" x14ac:dyDescent="0.25">
      <c r="A1" t="s">
        <v>9</v>
      </c>
    </row>
    <row r="3" spans="1:12" x14ac:dyDescent="0.25">
      <c r="B3" s="42" t="s">
        <v>32</v>
      </c>
      <c r="C3" s="43"/>
      <c r="D3" s="43"/>
      <c r="E3" s="43"/>
      <c r="F3" s="43"/>
      <c r="G3" s="43"/>
      <c r="H3" s="43"/>
      <c r="I3" s="43"/>
      <c r="J3" s="43"/>
      <c r="K3" s="43"/>
      <c r="L3" s="43"/>
    </row>
    <row r="6" spans="1:12" x14ac:dyDescent="0.25">
      <c r="B6" s="44"/>
      <c r="C6" s="45"/>
      <c r="D6" s="46"/>
    </row>
    <row r="7" spans="1:12" x14ac:dyDescent="0.25">
      <c r="B7" s="47"/>
      <c r="C7" s="1"/>
      <c r="D7" s="48"/>
    </row>
    <row r="8" spans="1:12" x14ac:dyDescent="0.25">
      <c r="B8" s="47"/>
      <c r="C8" s="1"/>
      <c r="D8" s="48"/>
    </row>
    <row r="9" spans="1:12" x14ac:dyDescent="0.25">
      <c r="B9" s="47"/>
      <c r="C9" s="1"/>
      <c r="D9" s="48"/>
    </row>
    <row r="10" spans="1:12" x14ac:dyDescent="0.25">
      <c r="B10" s="47"/>
      <c r="C10" s="1"/>
      <c r="D10" s="48"/>
    </row>
    <row r="11" spans="1:12" x14ac:dyDescent="0.25">
      <c r="B11" s="47"/>
      <c r="C11" s="1"/>
      <c r="D11" s="48"/>
    </row>
    <row r="12" spans="1:12" x14ac:dyDescent="0.25">
      <c r="B12" s="47"/>
      <c r="C12" s="1"/>
      <c r="D12" s="48"/>
    </row>
    <row r="13" spans="1:12" x14ac:dyDescent="0.25">
      <c r="B13" s="47"/>
      <c r="C13" s="1"/>
      <c r="D13" s="48"/>
    </row>
    <row r="14" spans="1:12" x14ac:dyDescent="0.25">
      <c r="B14" s="47"/>
      <c r="C14" s="1"/>
      <c r="D14" s="48"/>
    </row>
    <row r="15" spans="1:12" x14ac:dyDescent="0.25">
      <c r="B15" s="47"/>
      <c r="C15" s="1"/>
      <c r="D15" s="48"/>
    </row>
    <row r="16" spans="1:12" x14ac:dyDescent="0.25">
      <c r="B16" s="47"/>
      <c r="C16" s="1"/>
      <c r="D16" s="48"/>
    </row>
    <row r="17" spans="2:4" x14ac:dyDescent="0.25">
      <c r="B17" s="47"/>
      <c r="C17" s="1"/>
      <c r="D17" s="48"/>
    </row>
    <row r="18" spans="2:4" x14ac:dyDescent="0.25">
      <c r="B18" s="47"/>
      <c r="C18" s="1"/>
      <c r="D18" s="48"/>
    </row>
    <row r="19" spans="2:4" x14ac:dyDescent="0.25">
      <c r="B19" s="47"/>
      <c r="C19" s="1"/>
      <c r="D19" s="48"/>
    </row>
    <row r="20" spans="2:4" x14ac:dyDescent="0.25">
      <c r="B20" s="47"/>
      <c r="C20" s="1"/>
      <c r="D20" s="48"/>
    </row>
    <row r="21" spans="2:4" x14ac:dyDescent="0.25">
      <c r="B21" s="47"/>
      <c r="C21" s="1"/>
      <c r="D21" s="48"/>
    </row>
    <row r="22" spans="2:4" x14ac:dyDescent="0.25">
      <c r="B22" s="47"/>
      <c r="C22" s="1"/>
      <c r="D22" s="48"/>
    </row>
    <row r="23" spans="2:4" x14ac:dyDescent="0.25">
      <c r="B23" s="49"/>
      <c r="C23" s="50"/>
      <c r="D23" s="51"/>
    </row>
  </sheetData>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workbookViewId="0"/>
  </sheetViews>
  <sheetFormatPr defaultRowHeight="15" x14ac:dyDescent="0.25"/>
  <sheetData>
    <row r="1" spans="1:4" x14ac:dyDescent="0.25">
      <c r="A1" s="72" t="s">
        <v>84</v>
      </c>
      <c r="B1" s="72" t="s">
        <v>22</v>
      </c>
      <c r="C1" s="72" t="s">
        <v>23</v>
      </c>
      <c r="D1" s="72" t="s">
        <v>24</v>
      </c>
    </row>
    <row r="3" spans="1:4" x14ac:dyDescent="0.25">
      <c r="C3" s="72" t="s">
        <v>25</v>
      </c>
    </row>
    <row r="4" spans="1:4" x14ac:dyDescent="0.25">
      <c r="A4" s="72" t="s">
        <v>26</v>
      </c>
      <c r="B4" s="72" t="s">
        <v>27</v>
      </c>
      <c r="C4" s="72" t="s">
        <v>73</v>
      </c>
      <c r="D4" s="72" t="s">
        <v>74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workbookViewId="0"/>
  </sheetViews>
  <sheetFormatPr defaultRowHeight="15" x14ac:dyDescent="0.25"/>
  <sheetData>
    <row r="1" spans="1:4" x14ac:dyDescent="0.25">
      <c r="A1" s="72" t="s">
        <v>84</v>
      </c>
      <c r="B1" s="72" t="s">
        <v>22</v>
      </c>
      <c r="C1" s="72" t="s">
        <v>23</v>
      </c>
      <c r="D1" s="72" t="s">
        <v>24</v>
      </c>
    </row>
    <row r="3" spans="1:4" x14ac:dyDescent="0.25">
      <c r="C3" s="72" t="s">
        <v>25</v>
      </c>
    </row>
    <row r="4" spans="1:4" x14ac:dyDescent="0.25">
      <c r="A4" s="72" t="s">
        <v>26</v>
      </c>
      <c r="B4" s="72" t="s">
        <v>27</v>
      </c>
      <c r="C4" s="72" t="s">
        <v>73</v>
      </c>
      <c r="D4" s="72" t="s">
        <v>74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workbookViewId="0"/>
  </sheetViews>
  <sheetFormatPr defaultRowHeight="15" x14ac:dyDescent="0.25"/>
  <sheetData>
    <row r="1" spans="1:4" x14ac:dyDescent="0.25">
      <c r="A1" s="72" t="s">
        <v>86</v>
      </c>
      <c r="B1" s="72" t="s">
        <v>22</v>
      </c>
      <c r="C1" s="72" t="s">
        <v>23</v>
      </c>
      <c r="D1" s="72" t="s">
        <v>24</v>
      </c>
    </row>
    <row r="3" spans="1:4" x14ac:dyDescent="0.25">
      <c r="C3" s="72" t="s">
        <v>25</v>
      </c>
    </row>
    <row r="4" spans="1:4" x14ac:dyDescent="0.25">
      <c r="A4" s="72" t="s">
        <v>26</v>
      </c>
      <c r="B4" s="72" t="s">
        <v>27</v>
      </c>
      <c r="C4" s="72" t="s">
        <v>73</v>
      </c>
      <c r="D4" s="72" t="s">
        <v>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Before Running This Report</vt:lpstr>
      <vt:lpstr>Read Me</vt:lpstr>
      <vt:lpstr>Options</vt:lpstr>
      <vt:lpstr>Dashboard</vt:lpstr>
      <vt:lpstr>Pivot Table</vt:lpstr>
      <vt:lpstr>Datasource</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Income Statement</dc:title>
  <dc:subject>Jet Analytics</dc:subject>
  <dc:creator>Stephen J. Little</dc:creator>
  <dc:description>Income Statement shows a 12 month view of revenue and expenses.  Slicers can be used to filter company, year,  and account segments 1 and 3.</dc:description>
  <cp:lastModifiedBy>Kim R. Duey</cp:lastModifiedBy>
  <cp:lastPrinted>2012-01-19T01:44:38Z</cp:lastPrinted>
  <dcterms:created xsi:type="dcterms:W3CDTF">2012-01-18T00:56:54Z</dcterms:created>
  <dcterms:modified xsi:type="dcterms:W3CDTF">2018-10-03T20:44:05Z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