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8800" windowHeight="12435"/>
  </bookViews>
  <sheets>
    <sheet name="Read Me" sheetId="124" r:id="rId1"/>
    <sheet name="Info" sheetId="88" r:id="rId2"/>
    <sheet name="AR Aging Table" sheetId="11" r:id="rId3"/>
    <sheet name="Report" sheetId="1" r:id="rId4"/>
    <sheet name="Sheet6" sheetId="130" state="veryHidden" r:id="rId5"/>
    <sheet name="Sheet7" sheetId="131" state="veryHidden" r:id="rId6"/>
    <sheet name="Sheet8" sheetId="132" state="veryHidden" r:id="rId7"/>
  </sheets>
  <calcPr calcId="162913"/>
  <pivotCaches>
    <pivotCache cacheId="0" r:id="rId8"/>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126" i="1" l="1"/>
  <c r="S126" i="1"/>
  <c r="R126" i="1"/>
  <c r="P126" i="1"/>
  <c r="O126" i="1"/>
  <c r="N126" i="1"/>
  <c r="M126" i="1"/>
  <c r="L126" i="1"/>
  <c r="K126" i="1"/>
  <c r="J126" i="1"/>
  <c r="Y126" i="1"/>
  <c r="D19" i="1"/>
  <c r="E19" i="1"/>
  <c r="Z23" i="1"/>
  <c r="H23" i="1"/>
  <c r="L3" i="11"/>
</calcChain>
</file>

<file path=xl/sharedStrings.xml><?xml version="1.0" encoding="utf-8"?>
<sst xmlns="http://schemas.openxmlformats.org/spreadsheetml/2006/main" count="3308" uniqueCount="561">
  <si>
    <t>Title+Fit</t>
  </si>
  <si>
    <t>Value</t>
  </si>
  <si>
    <t>Lookup+Hide</t>
  </si>
  <si>
    <t>Tables and Fields</t>
  </si>
  <si>
    <t>Filters</t>
  </si>
  <si>
    <t>Customers</t>
  </si>
  <si>
    <t>Option</t>
  </si>
  <si>
    <t>Sales Territory</t>
  </si>
  <si>
    <t>Hide</t>
  </si>
  <si>
    <t>Headers:</t>
  </si>
  <si>
    <t>Fields:</t>
  </si>
  <si>
    <t>Aging Bucket1</t>
  </si>
  <si>
    <t>Aging Bucket2</t>
  </si>
  <si>
    <t>Aging Bucket3</t>
  </si>
  <si>
    <t>Aging Bucket4</t>
  </si>
  <si>
    <t>Aging Bucket5</t>
  </si>
  <si>
    <t>Aging Bucket6</t>
  </si>
  <si>
    <t>Aging Bucket7</t>
  </si>
  <si>
    <t>Balance Type</t>
  </si>
  <si>
    <t>Average Days To Pay - Year</t>
  </si>
  <si>
    <t>Customer Balance</t>
  </si>
  <si>
    <t>Customer Name</t>
  </si>
  <si>
    <t>Customer Number</t>
  </si>
  <si>
    <t>Credit Limit Type</t>
  </si>
  <si>
    <t>Credit Limit Amount</t>
  </si>
  <si>
    <t>Currency ID</t>
  </si>
  <si>
    <t>Payment Terms ID</t>
  </si>
  <si>
    <t>Salesperson ID</t>
  </si>
  <si>
    <t>Unified Wire and Cable Systems</t>
  </si>
  <si>
    <t>UNIFIEDW0001</t>
  </si>
  <si>
    <t>Center Suite Hotel</t>
  </si>
  <si>
    <t>CENTERSU0001</t>
  </si>
  <si>
    <t>Reynolds State College</t>
  </si>
  <si>
    <t>REYNOLDS0001</t>
  </si>
  <si>
    <t>Advanced Tech Satellite System</t>
  </si>
  <si>
    <t>ADVANCED0002</t>
  </si>
  <si>
    <t>Kelly Consulting</t>
  </si>
  <si>
    <t>KELLYCON0001</t>
  </si>
  <si>
    <t>Central Communications LTD</t>
  </si>
  <si>
    <t>CENTRALC0001</t>
  </si>
  <si>
    <t>Computer Equipment Leasing</t>
  </si>
  <si>
    <t>COMPUTER0003</t>
  </si>
  <si>
    <t>Mendota University</t>
  </si>
  <si>
    <t>MENDOTAU0001</t>
  </si>
  <si>
    <t>Computerized Phone Systems</t>
  </si>
  <si>
    <t>COMPUTER0001</t>
  </si>
  <si>
    <t>Downtown Hotel</t>
  </si>
  <si>
    <t>DOWNTOWN001</t>
  </si>
  <si>
    <t>Advanced Paper Co.</t>
  </si>
  <si>
    <t>ADVANCED0001</t>
  </si>
  <si>
    <t>Magnificent Office Images</t>
  </si>
  <si>
    <t>MAGNIFIC0001</t>
  </si>
  <si>
    <t>International Mailing Corp.</t>
  </si>
  <si>
    <t>INTERNAT0001</t>
  </si>
  <si>
    <t>Continental Properties</t>
  </si>
  <si>
    <t>CONTINEN0001</t>
  </si>
  <si>
    <t>Super Foods Plus</t>
  </si>
  <si>
    <t>SUPERFOO0001</t>
  </si>
  <si>
    <t>Healthy Concepts</t>
  </si>
  <si>
    <t>HEALTHYC0001</t>
  </si>
  <si>
    <t>Red's Food Market</t>
  </si>
  <si>
    <t>REDSFOOD0001</t>
  </si>
  <si>
    <t>Dial Direct Paging Inc.</t>
  </si>
  <si>
    <t>DIALDIRE0001</t>
  </si>
  <si>
    <t>Coho Wintery</t>
  </si>
  <si>
    <t>COHOWINE0001</t>
  </si>
  <si>
    <t>Dollis Cove Resort</t>
  </si>
  <si>
    <t>DOLLISCO0001</t>
  </si>
  <si>
    <t>Midland Construction</t>
  </si>
  <si>
    <t>MIDLANDC0001</t>
  </si>
  <si>
    <t>Computers Unlimited</t>
  </si>
  <si>
    <t>COMPUTER0002</t>
  </si>
  <si>
    <t>National Shopping World</t>
  </si>
  <si>
    <t>NATIONAL0001</t>
  </si>
  <si>
    <t>Multitech Office Components</t>
  </si>
  <si>
    <t>MULTITEC0001</t>
  </si>
  <si>
    <t>Executive Resources</t>
  </si>
  <si>
    <t>EXECUTIV0001</t>
  </si>
  <si>
    <t>American Electrical Contractor</t>
  </si>
  <si>
    <t>AMERICAN0002</t>
  </si>
  <si>
    <t>Pulaski Enterprises Inc.</t>
  </si>
  <si>
    <t>PULASKIE0001</t>
  </si>
  <si>
    <t>Crawfords, Inc.</t>
  </si>
  <si>
    <t>CRAWFORD0001</t>
  </si>
  <si>
    <t>Margie's Travel</t>
  </si>
  <si>
    <t>MARGIEST0001</t>
  </si>
  <si>
    <t>Atmore Retirement Center</t>
  </si>
  <si>
    <t>ATMORERE0001</t>
  </si>
  <si>
    <t>Breakthrough Telemarketing</t>
  </si>
  <si>
    <t>BREAKTHR0001</t>
  </si>
  <si>
    <t>Plaza One</t>
  </si>
  <si>
    <t>PLAZAONE0001</t>
  </si>
  <si>
    <t>Kensington Gardens Resort</t>
  </si>
  <si>
    <t>KENSINGT0001</t>
  </si>
  <si>
    <t>ISN Industries</t>
  </si>
  <si>
    <t>ISNINDUS0001</t>
  </si>
  <si>
    <t>Place &amp; MacDero Associates</t>
  </si>
  <si>
    <t>PLACEMAD0001</t>
  </si>
  <si>
    <t>Rosellen General Hospital</t>
  </si>
  <si>
    <t>ROSELLEN0001</t>
  </si>
  <si>
    <t>LeClerc &amp; Associates</t>
  </si>
  <si>
    <t>LECLERC0001</t>
  </si>
  <si>
    <t>Novia Scotia Tech. Institute</t>
  </si>
  <si>
    <t>NOVASCOT0001</t>
  </si>
  <si>
    <t>Laser Messenger Service</t>
  </si>
  <si>
    <t>LASERMES0001</t>
  </si>
  <si>
    <t>Boyle's Country Inn's</t>
  </si>
  <si>
    <t>BOYLESCO0001</t>
  </si>
  <si>
    <t>North College</t>
  </si>
  <si>
    <t>NORTHCOL0001</t>
  </si>
  <si>
    <t>Heartland Tower Systems</t>
  </si>
  <si>
    <t>HEARTLAN0001</t>
  </si>
  <si>
    <t>Northern Family Hospital</t>
  </si>
  <si>
    <t>NORTHERN0002</t>
  </si>
  <si>
    <t>Polk Valley Highway Dept.</t>
  </si>
  <si>
    <t>POLKVALL0001</t>
  </si>
  <si>
    <t>Data Communications Inc.</t>
  </si>
  <si>
    <t>DATACOMM0001</t>
  </si>
  <si>
    <t>Comtel-Page Inc.</t>
  </si>
  <si>
    <t>COMTELPA0001</t>
  </si>
  <si>
    <t>Vista Travel</t>
  </si>
  <si>
    <t>VISTATRA0001</t>
  </si>
  <si>
    <t>Network Solutions</t>
  </si>
  <si>
    <t>NETWORKS0001</t>
  </si>
  <si>
    <t>Northstar Mall</t>
  </si>
  <si>
    <t>NORTHSTA0001</t>
  </si>
  <si>
    <t>Pacific Digital</t>
  </si>
  <si>
    <t>PACIFICD0001</t>
  </si>
  <si>
    <t>American Science Museum</t>
  </si>
  <si>
    <t>AMERICAN0001</t>
  </si>
  <si>
    <t>Direct Marketers</t>
  </si>
  <si>
    <t>DIRECTMA0001</t>
  </si>
  <si>
    <t>Manchester Suites</t>
  </si>
  <si>
    <t>MANCHEST0001</t>
  </si>
  <si>
    <t>Northern State College</t>
  </si>
  <si>
    <t>NORTHERN0001</t>
  </si>
  <si>
    <t>S &amp; S Properties</t>
  </si>
  <si>
    <t>SSPROPER0001</t>
  </si>
  <si>
    <t>Castle Inn Resort</t>
  </si>
  <si>
    <t>CASTLEIN0001</t>
  </si>
  <si>
    <t>St. Patrick's Hospital</t>
  </si>
  <si>
    <t>STPATRIC0001</t>
  </si>
  <si>
    <t>Holling Communications Inc.</t>
  </si>
  <si>
    <t>HOLLINGC0001</t>
  </si>
  <si>
    <t>Mid-City Hospital</t>
  </si>
  <si>
    <t>MIDCITYH0001</t>
  </si>
  <si>
    <t>Hampton Village Eatery</t>
  </si>
  <si>
    <t>HAMPTONV0001</t>
  </si>
  <si>
    <t>Riverside University</t>
  </si>
  <si>
    <t>RIVERSID0001</t>
  </si>
  <si>
    <t>Blue Yonder Airlines</t>
  </si>
  <si>
    <t>BLUEYOND0001</t>
  </si>
  <si>
    <t>Central Illinois Hospital</t>
  </si>
  <si>
    <t>CENTRALI0001</t>
  </si>
  <si>
    <t>Getaway Inn</t>
  </si>
  <si>
    <t>GETAWAYI0001</t>
  </si>
  <si>
    <t>Rainbow Research</t>
  </si>
  <si>
    <t>RAINBOWR0001</t>
  </si>
  <si>
    <t>World Enterprises</t>
  </si>
  <si>
    <t>WORLDENT0001</t>
  </si>
  <si>
    <t>Humongous Insurance</t>
  </si>
  <si>
    <t>HUMONGOU0001</t>
  </si>
  <si>
    <t>Johnson, Kimberly</t>
  </si>
  <si>
    <t>JOHNSONK0001</t>
  </si>
  <si>
    <t>Berry Medical Center</t>
  </si>
  <si>
    <t>BERRYMED0001</t>
  </si>
  <si>
    <t>Vancouver Resort Hotels</t>
  </si>
  <si>
    <t>VANCOUVE0001</t>
  </si>
  <si>
    <t>Alton Manufacturing</t>
  </si>
  <si>
    <t>ALTONMAN0001</t>
  </si>
  <si>
    <t>Place One Suites</t>
  </si>
  <si>
    <t>PLACEONE0001</t>
  </si>
  <si>
    <t>Mahler State University</t>
  </si>
  <si>
    <t>MAHLERST0001</t>
  </si>
  <si>
    <t>Communication Connections</t>
  </si>
  <si>
    <t>COMMUNIC0002</t>
  </si>
  <si>
    <t>COMMUNIC0001</t>
  </si>
  <si>
    <t>Country View Estates</t>
  </si>
  <si>
    <t>COUNTRYV0001</t>
  </si>
  <si>
    <t>West Central Distributors</t>
  </si>
  <si>
    <t>WESTCENT0001</t>
  </si>
  <si>
    <t>Compu-Tech Solutions</t>
  </si>
  <si>
    <t>COMPUTEC0001</t>
  </si>
  <si>
    <t>Lawrence Telemarketing</t>
  </si>
  <si>
    <t>LAWRENCE0001</t>
  </si>
  <si>
    <t>Franchise Office Machines</t>
  </si>
  <si>
    <t>FRANCHIS0001</t>
  </si>
  <si>
    <t>Associated Insurance Company</t>
  </si>
  <si>
    <t>ASSOCIAT0001</t>
  </si>
  <si>
    <t>Home Furnishings Limited</t>
  </si>
  <si>
    <t>HOMEFURN0001</t>
  </si>
  <si>
    <t>Leisure &amp; Travel Consultants</t>
  </si>
  <si>
    <t>LEISURET0001</t>
  </si>
  <si>
    <t>Nova Systems, Inc.</t>
  </si>
  <si>
    <t>NOVASYST0001</t>
  </si>
  <si>
    <t>Astor Suites</t>
  </si>
  <si>
    <t>ASTORSUI0001</t>
  </si>
  <si>
    <t>Cellular Express</t>
  </si>
  <si>
    <t>CELLULAR0001</t>
  </si>
  <si>
    <t>Central Distributing</t>
  </si>
  <si>
    <t>CENTRALD0001</t>
  </si>
  <si>
    <t>Greenway Foods</t>
  </si>
  <si>
    <t>GREENWAY0001</t>
  </si>
  <si>
    <t>Adam Park Resort</t>
  </si>
  <si>
    <t>ADAMPARK0001</t>
  </si>
  <si>
    <t>Aaron Fitz Electrical</t>
  </si>
  <si>
    <t>AARONFIT0001</t>
  </si>
  <si>
    <t>Metropolitan Fiber Systems</t>
  </si>
  <si>
    <t>METROPOL0001</t>
  </si>
  <si>
    <t>Westside Cable Service</t>
  </si>
  <si>
    <t>WESTSIDE0001</t>
  </si>
  <si>
    <t>Baker's Emporium Inc.</t>
  </si>
  <si>
    <t>BAKERSEM0001</t>
  </si>
  <si>
    <t>Office Design Systems Ltd</t>
  </si>
  <si>
    <t>OFFICEDE0001</t>
  </si>
  <si>
    <t>Vision Inc.</t>
  </si>
  <si>
    <t>VISIONIN0001</t>
  </si>
  <si>
    <t>Contoso, Ltd.</t>
  </si>
  <si>
    <t>CONTOSOL0001</t>
  </si>
  <si>
    <t>&lt;&gt;0</t>
  </si>
  <si>
    <t>Balance</t>
  </si>
  <si>
    <t>Credit Limit</t>
  </si>
  <si>
    <t>Currency</t>
  </si>
  <si>
    <t>Payment Terms</t>
  </si>
  <si>
    <t>Grand Total</t>
  </si>
  <si>
    <t xml:space="preserve">  Balance</t>
  </si>
  <si>
    <t>Auto+Hide</t>
  </si>
  <si>
    <t>Current</t>
  </si>
  <si>
    <t>31 - 60 Days</t>
  </si>
  <si>
    <t>61 - 90 Days</t>
  </si>
  <si>
    <t>91 - 120 Days</t>
  </si>
  <si>
    <t>121 - 150 Days</t>
  </si>
  <si>
    <t>151 - 180 Days</t>
  </si>
  <si>
    <t>181 and Over</t>
  </si>
  <si>
    <t>IMPORTANT - the descriptions of the aging buckets in the table below must match the descriptions in the headers of your table.  If they don't you MUST change the text in the header row to show your data accurately.</t>
  </si>
  <si>
    <t>To do this:</t>
  </si>
  <si>
    <t>The description of the aging buckets in the table below may not match YOUR database.</t>
  </si>
  <si>
    <t>2) Select "Design"from the Jet Ribbon and change the description highlighted IN RED  to match  YOUR database.  ONLY change text in cells that are highlighted IN RED.</t>
  </si>
  <si>
    <t>3) Select "Refresh" from the Jet Ribbon and run the report.  Then re-add these fields to your Pivot Table.</t>
  </si>
  <si>
    <t xml:space="preserve">  Current</t>
  </si>
  <si>
    <t xml:space="preserve"> 31 - 60 Days</t>
  </si>
  <si>
    <t xml:space="preserve">  61 - 90 Days</t>
  </si>
  <si>
    <t xml:space="preserve"> 91 - 120 Days</t>
  </si>
  <si>
    <t xml:space="preserve">  121 - 150 Days</t>
  </si>
  <si>
    <t xml:space="preserve">  151 - 180 Days</t>
  </si>
  <si>
    <t xml:space="preserve"> 181 and Over</t>
  </si>
  <si>
    <t>1) Copy the "Aging Bucket" table into a Word Document.  The data in this table shows the Aging buckets from YOUR database.</t>
  </si>
  <si>
    <t>Run Date:</t>
  </si>
  <si>
    <t xml:space="preserve">Report Readme </t>
  </si>
  <si>
    <t>About the report</t>
  </si>
  <si>
    <t>Modifying your report</t>
  </si>
  <si>
    <t>Version of Jet</t>
  </si>
  <si>
    <t>Services</t>
  </si>
  <si>
    <t>Training</t>
  </si>
  <si>
    <t>Sales</t>
  </si>
  <si>
    <t>DISCLAIMER</t>
  </si>
  <si>
    <t>Copyrights</t>
  </si>
  <si>
    <t>Tables/Views used</t>
  </si>
  <si>
    <t xml:space="preserve">Roles </t>
  </si>
  <si>
    <t>(based on a standard Microsoft Dynamics GP installation)</t>
  </si>
  <si>
    <t>rpt_accounting manager</t>
  </si>
  <si>
    <t>rpt_accounts receivables coordinator</t>
  </si>
  <si>
    <t>rpt_bookkeeper</t>
  </si>
  <si>
    <t>rpt_certified accountant</t>
  </si>
  <si>
    <t>rpt_collections manager</t>
  </si>
  <si>
    <t>rpt_executive</t>
  </si>
  <si>
    <t>RM40201</t>
  </si>
  <si>
    <t>Accounts Receivable Aging report - Summary</t>
  </si>
  <si>
    <t>Questions About This Report</t>
  </si>
  <si>
    <t>Click here to contact sample reports</t>
  </si>
  <si>
    <t>Click here for downloads</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</si>
  <si>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</si>
  <si>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</si>
  <si>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</si>
  <si>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</si>
  <si>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</si>
  <si>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</si>
  <si>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</si>
  <si>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</si>
  <si>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</si>
  <si>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</si>
  <si>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</si>
  <si>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</si>
  <si>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</si>
  <si>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</si>
  <si>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=NL("table","RM40201",{"INDEX1","RMPERDSC"},"Headers=",{"Aging Bucket","Description"},"IncludeDuplicates=",TRUE)</t>
  </si>
  <si>
    <t>="*"</t>
  </si>
  <si>
    <t>=NL("Lookup","Customers","Sales Territory")</t>
  </si>
  <si>
    <t>=NL("Table","Customers",$H$18:$Y$18,"Headers=",$H$17:$Y$17,"TableName=","Customers","Filters=",$F$13:$G$14,"IncludeDuplicates=",TRUE)</t>
  </si>
  <si>
    <t>Aging Bucket</t>
  </si>
  <si>
    <t>Description</t>
  </si>
  <si>
    <t>AutoTable</t>
  </si>
  <si>
    <t>Fit</t>
  </si>
  <si>
    <t>AutoTable+Fit</t>
  </si>
  <si>
    <t>Total</t>
  </si>
  <si>
    <t>Non - Current</t>
  </si>
  <si>
    <t>Value+Fit</t>
  </si>
  <si>
    <t>Open Item</t>
  </si>
  <si>
    <t>Amount</t>
  </si>
  <si>
    <t>Z-US$</t>
  </si>
  <si>
    <t>Net 30</t>
  </si>
  <si>
    <t>TERRITORY 1</t>
  </si>
  <si>
    <t>PAUL W.</t>
  </si>
  <si>
    <t>TERRITORY 2</t>
  </si>
  <si>
    <t>GREG E.</t>
  </si>
  <si>
    <t>Z-C$</t>
  </si>
  <si>
    <t>TERRITORY 6</t>
  </si>
  <si>
    <t>GARY W.</t>
  </si>
  <si>
    <t>2% 10/Net 30</t>
  </si>
  <si>
    <t>TERRITORY 3</t>
  </si>
  <si>
    <t>NANCY B.</t>
  </si>
  <si>
    <t>TERRITORY 4</t>
  </si>
  <si>
    <t>SANDRA M.</t>
  </si>
  <si>
    <t>Z-AUD</t>
  </si>
  <si>
    <t>TERRITORY 8</t>
  </si>
  <si>
    <t>IAN M.</t>
  </si>
  <si>
    <t>TERRITORY 5</t>
  </si>
  <si>
    <t>FRANCINE B.</t>
  </si>
  <si>
    <t/>
  </si>
  <si>
    <t>TERRITORY 7</t>
  </si>
  <si>
    <t>ERIN J.</t>
  </si>
  <si>
    <t>Z-NZD</t>
  </si>
  <si>
    <t>Balance Forward</t>
  </si>
  <si>
    <t>1</t>
  </si>
  <si>
    <t>2</t>
  </si>
  <si>
    <t>3</t>
  </si>
  <si>
    <t>4</t>
  </si>
  <si>
    <t>5</t>
  </si>
  <si>
    <t>6</t>
  </si>
  <si>
    <t>7</t>
  </si>
  <si>
    <t>101</t>
  </si>
  <si>
    <t>102</t>
  </si>
  <si>
    <t>=SUBTOTAL(109,[Aging Bucket])</t>
  </si>
  <si>
    <t>=SUBTOTAL(103,[Description])</t>
  </si>
  <si>
    <t>4373.02</t>
  </si>
  <si>
    <t>0</t>
  </si>
  <si>
    <t>19899.04</t>
  </si>
  <si>
    <t>24272.06</t>
  </si>
  <si>
    <t>35000</t>
  </si>
  <si>
    <t>3629.73</t>
  </si>
  <si>
    <t>17170.36</t>
  </si>
  <si>
    <t>88</t>
  </si>
  <si>
    <t>20800.09</t>
  </si>
  <si>
    <t>40000</t>
  </si>
  <si>
    <t>327.08</t>
  </si>
  <si>
    <t>346</t>
  </si>
  <si>
    <t>20000</t>
  </si>
  <si>
    <t>-1016.24</t>
  </si>
  <si>
    <t>5718.44</t>
  </si>
  <si>
    <t>85</t>
  </si>
  <si>
    <t>4702.2</t>
  </si>
  <si>
    <t>30000</t>
  </si>
  <si>
    <t>68955</t>
  </si>
  <si>
    <t>10</t>
  </si>
  <si>
    <t>75000</t>
  </si>
  <si>
    <t>25838.97</t>
  </si>
  <si>
    <t>57</t>
  </si>
  <si>
    <t>50000</t>
  </si>
  <si>
    <t>7800.13</t>
  </si>
  <si>
    <t>76</t>
  </si>
  <si>
    <t>695.4</t>
  </si>
  <si>
    <t>397.64</t>
  </si>
  <si>
    <t>122</t>
  </si>
  <si>
    <t>1093.04</t>
  </si>
  <si>
    <t>1405.87</t>
  </si>
  <si>
    <t>79</t>
  </si>
  <si>
    <t>13104.14</t>
  </si>
  <si>
    <t>9479.69</t>
  </si>
  <si>
    <t>50797.1</t>
  </si>
  <si>
    <t>17327.65</t>
  </si>
  <si>
    <t>125</t>
  </si>
  <si>
    <t>13151.65</t>
  </si>
  <si>
    <t>49</t>
  </si>
  <si>
    <t>68447.65</t>
  </si>
  <si>
    <t>12266.47</t>
  </si>
  <si>
    <t>30</t>
  </si>
  <si>
    <t>80714.12</t>
  </si>
  <si>
    <t>30039.67</t>
  </si>
  <si>
    <t>41</t>
  </si>
  <si>
    <t>14601.91</t>
  </si>
  <si>
    <t>112</t>
  </si>
  <si>
    <t>16007.78</t>
  </si>
  <si>
    <t>-10218.93</t>
  </si>
  <si>
    <t>-375</t>
  </si>
  <si>
    <t>374.42</t>
  </si>
  <si>
    <t>53</t>
  </si>
  <si>
    <t>-0.58</t>
  </si>
  <si>
    <t>19914.66</t>
  </si>
  <si>
    <t>181</t>
  </si>
  <si>
    <t>21320.53</t>
  </si>
  <si>
    <t>38412.31</t>
  </si>
  <si>
    <t>138</t>
  </si>
  <si>
    <t>42.59</t>
  </si>
  <si>
    <t>13664.11</t>
  </si>
  <si>
    <t>99</t>
  </si>
  <si>
    <t>13706.7</t>
  </si>
  <si>
    <t>31.94</t>
  </si>
  <si>
    <t>9531.65</t>
  </si>
  <si>
    <t>9563.59</t>
  </si>
  <si>
    <t>230.05</t>
  </si>
  <si>
    <t>9605.95</t>
  </si>
  <si>
    <t>9836</t>
  </si>
  <si>
    <t>-85.65</t>
  </si>
  <si>
    <t>15985.54</t>
  </si>
  <si>
    <t>219</t>
  </si>
  <si>
    <t>15899.89</t>
  </si>
  <si>
    <t>4865.22</t>
  </si>
  <si>
    <t>107</t>
  </si>
  <si>
    <t>-352.33</t>
  </si>
  <si>
    <t>6849.29</t>
  </si>
  <si>
    <t>113</t>
  </si>
  <si>
    <t>6496.96</t>
  </si>
  <si>
    <t>22124.31</t>
  </si>
  <si>
    <t>63</t>
  </si>
  <si>
    <t>1228.65</t>
  </si>
  <si>
    <t>89.89</t>
  </si>
  <si>
    <t>32254.48</t>
  </si>
  <si>
    <t>52</t>
  </si>
  <si>
    <t>32344.37</t>
  </si>
  <si>
    <t>9514.65</t>
  </si>
  <si>
    <t>141</t>
  </si>
  <si>
    <t>21883.4</t>
  </si>
  <si>
    <t>87</t>
  </si>
  <si>
    <t>2584.53</t>
  </si>
  <si>
    <t>104</t>
  </si>
  <si>
    <t>26510</t>
  </si>
  <si>
    <t>56</t>
  </si>
  <si>
    <t>4224.49</t>
  </si>
  <si>
    <t>39950</t>
  </si>
  <si>
    <t>20</t>
  </si>
  <si>
    <t>60000</t>
  </si>
  <si>
    <t>6867.16</t>
  </si>
  <si>
    <t>577.8</t>
  </si>
  <si>
    <t>6515.32</t>
  </si>
  <si>
    <t>90</t>
  </si>
  <si>
    <t>7093.12</t>
  </si>
  <si>
    <t>2806.61</t>
  </si>
  <si>
    <t>20223.72</t>
  </si>
  <si>
    <t>23030.33</t>
  </si>
  <si>
    <t>36134.74</t>
  </si>
  <si>
    <t>2168.89</t>
  </si>
  <si>
    <t>19110.54</t>
  </si>
  <si>
    <t>77</t>
  </si>
  <si>
    <t>31767.14</t>
  </si>
  <si>
    <t>32</t>
  </si>
  <si>
    <t>984.41</t>
  </si>
  <si>
    <t>23140.85</t>
  </si>
  <si>
    <t>142</t>
  </si>
  <si>
    <t>24125.26</t>
  </si>
  <si>
    <t>793.24</t>
  </si>
  <si>
    <t>166</t>
  </si>
  <si>
    <t>14978.34</t>
  </si>
  <si>
    <t>80</t>
  </si>
  <si>
    <t>47420.9</t>
  </si>
  <si>
    <t>-731.94</t>
  </si>
  <si>
    <t>13539.5</t>
  </si>
  <si>
    <t>17160.2</t>
  </si>
  <si>
    <t>9</t>
  </si>
  <si>
    <t>513.5</t>
  </si>
  <si>
    <t>23129.29</t>
  </si>
  <si>
    <t>39</t>
  </si>
  <si>
    <t>23642.79</t>
  </si>
  <si>
    <t>16717.84</t>
  </si>
  <si>
    <t>14</t>
  </si>
  <si>
    <t>1139.7</t>
  </si>
  <si>
    <t>16872.33</t>
  </si>
  <si>
    <t>18012.03</t>
  </si>
  <si>
    <t>385.15</t>
  </si>
  <si>
    <t>28</t>
  </si>
  <si>
    <t>9.9</t>
  </si>
  <si>
    <t>34279.4</t>
  </si>
  <si>
    <t>24</t>
  </si>
  <si>
    <t>34289.3</t>
  </si>
  <si>
    <t>26580.5</t>
  </si>
  <si>
    <t>207</t>
  </si>
  <si>
    <t>36646.45</t>
  </si>
  <si>
    <t>27</t>
  </si>
  <si>
    <t>2690.69</t>
  </si>
  <si>
    <t>92</t>
  </si>
  <si>
    <t>-189.95</t>
  </si>
  <si>
    <t>36435.54</t>
  </si>
  <si>
    <t>36245.59</t>
  </si>
  <si>
    <t>6551.25</t>
  </si>
  <si>
    <t>25823.13</t>
  </si>
  <si>
    <t>23</t>
  </si>
  <si>
    <t>32374.38</t>
  </si>
  <si>
    <t>34658.44</t>
  </si>
  <si>
    <t>16</t>
  </si>
  <si>
    <t>4691.73</t>
  </si>
  <si>
    <t>6702</t>
  </si>
  <si>
    <t>114</t>
  </si>
  <si>
    <t>47001.07</t>
  </si>
  <si>
    <t>65000</t>
  </si>
  <si>
    <t>4949.68</t>
  </si>
  <si>
    <t>105</t>
  </si>
  <si>
    <t>23079.33</t>
  </si>
  <si>
    <t>17587.91</t>
  </si>
  <si>
    <t>134</t>
  </si>
  <si>
    <t>27111.91</t>
  </si>
  <si>
    <t>19847.36</t>
  </si>
  <si>
    <t>133</t>
  </si>
  <si>
    <t>23396.17</t>
  </si>
  <si>
    <t>16816.61</t>
  </si>
  <si>
    <t>1206.43</t>
  </si>
  <si>
    <t>962.06</t>
  </si>
  <si>
    <t>2168.49</t>
  </si>
  <si>
    <t>59910.65</t>
  </si>
  <si>
    <t>16569.13</t>
  </si>
  <si>
    <t>76479.78</t>
  </si>
  <si>
    <t>24331.66</t>
  </si>
  <si>
    <t>16024.65</t>
  </si>
  <si>
    <t>109</t>
  </si>
  <si>
    <t>342.3</t>
  </si>
  <si>
    <t>41362.52</t>
  </si>
  <si>
    <t>41704.82</t>
  </si>
  <si>
    <t>13165.09</t>
  </si>
  <si>
    <t>21461.08</t>
  </si>
  <si>
    <t>8540.28</t>
  </si>
  <si>
    <t>172</t>
  </si>
  <si>
    <t>40568.07</t>
  </si>
  <si>
    <t>2560.34</t>
  </si>
  <si>
    <t>9637.82</t>
  </si>
  <si>
    <t>-8548.74</t>
  </si>
  <si>
    <t>38255</t>
  </si>
  <si>
    <t>29706.26</t>
  </si>
  <si>
    <t>-41.59</t>
  </si>
  <si>
    <t>36675.42</t>
  </si>
  <si>
    <t>36633.83</t>
  </si>
  <si>
    <t>36555.1</t>
  </si>
  <si>
    <t>16246.53</t>
  </si>
  <si>
    <t>28076.47</t>
  </si>
  <si>
    <t>127</t>
  </si>
  <si>
    <t>30623.84</t>
  </si>
  <si>
    <t>25</t>
  </si>
  <si>
    <t>1266.39</t>
  </si>
  <si>
    <t>137</t>
  </si>
  <si>
    <t>-18721.19</t>
  </si>
  <si>
    <t>27710.38</t>
  </si>
  <si>
    <t>8989.19</t>
  </si>
  <si>
    <t>59656.42</t>
  </si>
  <si>
    <t>66947.65</t>
  </si>
  <si>
    <t>22677.06</t>
  </si>
  <si>
    <t>99.75</t>
  </si>
  <si>
    <t>9265.48</t>
  </si>
  <si>
    <t>46899.02</t>
  </si>
  <si>
    <t>73</t>
  </si>
  <si>
    <t>=SUBTOTAL(109,[Current])</t>
  </si>
  <si>
    <t>=SUBTOTAL(109,[31 - 60 Days])</t>
  </si>
  <si>
    <t>=SUBTOTAL(109,[61 - 90 Days])</t>
  </si>
  <si>
    <t>=SUBTOTAL(109,[91 - 120 Days])</t>
  </si>
  <si>
    <t>=SUBTOTAL(109,[121 - 150 Days])</t>
  </si>
  <si>
    <t>=SUBTOTAL(109,[151 - 180 Days])</t>
  </si>
  <si>
    <t>=SUBTOTAL(109,[181 and Over])</t>
  </si>
  <si>
    <t>=SUBTOTAL(109,[Average Days To Pay - Year])</t>
  </si>
  <si>
    <t>=SUBTOTAL(109,[Balance])</t>
  </si>
  <si>
    <t>=SUBTOTAL(109,[Credit Limit])</t>
  </si>
  <si>
    <t>=SUBTOTAL(103,[Salesperson ID])</t>
  </si>
  <si>
    <r>
      <t xml:space="preserve">This report shows Accounts Receivable Aging by Customer. It uses Dynamics GP's standard database view, </t>
    </r>
    <r>
      <rPr>
        <b/>
        <sz val="10"/>
        <color theme="1"/>
        <rFont val="Segoe UI"/>
        <family val="2"/>
      </rPr>
      <t>Customers.</t>
    </r>
  </si>
  <si>
    <t>Auto+Hide+Values+Formulas=Sheet6,Sheet7+FormulasOnly</t>
  </si>
  <si>
    <t>Auto+Hide+Values+Formulas=Sheet8,Sheet6,Sheet7</t>
  </si>
  <si>
    <t>Auto+Hide+Values+Formulas=Sheet8,Sheet6,Sheet7+FormulasOnly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</si>
</sst>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19">
    <font>
      <sz val="11"/>
      <color theme="1"/>
      <name val="Calibri"/>
      <family val="2"/>
      <scheme val="minor"/>
    </font>
    <font>
      <b/>
      <sz val="15"/>
      <color theme="3"/>
      <name val="Calibri"/>
      <family val="2"/>
      <scheme val="minor"/>
    </font>
    <font>
      <b/>
      <u/>
      <sz val="11"/>
      <color theme="1"/>
      <name val="Calibri"/>
      <family val="2"/>
      <scheme val="minor"/>
    </font>
    <font>
      <sz val="12"/>
      <color rgb="FF000000"/>
      <name val="Calibri"/>
      <family val="2"/>
      <scheme val="minor"/>
    </font>
    <font>
      <sz val="12"/>
      <color theme="1"/>
      <name val="Calibri"/>
      <family val="2"/>
      <scheme val="minor"/>
    </font>
    <font>
      <b/>
      <sz val="12"/>
      <color rgb="FF0070C0"/>
      <name val="Calibri"/>
      <family val="2"/>
      <scheme val="minor"/>
    </font>
    <font>
      <b/>
      <sz val="12"/>
      <color rgb="FF000000"/>
      <name val="Calibri"/>
      <family val="2"/>
      <scheme val="minor"/>
    </font>
    <font>
      <sz val="12"/>
      <color rgb="FF595959"/>
      <name val="Calibri"/>
      <family val="2"/>
      <scheme val="minor"/>
    </font>
    <font>
      <sz val="12"/>
      <color rgb="FF0070C0"/>
      <name val="Calibri"/>
      <family val="2"/>
      <scheme val="minor"/>
    </font>
    <font>
      <sz val="10"/>
      <name val="Arial"/>
      <family val="2"/>
    </font>
    <font>
      <u/>
      <sz val="10"/>
      <color indexed="12"/>
      <name val="Arial"/>
      <family val="2"/>
    </font>
    <font>
      <sz val="11"/>
      <color theme="1"/>
      <name val="Lao UI"/>
      <family val="2"/>
    </font>
    <font>
      <b/>
      <u/>
      <sz val="16"/>
      <color theme="5" tint="-0.499984740745262"/>
      <name val="Lao UI"/>
      <family val="2"/>
    </font>
    <font>
      <sz val="11"/>
      <color rgb="FFC00000"/>
      <name val="Lao UI"/>
      <family val="2"/>
    </font>
    <font>
      <sz val="11"/>
      <color theme="1"/>
      <name val="Calibri"/>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3">
    <fill>
      <patternFill patternType="none"/>
    </fill>
    <fill>
      <patternFill patternType="gray125"/>
    </fill>
    <fill>
      <patternFill patternType="solid">
        <fgColor rgb="FFFFC9C9"/>
        <bgColor indexed="64"/>
      </patternFill>
    </fill>
  </fills>
  <borders count="8">
    <border>
      <left/>
      <right/>
      <top/>
      <bottom/>
      <diagonal/>
    </border>
    <border>
      <left/>
      <right/>
      <top/>
      <bottom style="thick">
        <color theme="4"/>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1" fillId="0" borderId="1" applyNumberFormat="0" applyFill="0" applyAlignment="0" applyProtection="0"/>
    <xf numFmtId="0" fontId="9" fillId="0" borderId="0"/>
    <xf numFmtId="0" fontId="9" fillId="0" borderId="0"/>
    <xf numFmtId="0" fontId="14" fillId="0" borderId="0"/>
    <xf numFmtId="0" fontId="14" fillId="0" borderId="0"/>
    <xf numFmtId="0" fontId="10" fillId="0" borderId="0" applyNumberFormat="0" applyFill="0" applyBorder="0" applyAlignment="0" applyProtection="0">
      <alignment vertical="top"/>
      <protection locked="0"/>
    </xf>
  </cellStyleXfs>
  <cellXfs count="43">
    <xf numFmtId="0" fontId="0" fillId="0" borderId="0" xfId="0"/>
    <xf numFmtId="0" fontId="2" fillId="0" borderId="0" xfId="0" applyFont="1"/>
    <xf numFmtId="0" fontId="3" fillId="0" borderId="0" xfId="0" applyNumberFormat="1" applyFont="1" applyAlignment="1"/>
    <xf numFmtId="0" fontId="4" fillId="0" borderId="0" xfId="0" applyFont="1"/>
    <xf numFmtId="0" fontId="5" fillId="0" borderId="0" xfId="0" applyFont="1"/>
    <xf numFmtId="0" fontId="5" fillId="0" borderId="0" xfId="0" quotePrefix="1" applyFont="1"/>
    <xf numFmtId="0" fontId="6" fillId="0" borderId="2" xfId="0" applyNumberFormat="1" applyFont="1" applyBorder="1" applyAlignment="1"/>
    <xf numFmtId="0" fontId="6" fillId="0" borderId="3" xfId="0" applyNumberFormat="1" applyFont="1" applyBorder="1" applyAlignment="1"/>
    <xf numFmtId="0" fontId="6" fillId="0" borderId="5" xfId="0" applyNumberFormat="1" applyFont="1" applyBorder="1" applyAlignment="1"/>
    <xf numFmtId="0" fontId="6" fillId="0" borderId="6" xfId="0" applyNumberFormat="1" applyFont="1" applyBorder="1" applyAlignment="1"/>
    <xf numFmtId="0" fontId="7" fillId="0" borderId="2" xfId="0" applyNumberFormat="1" applyFont="1" applyBorder="1" applyAlignment="1">
      <alignment horizontal="left" indent="2"/>
    </xf>
    <xf numFmtId="0" fontId="7" fillId="0" borderId="3" xfId="0" applyNumberFormat="1" applyFont="1" applyBorder="1" applyAlignment="1"/>
    <xf numFmtId="0" fontId="7" fillId="0" borderId="4" xfId="0" applyNumberFormat="1" applyFont="1" applyBorder="1" applyAlignment="1">
      <alignment horizontal="left" indent="2"/>
    </xf>
    <xf numFmtId="0" fontId="7" fillId="0" borderId="4" xfId="0" applyNumberFormat="1" applyFont="1" applyBorder="1" applyAlignment="1"/>
    <xf numFmtId="0" fontId="3" fillId="0" borderId="0" xfId="0" applyNumberFormat="1" applyFont="1" applyBorder="1" applyAlignment="1"/>
    <xf numFmtId="0" fontId="6" fillId="0" borderId="0" xfId="0" applyNumberFormat="1" applyFont="1" applyAlignment="1"/>
    <xf numFmtId="0" fontId="3" fillId="2" borderId="7" xfId="0" applyNumberFormat="1" applyFont="1" applyFill="1" applyBorder="1" applyAlignment="1"/>
    <xf numFmtId="0" fontId="3" fillId="0" borderId="7" xfId="0" applyNumberFormat="1" applyFont="1" applyBorder="1" applyAlignment="1"/>
    <xf numFmtId="0" fontId="8" fillId="0" borderId="0" xfId="0" applyFont="1"/>
    <xf numFmtId="0" fontId="3" fillId="0" borderId="0" xfId="0" applyFont="1" applyAlignment="1">
      <alignment horizontal="left" vertical="center" readingOrder="1"/>
    </xf>
    <xf numFmtId="0" fontId="0" fillId="0" borderId="0" xfId="0" applyFont="1"/>
    <xf numFmtId="0" fontId="11" fillId="0" borderId="0" xfId="0" applyFont="1"/>
    <xf numFmtId="0" fontId="12" fillId="0" borderId="0" xfId="1" applyFont="1" applyBorder="1"/>
    <xf numFmtId="0" fontId="11" fillId="0" borderId="0" xfId="0" applyFont="1" applyBorder="1"/>
    <xf numFmtId="44" fontId="11" fillId="0" borderId="0" xfId="0" applyNumberFormat="1" applyFont="1" applyBorder="1" applyAlignment="1">
      <alignment horizontal="left" indent="2"/>
    </xf>
    <xf numFmtId="44" fontId="11" fillId="0" borderId="0" xfId="0" applyNumberFormat="1" applyFont="1" applyBorder="1" applyAlignment="1">
      <alignment horizontal="left" indent="5"/>
    </xf>
    <xf numFmtId="0" fontId="0" fillId="0" borderId="0" xfId="0" pivotButton="1"/>
    <xf numFmtId="44" fontId="0" fillId="0" borderId="0" xfId="0" applyNumberFormat="1"/>
    <xf numFmtId="44" fontId="13" fillId="0" borderId="0" xfId="0" applyNumberFormat="1" applyFont="1" applyBorder="1" applyAlignment="1">
      <alignment horizontal="left" indent="2"/>
    </xf>
    <xf numFmtId="14" fontId="11" fillId="0" borderId="0" xfId="0" applyNumberFormat="1" applyFont="1" applyBorder="1" applyAlignment="1">
      <alignment horizontal="left" indent="5"/>
    </xf>
    <xf numFmtId="0" fontId="15" fillId="0" borderId="0" xfId="0" applyFont="1"/>
    <xf numFmtId="0" fontId="15" fillId="0" borderId="0" xfId="0" applyFont="1" applyAlignment="1">
      <alignment vertical="top"/>
    </xf>
    <xf numFmtId="0" fontId="15" fillId="0" borderId="0" xfId="0" applyFont="1" applyAlignment="1">
      <alignment vertical="top" wrapText="1"/>
    </xf>
    <xf numFmtId="0" fontId="16" fillId="0" borderId="0" xfId="0" applyFont="1" applyAlignment="1">
      <alignment vertical="top"/>
    </xf>
    <xf numFmtId="0" fontId="17" fillId="0" borderId="0" xfId="0" applyFont="1" applyAlignment="1">
      <alignment vertical="top"/>
    </xf>
    <xf numFmtId="0" fontId="18" fillId="0" borderId="0" xfId="0" applyFont="1" applyAlignment="1">
      <alignment vertical="top"/>
    </xf>
    <xf numFmtId="0" fontId="15" fillId="0" borderId="0" xfId="5" applyFont="1" applyAlignment="1">
      <alignment vertical="top" wrapText="1"/>
    </xf>
    <xf numFmtId="0" fontId="10" fillId="0" borderId="0" xfId="6" applyAlignment="1" applyProtection="1">
      <alignment vertical="top"/>
    </xf>
    <xf numFmtId="0" fontId="0" fillId="0" borderId="0" xfId="0" quotePrefix="1"/>
    <xf numFmtId="0" fontId="0" fillId="0" borderId="0" xfId="0" applyNumberFormat="1"/>
    <xf numFmtId="49" fontId="0" fillId="0" borderId="0" xfId="0" applyNumberFormat="1"/>
    <xf numFmtId="0" fontId="6" fillId="0" borderId="0" xfId="0" applyNumberFormat="1" applyFont="1" applyBorder="1" applyAlignment="1"/>
    <xf numFmtId="0" fontId="7" fillId="0" borderId="0" xfId="0" applyNumberFormat="1" applyFont="1" applyBorder="1" applyAlignment="1"/>
  </cellXfs>
  <cellStyles count="7">
    <cellStyle name="Heading 1" xfId="1" builtinId="16"/>
    <cellStyle name="Hyperlink 3" xfId="6"/>
    <cellStyle name="Normal" xfId="0" builtinId="0"/>
    <cellStyle name="Normal 2" xfId="2"/>
    <cellStyle name="Normal 2 4" xfId="3"/>
    <cellStyle name="Normal 3 2" xfId="4"/>
    <cellStyle name="Normal 3 22" xfId="5"/>
  </cellStyles>
  <dxfs count="43">
    <dxf>
      <numFmt numFmtId="30" formatCode="@"/>
    </dxf>
    <dxf>
      <numFmt numFmtId="30" formatCode="@"/>
    </dxf>
    <dxf>
      <numFmt numFmtId="30" formatCode="@"/>
    </dxf>
    <dxf>
      <numFmt numFmtId="30" formatCode="@"/>
    </dxf>
    <dxf>
      <numFmt numFmtId="0" formatCode="General"/>
    </dxf>
    <dxf>
      <numFmt numFmtId="30" formatCode="@"/>
    </dxf>
    <dxf>
      <numFmt numFmtId="0" formatCode="General"/>
    </dxf>
    <dxf>
      <numFmt numFmtId="0" formatCode="General"/>
    </dxf>
    <dxf>
      <numFmt numFmtId="30" formatCode="@"/>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30" formatCode="@"/>
    </dxf>
    <dxf>
      <numFmt numFmtId="30" formatCode="@"/>
    </dxf>
    <dxf>
      <numFmt numFmtId="30" formatCode="@"/>
    </dxf>
    <dxf>
      <numFmt numFmtId="0" formatCode="General"/>
    </dxf>
    <dxf>
      <border>
        <top style="thin">
          <color theme="1"/>
        </top>
        <bottom style="thin">
          <color theme="1"/>
        </bottom>
      </border>
    </dxf>
    <dxf>
      <border>
        <top style="thin">
          <color theme="1"/>
        </top>
        <bottom style="thin">
          <color theme="1"/>
        </bottom>
      </border>
    </dxf>
    <dxf>
      <font>
        <b/>
        <color theme="1"/>
      </font>
      <border diagonalUp="0" diagonalDown="0">
        <left/>
        <right/>
        <top/>
        <bottom/>
        <vertical/>
        <horizontal/>
      </border>
    </dxf>
    <dxf>
      <font>
        <b/>
        <color theme="1" tint="0.499984740745262"/>
      </font>
      <border diagonalUp="0" diagonalDown="0">
        <left/>
        <right/>
        <top/>
        <bottom/>
        <vertical/>
        <horizontal/>
      </border>
    </dxf>
    <dxf>
      <font>
        <b/>
        <color theme="1"/>
      </font>
      <border diagonalUp="0" diagonalDown="0">
        <left/>
        <right/>
        <top/>
        <bottom/>
        <vertical/>
        <horizontal/>
      </border>
    </dxf>
    <dxf>
      <border diagonalUp="0" diagonalDown="0">
        <left/>
        <right/>
        <top/>
        <bottom/>
        <vertical/>
        <horizontal/>
      </border>
    </dxf>
    <dxf>
      <border diagonalUp="0" diagonalDown="0">
        <left/>
        <right/>
        <top/>
        <bottom/>
        <vertical/>
        <horizontal/>
      </border>
    </dxf>
    <dxf>
      <border diagonalUp="0" diagonalDown="0">
        <left/>
        <right/>
        <top/>
        <bottom/>
        <vertical/>
        <horizontal/>
      </border>
    </dxf>
    <dxf>
      <border diagonalUp="0" diagonalDown="0">
        <left/>
        <right/>
        <top/>
        <bottom/>
        <vertical/>
        <horizontal/>
      </border>
    </dxf>
    <dxf>
      <border diagonalUp="0" diagonalDown="0">
        <left/>
        <right/>
        <top/>
        <bottom/>
        <vertical/>
        <horizontal/>
      </border>
    </dxf>
    <dxf>
      <font>
        <b/>
        <color theme="1" tint="0.499984740745262"/>
      </font>
      <border diagonalUp="0" diagonalDown="0">
        <left/>
        <right/>
        <top style="thin">
          <color theme="0"/>
        </top>
        <bottom style="thin">
          <color theme="0"/>
        </bottom>
        <vertical/>
        <horizontal style="thin">
          <color theme="0"/>
        </horizontal>
      </border>
    </dxf>
    <dxf>
      <font>
        <b/>
        <color theme="1"/>
      </font>
      <border diagonalUp="0" diagonalDown="0">
        <left/>
        <right/>
        <top style="thin">
          <color theme="0"/>
        </top>
        <bottom style="thin">
          <color theme="0"/>
        </bottom>
        <vertical/>
        <horizontal style="thin">
          <color theme="0"/>
        </horizontal>
      </border>
    </dxf>
    <dxf>
      <border diagonalUp="0" diagonalDown="0">
        <left/>
        <right/>
        <top/>
        <bottom/>
        <vertical/>
        <horizontal/>
      </border>
    </dxf>
    <dxf>
      <border diagonalUp="0" diagonalDown="0">
        <left/>
        <right/>
        <top style="thin">
          <color theme="0"/>
        </top>
        <bottom style="thin">
          <color theme="0"/>
        </bottom>
        <vertical/>
        <horizontal style="thin">
          <color theme="0"/>
        </horizontal>
      </border>
    </dxf>
    <dxf>
      <font>
        <color theme="1"/>
      </font>
      <fill>
        <patternFill patternType="solid">
          <fgColor theme="5" tint="0.59999389629810485"/>
          <bgColor theme="5" tint="0.59999389629810485"/>
        </patternFill>
      </fill>
      <border diagonalUp="0" diagonalDown="0">
        <left/>
        <right/>
        <top style="thin">
          <color theme="0"/>
        </top>
        <bottom style="thin">
          <color theme="0"/>
        </bottom>
        <vertical/>
        <horizontal style="thin">
          <color theme="0"/>
        </horizontal>
      </border>
    </dxf>
    <dxf>
      <border diagonalUp="0" diagonalDown="0">
        <left/>
        <right/>
        <top/>
        <bottom/>
        <vertical/>
        <horizontal/>
      </border>
    </dxf>
    <dxf>
      <fill>
        <patternFill patternType="solid">
          <fgColor theme="5" tint="0.79998168889431442"/>
          <bgColor theme="5" tint="0.79998168889431442"/>
        </patternFill>
      </fill>
      <border diagonalUp="0" diagonalDown="0">
        <left/>
        <right/>
        <top/>
        <bottom/>
        <vertical/>
        <horizontal/>
      </border>
    </dxf>
    <dxf>
      <border diagonalUp="0" diagonalDown="0">
        <left/>
        <right/>
        <top style="thin">
          <color theme="0"/>
        </top>
        <bottom style="thin">
          <color theme="0"/>
        </bottom>
        <vertical/>
        <horizontal style="thin">
          <color theme="0"/>
        </horizontal>
      </border>
    </dxf>
    <dxf>
      <fill>
        <patternFill patternType="solid">
          <fgColor theme="5" tint="0.79998168889431442"/>
          <bgColor theme="5" tint="0.79998168889431442"/>
        </patternFill>
      </fill>
      <border diagonalUp="0" diagonalDown="0">
        <left/>
        <right/>
        <top style="thin">
          <color theme="0"/>
        </top>
        <bottom style="thin">
          <color theme="0"/>
        </bottom>
        <vertical/>
        <horizontal style="thin">
          <color theme="0"/>
        </horizontal>
      </border>
    </dxf>
    <dxf>
      <border diagonalUp="0" diagonalDown="0">
        <left/>
        <right/>
        <top/>
        <bottom/>
        <vertical/>
        <horizontal/>
      </border>
    </dxf>
    <dxf>
      <font>
        <color theme="0"/>
      </font>
      <fill>
        <patternFill patternType="solid">
          <fgColor theme="1"/>
          <bgColor theme="1"/>
        </patternFill>
      </fill>
      <border>
        <left/>
        <right/>
        <vertical/>
      </border>
    </dxf>
    <dxf>
      <font>
        <color theme="0"/>
      </font>
      <fill>
        <patternFill patternType="solid">
          <fgColor theme="1"/>
          <bgColor theme="1"/>
        </patternFill>
      </fill>
      <border>
        <left/>
        <right/>
        <vertical/>
      </border>
    </dxf>
    <dxf>
      <font>
        <color theme="1"/>
      </font>
      <fill>
        <patternFill patternType="solid">
          <fgColor theme="5" tint="0.79998168889431442"/>
          <bgColor theme="5" tint="0.79998168889431442"/>
        </patternFill>
      </fill>
      <border>
        <left style="thin">
          <color theme="5" tint="0.59999389629810485"/>
        </left>
        <right style="thin">
          <color theme="5" tint="0.59999389629810485"/>
        </right>
        <top style="thin">
          <color theme="5" tint="0.59999389629810485"/>
        </top>
        <bottom style="thin">
          <color theme="5" tint="0.59999389629810485"/>
        </bottom>
        <vertical/>
        <horizontal style="thin">
          <color theme="0"/>
        </horizontal>
      </border>
    </dxf>
  </dxfs>
  <tableStyles count="1" defaultTableStyle="TableStyleMedium2" defaultPivotStyle="PivotStyleLight16">
    <tableStyle name="jET" table="0" count="23">
      <tableStyleElement type="wholeTable" dxfId="42"/>
      <tableStyleElement type="headerRow" dxfId="41"/>
      <tableStyleElement type="totalRow" dxfId="40"/>
      <tableStyleElement type="firstColumn" dxfId="39"/>
      <tableStyleElement type="firstRowStripe" dxfId="38"/>
      <tableStyleElement type="secondRowStripe" dxfId="37"/>
      <tableStyleElement type="firstColumnStripe" dxfId="36"/>
      <tableStyleElement type="secondColumnStripe" dxfId="35"/>
      <tableStyleElement type="firstSubtotalColumn" dxfId="34"/>
      <tableStyleElement type="secondSubtotalColumn" dxfId="33"/>
      <tableStyleElement type="thirdSubtotalColumn" dxfId="32"/>
      <tableStyleElement type="firstSubtotalRow" dxfId="31"/>
      <tableStyleElement type="secondSubtotalRow" dxfId="30"/>
      <tableStyleElement type="thirdSubtotalRow" dxfId="29"/>
      <tableStyleElement type="blankRow" dxfId="28"/>
      <tableStyleElement type="firstColumnSubheading" dxfId="27"/>
      <tableStyleElement type="secondColumnSubheading" dxfId="26"/>
      <tableStyleElement type="thirdColumnSubheading" dxfId="25"/>
      <tableStyleElement type="firstRowSubheading" dxfId="24"/>
      <tableStyleElement type="secondRowSubheading" dxfId="23"/>
      <tableStyleElement type="thirdRowSubheading" dxfId="22"/>
      <tableStyleElement type="pageFieldLabels" dxfId="21"/>
      <tableStyleElement type="pageFieldValues" dxfId="20"/>
    </tableStyle>
  </tableStyles>
  <colors>
    <mruColors>
      <color rgb="FFFFC9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im R. Duey" refreshedDate="43368.603796412041" createdVersion="5" refreshedVersion="6" minRefreshableVersion="3" recordCount="96">
  <cacheSource type="worksheet">
    <worksheetSource name="Customers"/>
  </cacheSource>
  <cacheFields count="19">
    <cacheField name="Customer Number" numFmtId="49">
      <sharedItems count="96">
        <s v="AARONFIT0001"/>
        <s v="ADAMPARK0001"/>
        <s v="ADVANCED0001"/>
        <s v="ADVANCED0002"/>
        <s v="ALTONMAN0001"/>
        <s v="AMERICAN0001"/>
        <s v="AMERICAN0002"/>
        <s v="ASSOCIAT0001"/>
        <s v="ASTORSUI0001"/>
        <s v="ATMORERE0001"/>
        <s v="BAKERSEM0001"/>
        <s v="BERRYMED0001"/>
        <s v="BOYLESCO0001"/>
        <s v="BREAKTHR0001"/>
        <s v="CONTOSOL0001"/>
        <s v="CASTLEIN0001"/>
        <s v="CELLULAR0001"/>
        <s v="CENTERSU0001"/>
        <s v="CENTRALC0001"/>
        <s v="CENTRALD0001"/>
        <s v="CENTRALI0001"/>
        <s v="COMMUNIC0001"/>
        <s v="COMMUNIC0002"/>
        <s v="COMPUTEC0001"/>
        <s v="COMPUTER0001"/>
        <s v="COMPUTER0002"/>
        <s v="COMPUTER0003"/>
        <s v="COMTELPA0001"/>
        <s v="CONTINEN0001"/>
        <s v="COUNTRYV0001"/>
        <s v="CRAWFORD0001"/>
        <s v="DATACOMM0001"/>
        <s v="DIALDIRE0001"/>
        <s v="DIRECTMA0001"/>
        <s v="DOLLISCO0001"/>
        <s v="GETAWAYI0001"/>
        <s v="EXECUTIV0001"/>
        <s v="FRANCHIS0001"/>
        <s v="GREENWAY0001"/>
        <s v="HAMPTONV0001"/>
        <s v="HEALTHYC0001"/>
        <s v="HEARTLAN0001"/>
        <s v="HOLLINGC0001"/>
        <s v="HOMEFURN0001"/>
        <s v="INTERNAT0001"/>
        <s v="ISNINDUS0001"/>
        <s v="JOHNSONK0001"/>
        <s v="KELLYCON0001"/>
        <s v="KENSINGT0001"/>
        <s v="LASERMES0001"/>
        <s v="LAWRENCE0001"/>
        <s v="LECLERC0001"/>
        <s v="LEISURET0001"/>
        <s v="MAGNIFIC0001"/>
        <s v="MAHLERST0001"/>
        <s v="MANCHEST0001"/>
        <s v="BLUEYOND0001"/>
        <s v="COHOWINE0001"/>
        <s v="MENDOTAU0001"/>
        <s v="METROPOL0001"/>
        <s v="MIDCITYH0001"/>
        <s v="MIDLANDC0001"/>
        <s v="MULTITEC0001"/>
        <s v="HUMONGOU0001"/>
        <s v="NATIONAL0001"/>
        <s v="NETWORKS0001"/>
        <s v="NORTHCOL0001"/>
        <s v="NORTHERN0001"/>
        <s v="NORTHERN0002"/>
        <s v="NORTHSTA0001"/>
        <s v="NOVASCOT0001"/>
        <s v="NOVASYST0001"/>
        <s v="OFFICEDE0001"/>
        <s v="PACIFICD0001"/>
        <s v="PLACEMAD0001"/>
        <s v="PLACEONE0001"/>
        <s v="PLAZAONE0001"/>
        <s v="POLKVALL0001"/>
        <s v="PULASKIE0001"/>
        <s v="RAINBOWR0001"/>
        <s v="REDSFOOD0001"/>
        <s v="MARGIEST0001"/>
        <s v="REYNOLDS0001"/>
        <s v="DOWNTOWN001"/>
        <s v="RIVERSID0001"/>
        <s v="ROSELLEN0001"/>
        <s v="SSPROPER0001"/>
        <s v="STPATRIC0001"/>
        <s v="SUPERFOO0001"/>
        <s v="UNIFIEDW0001"/>
        <s v="VANCOUVE0001"/>
        <s v="VISIONIN0001"/>
        <s v="VISTATRA0001"/>
        <s v="WESTCENT0001"/>
        <s v="WESTSIDE0001"/>
        <s v="WORLDENT0001"/>
      </sharedItems>
    </cacheField>
    <cacheField name="Customer Name" numFmtId="49">
      <sharedItems count="95">
        <s v="Aaron Fitz Electrical"/>
        <s v="Adam Park Resort"/>
        <s v="Advanced Paper Co."/>
        <s v="Advanced Tech Satellite System"/>
        <s v="Alton Manufacturing"/>
        <s v="American Science Museum"/>
        <s v="American Electrical Contractor"/>
        <s v="Associated Insurance Company"/>
        <s v="Astor Suites"/>
        <s v="Atmore Retirement Center"/>
        <s v="Baker's Emporium Inc."/>
        <s v="Berry Medical Center"/>
        <s v="Boyle's Country Inn's"/>
        <s v="Breakthrough Telemarketing"/>
        <s v="Contoso, Ltd."/>
        <s v="Castle Inn Resort"/>
        <s v="Cellular Express"/>
        <s v="Center Suite Hotel"/>
        <s v="Central Communications LTD"/>
        <s v="Central Distributing"/>
        <s v="Central Illinois Hospital"/>
        <s v="Communication Connections"/>
        <s v="Compu-Tech Solutions"/>
        <s v="Computerized Phone Systems"/>
        <s v="Computers Unlimited"/>
        <s v="Computer Equipment Leasing"/>
        <s v="Comtel-Page Inc."/>
        <s v="Continental Properties"/>
        <s v="Country View Estates"/>
        <s v="Crawfords, Inc."/>
        <s v="Data Communications Inc."/>
        <s v="Dial Direct Paging Inc."/>
        <s v="Direct Marketers"/>
        <s v="Dollis Cove Resort"/>
        <s v="Getaway Inn"/>
        <s v="Executive Resources"/>
        <s v="Franchise Office Machines"/>
        <s v="Greenway Foods"/>
        <s v="Hampton Village Eatery"/>
        <s v="Healthy Concepts"/>
        <s v="Heartland Tower Systems"/>
        <s v="Holling Communications Inc."/>
        <s v="Home Furnishings Limited"/>
        <s v="International Mailing Corp."/>
        <s v="ISN Industries"/>
        <s v="Johnson, Kimberly"/>
        <s v="Kelly Consulting"/>
        <s v="Kensington Gardens Resort"/>
        <s v="Laser Messenger Service"/>
        <s v="Lawrence Telemarketing"/>
        <s v="LeClerc &amp; Associates"/>
        <s v="Leisure &amp; Travel Consultants"/>
        <s v="Magnificent Office Images"/>
        <s v="Mahler State University"/>
        <s v="Manchester Suites"/>
        <s v="Blue Yonder Airlines"/>
        <s v="Coho Wintery"/>
        <s v="Mendota University"/>
        <s v="Metropolitan Fiber Systems"/>
        <s v="Mid-City Hospital"/>
        <s v="Midland Construction"/>
        <s v="Multitech Office Components"/>
        <s v="Humongous Insurance"/>
        <s v="National Shopping World"/>
        <s v="Network Solutions"/>
        <s v="North College"/>
        <s v="Northern State College"/>
        <s v="Northern Family Hospital"/>
        <s v="Northstar Mall"/>
        <s v="Novia Scotia Tech. Institute"/>
        <s v="Nova Systems, Inc."/>
        <s v="Office Design Systems Ltd"/>
        <s v="Pacific Digital"/>
        <s v="Place &amp; MacDero Associates"/>
        <s v="Place One Suites"/>
        <s v="Plaza One"/>
        <s v="Polk Valley Highway Dept."/>
        <s v="Pulaski Enterprises Inc."/>
        <s v="Rainbow Research"/>
        <s v="Red's Food Market"/>
        <s v="Margie's Travel"/>
        <s v="Reynolds State College"/>
        <s v="Downtown Hotel"/>
        <s v="Riverside University"/>
        <s v="Rosellen General Hospital"/>
        <s v="S &amp; S Properties"/>
        <s v="St. Patrick's Hospital"/>
        <s v="Super Foods Plus"/>
        <s v="Unified Wire and Cable Systems"/>
        <s v="Vancouver Resort Hotels"/>
        <s v="Vision Inc."/>
        <s v="Vista Travel"/>
        <s v="West Central Distributors"/>
        <s v="Westside Cable Service"/>
        <s v="World Enterprises"/>
      </sharedItems>
    </cacheField>
    <cacheField name="Current" numFmtId="0">
      <sharedItems containsSemiMixedTypes="0" containsString="0" containsNumber="1" minValue="-18721.189999999999" maxValue="68447.649999999994"/>
    </cacheField>
    <cacheField name="31 - 60 Days" numFmtId="0">
      <sharedItems containsSemiMixedTypes="0" containsString="0" containsNumber="1" containsInteger="1" minValue="0" maxValue="0"/>
    </cacheField>
    <cacheField name="61 - 90 Days" numFmtId="0">
      <sharedItems containsSemiMixedTypes="0" containsString="0" containsNumber="1" minValue="0" maxValue="9.9"/>
    </cacheField>
    <cacheField name="91 - 120 Days" numFmtId="0">
      <sharedItems containsSemiMixedTypes="0" containsString="0" containsNumber="1" minValue="0" maxValue="342.3"/>
    </cacheField>
    <cacheField name="121 - 150 Days" numFmtId="0">
      <sharedItems containsSemiMixedTypes="0" containsString="0" containsNumber="1" containsInteger="1" minValue="0" maxValue="0"/>
    </cacheField>
    <cacheField name="151 - 180 Days" numFmtId="0">
      <sharedItems containsSemiMixedTypes="0" containsString="0" containsNumber="1" containsInteger="1" minValue="0" maxValue="0"/>
    </cacheField>
    <cacheField name="181 and Over" numFmtId="0">
      <sharedItems containsSemiMixedTypes="0" containsString="0" containsNumber="1" minValue="0" maxValue="68955"/>
    </cacheField>
    <cacheField name="Balance Type" numFmtId="49">
      <sharedItems/>
    </cacheField>
    <cacheField name="Average Days To Pay - Year" numFmtId="0">
      <sharedItems containsSemiMixedTypes="0" containsString="0" containsNumber="1" containsInteger="1" minValue="0" maxValue="346"/>
    </cacheField>
    <cacheField name="Balance" numFmtId="0">
      <sharedItems containsSemiMixedTypes="0" containsString="0" containsNumber="1" minValue="-10218.93" maxValue="80714.12"/>
    </cacheField>
    <cacheField name="Credit Limit Type" numFmtId="49">
      <sharedItems/>
    </cacheField>
    <cacheField name="Credit Limit" numFmtId="0">
      <sharedItems containsSemiMixedTypes="0" containsString="0" containsNumber="1" containsInteger="1" minValue="20000" maxValue="75000"/>
    </cacheField>
    <cacheField name="Currency" numFmtId="49">
      <sharedItems/>
    </cacheField>
    <cacheField name="Payment Terms" numFmtId="49">
      <sharedItems/>
    </cacheField>
    <cacheField name="Sales Territory" numFmtId="49">
      <sharedItems/>
    </cacheField>
    <cacheField name="Salesperson ID" numFmtId="49">
      <sharedItems/>
    </cacheField>
    <cacheField name="Above Credit Limit" numFmtId="0" formula="IF(Balance&gt;'Credit Limit',Balance-'Credit Limit',0)" databaseField="0"/>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96">
  <r>
    <x v="0"/>
    <x v="0"/>
    <n v="4373.0200000000004"/>
    <n v="0"/>
    <n v="0"/>
    <n v="0"/>
    <n v="0"/>
    <n v="0"/>
    <n v="19899.04"/>
    <s v="Open Item"/>
    <n v="0"/>
    <n v="24272.06"/>
    <s v="Amount"/>
    <n v="35000"/>
    <s v="Z-US$"/>
    <s v="Net 30"/>
    <s v="TERRITORY 1"/>
    <s v="PAUL W."/>
  </r>
  <r>
    <x v="1"/>
    <x v="1"/>
    <n v="3629.73"/>
    <n v="0"/>
    <n v="0"/>
    <n v="0"/>
    <n v="0"/>
    <n v="0"/>
    <n v="17170.36"/>
    <s v="Open Item"/>
    <n v="88"/>
    <n v="20800.09"/>
    <s v="Amount"/>
    <n v="40000"/>
    <s v="Z-US$"/>
    <s v="Net 30"/>
    <s v="TERRITORY 2"/>
    <s v="GREG E."/>
  </r>
  <r>
    <x v="2"/>
    <x v="2"/>
    <n v="0"/>
    <n v="0"/>
    <n v="0"/>
    <n v="0"/>
    <n v="0"/>
    <n v="0"/>
    <n v="327.08"/>
    <s v="Open Item"/>
    <n v="346"/>
    <n v="327.08"/>
    <s v="Amount"/>
    <n v="20000"/>
    <s v="Z-US$"/>
    <s v="Net 30"/>
    <s v="TERRITORY 1"/>
    <s v="PAUL W."/>
  </r>
  <r>
    <x v="3"/>
    <x v="3"/>
    <n v="-1016.24"/>
    <n v="0"/>
    <n v="0"/>
    <n v="0"/>
    <n v="0"/>
    <n v="0"/>
    <n v="5718.44"/>
    <s v="Open Item"/>
    <n v="85"/>
    <n v="4702.2"/>
    <s v="Amount"/>
    <n v="30000"/>
    <s v="Z-C$"/>
    <s v="Net 30"/>
    <s v="TERRITORY 6"/>
    <s v="GARY W."/>
  </r>
  <r>
    <x v="4"/>
    <x v="4"/>
    <n v="0"/>
    <n v="0"/>
    <n v="0"/>
    <n v="0"/>
    <n v="0"/>
    <n v="0"/>
    <n v="68955"/>
    <s v="Open Item"/>
    <n v="10"/>
    <n v="68955"/>
    <s v="Amount"/>
    <n v="75000"/>
    <s v="Z-US$"/>
    <s v="2% 10/Net 30"/>
    <s v="TERRITORY 2"/>
    <s v="GREG E."/>
  </r>
  <r>
    <x v="5"/>
    <x v="5"/>
    <n v="0"/>
    <n v="0"/>
    <n v="0"/>
    <n v="0"/>
    <n v="0"/>
    <n v="0"/>
    <n v="25838.97"/>
    <s v="Open Item"/>
    <n v="57"/>
    <n v="25838.97"/>
    <s v="Amount"/>
    <n v="50000"/>
    <s v="Z-US$"/>
    <s v="Net 30"/>
    <s v="TERRITORY 1"/>
    <s v="PAUL W."/>
  </r>
  <r>
    <x v="6"/>
    <x v="6"/>
    <n v="0"/>
    <n v="0"/>
    <n v="0"/>
    <n v="0"/>
    <n v="0"/>
    <n v="0"/>
    <n v="7800.13"/>
    <s v="Open Item"/>
    <n v="76"/>
    <n v="7800.13"/>
    <s v="Amount"/>
    <n v="20000"/>
    <s v="Z-US$"/>
    <s v="Net 30"/>
    <s v="TERRITORY 3"/>
    <s v="NANCY B."/>
  </r>
  <r>
    <x v="7"/>
    <x v="7"/>
    <n v="695.4"/>
    <n v="0"/>
    <n v="0"/>
    <n v="0"/>
    <n v="0"/>
    <n v="0"/>
    <n v="397.64"/>
    <s v="Open Item"/>
    <n v="122"/>
    <n v="1093.04"/>
    <s v="Amount"/>
    <n v="20000"/>
    <s v="Z-US$"/>
    <s v="Net 30"/>
    <s v="TERRITORY 3"/>
    <s v="NANCY B."/>
  </r>
  <r>
    <x v="8"/>
    <x v="8"/>
    <n v="1405.87"/>
    <n v="0"/>
    <n v="0"/>
    <n v="0"/>
    <n v="0"/>
    <n v="0"/>
    <n v="0"/>
    <s v="Open Item"/>
    <n v="79"/>
    <n v="1405.87"/>
    <s v="Amount"/>
    <n v="40000"/>
    <s v="Z-US$"/>
    <s v="Net 30"/>
    <s v="TERRITORY 2"/>
    <s v="GREG E."/>
  </r>
  <r>
    <x v="9"/>
    <x v="9"/>
    <n v="0"/>
    <n v="0"/>
    <n v="0"/>
    <n v="0"/>
    <n v="0"/>
    <n v="0"/>
    <n v="13104.14"/>
    <s v="Open Item"/>
    <n v="0"/>
    <n v="13104.14"/>
    <s v="Amount"/>
    <n v="20000"/>
    <s v="Z-US$"/>
    <s v="Net 30"/>
    <s v="TERRITORY 1"/>
    <s v="PAUL W."/>
  </r>
  <r>
    <x v="10"/>
    <x v="10"/>
    <n v="9479.69"/>
    <n v="0"/>
    <n v="0"/>
    <n v="0"/>
    <n v="0"/>
    <n v="0"/>
    <n v="0"/>
    <s v="Open Item"/>
    <n v="4"/>
    <n v="9479.69"/>
    <s v="Amount"/>
    <n v="20000"/>
    <s v="Z-US$"/>
    <s v="Net 30"/>
    <s v="TERRITORY 2"/>
    <s v="GREG E."/>
  </r>
  <r>
    <x v="11"/>
    <x v="11"/>
    <n v="0"/>
    <n v="0"/>
    <n v="0"/>
    <n v="0"/>
    <n v="0"/>
    <n v="0"/>
    <n v="50797.1"/>
    <s v="Open Item"/>
    <n v="0"/>
    <n v="50797.1"/>
    <s v="Amount"/>
    <n v="75000"/>
    <s v="Z-US$"/>
    <s v="Net 30"/>
    <s v="TERRITORY 4"/>
    <s v="SANDRA M."/>
  </r>
  <r>
    <x v="12"/>
    <x v="12"/>
    <n v="0"/>
    <n v="0"/>
    <n v="0"/>
    <n v="0"/>
    <n v="0"/>
    <n v="0"/>
    <n v="17327.650000000001"/>
    <s v="Open Item"/>
    <n v="125"/>
    <n v="17327.650000000001"/>
    <s v="Amount"/>
    <n v="40000"/>
    <s v="Z-AUD"/>
    <s v="Net 30"/>
    <s v="TERRITORY 8"/>
    <s v="IAN M."/>
  </r>
  <r>
    <x v="13"/>
    <x v="13"/>
    <n v="0"/>
    <n v="0"/>
    <n v="0"/>
    <n v="0"/>
    <n v="0"/>
    <n v="0"/>
    <n v="13151.65"/>
    <s v="Open Item"/>
    <n v="49"/>
    <n v="13151.65"/>
    <s v="Amount"/>
    <n v="20000"/>
    <s v="Z-C$"/>
    <s v="Net 30"/>
    <s v="TERRITORY 5"/>
    <s v="FRANCINE B."/>
  </r>
  <r>
    <x v="14"/>
    <x v="14"/>
    <n v="68447.649999999994"/>
    <n v="0"/>
    <n v="0"/>
    <n v="0"/>
    <n v="0"/>
    <n v="0"/>
    <n v="12266.47"/>
    <s v="Open Item"/>
    <n v="30"/>
    <n v="80714.12"/>
    <s v="Amount"/>
    <n v="50000"/>
    <s v="Z-US$"/>
    <s v="Net 30"/>
    <s v="TERRITORY 3"/>
    <s v="NANCY B."/>
  </r>
  <r>
    <x v="15"/>
    <x v="15"/>
    <n v="0"/>
    <n v="0"/>
    <n v="0"/>
    <n v="0"/>
    <n v="0"/>
    <n v="0"/>
    <n v="30039.67"/>
    <s v="Open Item"/>
    <n v="41"/>
    <n v="30039.67"/>
    <s v="Amount"/>
    <n v="40000"/>
    <s v="Z-C$"/>
    <s v=""/>
    <s v="TERRITORY 6"/>
    <s v="GARY W."/>
  </r>
  <r>
    <x v="16"/>
    <x v="16"/>
    <n v="1405.87"/>
    <n v="0"/>
    <n v="0"/>
    <n v="0"/>
    <n v="0"/>
    <n v="0"/>
    <n v="14601.91"/>
    <s v="Open Item"/>
    <n v="112"/>
    <n v="16007.78"/>
    <s v="Amount"/>
    <n v="20000"/>
    <s v="Z-US$"/>
    <s v="Net 30"/>
    <s v="TERRITORY 1"/>
    <s v="PAUL W."/>
  </r>
  <r>
    <x v="17"/>
    <x v="17"/>
    <n v="-10218.93"/>
    <n v="0"/>
    <n v="0"/>
    <n v="0"/>
    <n v="0"/>
    <n v="0"/>
    <n v="0"/>
    <s v="Open Item"/>
    <n v="0"/>
    <n v="-10218.93"/>
    <s v="Amount"/>
    <n v="50000"/>
    <s v="Z-US$"/>
    <s v="Net 30"/>
    <s v="TERRITORY 4"/>
    <s v="SANDRA M."/>
  </r>
  <r>
    <x v="18"/>
    <x v="18"/>
    <n v="-375"/>
    <n v="0"/>
    <n v="0"/>
    <n v="0"/>
    <n v="0"/>
    <n v="0"/>
    <n v="374.42"/>
    <s v="Open Item"/>
    <n v="53"/>
    <n v="-0.57999999999999996"/>
    <s v="Amount"/>
    <n v="20000"/>
    <s v="Z-US$"/>
    <s v="Net 30"/>
    <s v="TERRITORY 1"/>
    <s v="PAUL W."/>
  </r>
  <r>
    <x v="19"/>
    <x v="19"/>
    <n v="1405.87"/>
    <n v="0"/>
    <n v="0"/>
    <n v="0"/>
    <n v="0"/>
    <n v="0"/>
    <n v="19914.66"/>
    <s v="Open Item"/>
    <n v="181"/>
    <n v="21320.53"/>
    <s v="Amount"/>
    <n v="40000"/>
    <s v="Z-US$"/>
    <s v="Net 30"/>
    <s v="TERRITORY 4"/>
    <s v="SANDRA M."/>
  </r>
  <r>
    <x v="20"/>
    <x v="20"/>
    <n v="0"/>
    <n v="0"/>
    <n v="0"/>
    <n v="0"/>
    <n v="0"/>
    <n v="0"/>
    <n v="38412.31"/>
    <s v="Open Item"/>
    <n v="138"/>
    <n v="38412.31"/>
    <s v="Amount"/>
    <n v="50000"/>
    <s v="Z-US$"/>
    <s v="Net 30"/>
    <s v="TERRITORY 1"/>
    <s v="PAUL W."/>
  </r>
  <r>
    <x v="21"/>
    <x v="21"/>
    <n v="42.59"/>
    <n v="0"/>
    <n v="0"/>
    <n v="0"/>
    <n v="0"/>
    <n v="0"/>
    <n v="13664.11"/>
    <s v="Open Item"/>
    <n v="99"/>
    <n v="13706.7"/>
    <s v="Amount"/>
    <n v="20000"/>
    <s v="Z-C$"/>
    <s v=""/>
    <s v="TERRITORY 6"/>
    <s v="GARY W."/>
  </r>
  <r>
    <x v="22"/>
    <x v="21"/>
    <n v="31.94"/>
    <n v="0"/>
    <n v="0"/>
    <n v="0"/>
    <n v="0"/>
    <n v="0"/>
    <n v="9531.65"/>
    <s v="Open Item"/>
    <n v="0"/>
    <n v="9563.59"/>
    <s v="Amount"/>
    <n v="20000"/>
    <s v="Z-C$"/>
    <s v="Net 30"/>
    <s v="TERRITORY 7"/>
    <s v="ERIN J."/>
  </r>
  <r>
    <x v="23"/>
    <x v="22"/>
    <n v="230.05"/>
    <n v="0"/>
    <n v="0"/>
    <n v="0"/>
    <n v="0"/>
    <n v="0"/>
    <n v="9605.9500000000007"/>
    <s v="Open Item"/>
    <n v="99"/>
    <n v="9836"/>
    <s v="Amount"/>
    <n v="40000"/>
    <s v="Z-US$"/>
    <s v="Net 30"/>
    <s v="TERRITORY 4"/>
    <s v="SANDRA M."/>
  </r>
  <r>
    <x v="24"/>
    <x v="23"/>
    <n v="-85.65"/>
    <n v="0"/>
    <n v="0"/>
    <n v="0"/>
    <n v="0"/>
    <n v="0"/>
    <n v="15985.54"/>
    <s v="Open Item"/>
    <n v="219"/>
    <n v="15899.89"/>
    <s v="Amount"/>
    <n v="20000"/>
    <s v="Z-US$"/>
    <s v="Net 30"/>
    <s v="TERRITORY 4"/>
    <s v="SANDRA M."/>
  </r>
  <r>
    <x v="25"/>
    <x v="24"/>
    <n v="0"/>
    <n v="0"/>
    <n v="0"/>
    <n v="0"/>
    <n v="0"/>
    <n v="0"/>
    <n v="4865.22"/>
    <s v="Open Item"/>
    <n v="107"/>
    <n v="4865.22"/>
    <s v="Amount"/>
    <n v="20000"/>
    <s v="Z-C$"/>
    <s v="Net 30"/>
    <s v="TERRITORY 6"/>
    <s v="GARY W."/>
  </r>
  <r>
    <x v="26"/>
    <x v="25"/>
    <n v="-352.33"/>
    <n v="0"/>
    <n v="0"/>
    <n v="0"/>
    <n v="0"/>
    <n v="0"/>
    <n v="6849.29"/>
    <s v="Open Item"/>
    <n v="113"/>
    <n v="6496.96"/>
    <s v="Amount"/>
    <n v="20000"/>
    <s v="Z-AUD"/>
    <s v="Net 30"/>
    <s v="TERRITORY 8"/>
    <s v="IAN M."/>
  </r>
  <r>
    <x v="27"/>
    <x v="26"/>
    <n v="0"/>
    <n v="0"/>
    <n v="0"/>
    <n v="0"/>
    <n v="0"/>
    <n v="0"/>
    <n v="22124.31"/>
    <s v="Open Item"/>
    <n v="63"/>
    <n v="22124.31"/>
    <s v="Amount"/>
    <n v="35000"/>
    <s v="Z-US$"/>
    <s v="2% 10/Net 30"/>
    <s v="TERRITORY 3"/>
    <s v="NANCY B."/>
  </r>
  <r>
    <x v="28"/>
    <x v="27"/>
    <n v="0"/>
    <n v="0"/>
    <n v="0"/>
    <n v="0"/>
    <n v="0"/>
    <n v="0"/>
    <n v="1228.6500000000001"/>
    <s v="Open Item"/>
    <n v="0"/>
    <n v="1228.6500000000001"/>
    <s v="Amount"/>
    <n v="20000"/>
    <s v="Z-AUD"/>
    <s v="Net 30"/>
    <s v="TERRITORY 8"/>
    <s v="IAN M."/>
  </r>
  <r>
    <x v="29"/>
    <x v="28"/>
    <n v="89.89"/>
    <n v="0"/>
    <n v="0"/>
    <n v="0"/>
    <n v="0"/>
    <n v="0"/>
    <n v="32254.48"/>
    <s v="Open Item"/>
    <n v="52"/>
    <n v="32344.37"/>
    <s v="Amount"/>
    <n v="20000"/>
    <s v="Z-NZD"/>
    <s v="Net 30"/>
    <s v="TERRITORY 8"/>
    <s v="IAN M."/>
  </r>
  <r>
    <x v="30"/>
    <x v="29"/>
    <n v="0"/>
    <n v="0"/>
    <n v="0"/>
    <n v="0"/>
    <n v="0"/>
    <n v="0"/>
    <n v="9514.65"/>
    <s v="Open Item"/>
    <n v="141"/>
    <n v="9514.65"/>
    <s v="Amount"/>
    <n v="40000"/>
    <s v="Z-US$"/>
    <s v="Net 30"/>
    <s v="TERRITORY 1"/>
    <s v="PAUL W."/>
  </r>
  <r>
    <x v="31"/>
    <x v="30"/>
    <n v="0"/>
    <n v="0"/>
    <n v="0"/>
    <n v="0"/>
    <n v="0"/>
    <n v="0"/>
    <n v="21883.4"/>
    <s v="Open Item"/>
    <n v="87"/>
    <n v="21883.4"/>
    <s v="Amount"/>
    <n v="20000"/>
    <s v="Z-C$"/>
    <s v="Net 30"/>
    <s v="TERRITORY 7"/>
    <s v="ERIN J."/>
  </r>
  <r>
    <x v="32"/>
    <x v="31"/>
    <n v="0"/>
    <n v="0"/>
    <n v="0"/>
    <n v="0"/>
    <n v="0"/>
    <n v="0"/>
    <n v="2584.5300000000002"/>
    <s v="Open Item"/>
    <n v="104"/>
    <n v="2584.5300000000002"/>
    <s v="Amount"/>
    <n v="20000"/>
    <s v="Z-US$"/>
    <s v="Net 30"/>
    <s v="TERRITORY 1"/>
    <s v="PAUL W."/>
  </r>
  <r>
    <x v="33"/>
    <x v="32"/>
    <n v="0"/>
    <n v="0"/>
    <n v="0"/>
    <n v="0"/>
    <n v="0"/>
    <n v="0"/>
    <n v="26510"/>
    <s v="Open Item"/>
    <n v="56"/>
    <n v="26510"/>
    <s v="Amount"/>
    <n v="40000"/>
    <s v="Z-US$"/>
    <s v="Net 30"/>
    <s v="TERRITORY 4"/>
    <s v="SANDRA M."/>
  </r>
  <r>
    <x v="34"/>
    <x v="33"/>
    <n v="0"/>
    <n v="0"/>
    <n v="0"/>
    <n v="0"/>
    <n v="0"/>
    <n v="0"/>
    <n v="4224.49"/>
    <s v="Open Item"/>
    <n v="7"/>
    <n v="4224.49"/>
    <s v="Amount"/>
    <n v="20000"/>
    <s v="Z-C$"/>
    <s v="Net 30"/>
    <s v="TERRITORY 5"/>
    <s v="FRANCINE B."/>
  </r>
  <r>
    <x v="35"/>
    <x v="34"/>
    <n v="0"/>
    <n v="0"/>
    <n v="0"/>
    <n v="0"/>
    <n v="0"/>
    <n v="0"/>
    <n v="39950"/>
    <s v="Open Item"/>
    <n v="20"/>
    <n v="39950"/>
    <s v="Amount"/>
    <n v="60000"/>
    <s v="Z-US$"/>
    <s v="Net 30"/>
    <s v="TERRITORY 2"/>
    <s v="GREG E."/>
  </r>
  <r>
    <x v="36"/>
    <x v="35"/>
    <n v="0"/>
    <n v="0"/>
    <n v="0"/>
    <n v="0"/>
    <n v="0"/>
    <n v="0"/>
    <n v="6867.16"/>
    <s v="Open Item"/>
    <n v="10"/>
    <n v="6867.16"/>
    <s v="Amount"/>
    <n v="20000"/>
    <s v="Z-AUD"/>
    <s v="Net 30"/>
    <s v="TERRITORY 8"/>
    <s v="IAN M."/>
  </r>
  <r>
    <x v="37"/>
    <x v="36"/>
    <n v="577.79999999999995"/>
    <n v="0"/>
    <n v="0"/>
    <n v="0"/>
    <n v="0"/>
    <n v="0"/>
    <n v="6515.32"/>
    <s v="Open Item"/>
    <n v="90"/>
    <n v="7093.12"/>
    <s v="Amount"/>
    <n v="20000"/>
    <s v="Z-US$"/>
    <s v="Net 30"/>
    <s v="TERRITORY 1"/>
    <s v="PAUL W."/>
  </r>
  <r>
    <x v="38"/>
    <x v="37"/>
    <n v="2806.61"/>
    <n v="0"/>
    <n v="0"/>
    <n v="0"/>
    <n v="0"/>
    <n v="0"/>
    <n v="20223.72"/>
    <s v="Open Item"/>
    <n v="10"/>
    <n v="23030.33"/>
    <s v="Amount"/>
    <n v="50000"/>
    <s v="Z-US$"/>
    <s v="Net 30"/>
    <s v="TERRITORY 1"/>
    <s v="PAUL W."/>
  </r>
  <r>
    <x v="39"/>
    <x v="38"/>
    <n v="0"/>
    <n v="0"/>
    <n v="0"/>
    <n v="0"/>
    <n v="0"/>
    <n v="0"/>
    <n v="36134.74"/>
    <s v="Open Item"/>
    <n v="99"/>
    <n v="36134.74"/>
    <s v="Amount"/>
    <n v="50000"/>
    <s v="Z-US$"/>
    <s v="Net 30"/>
    <s v="TERRITORY 1"/>
    <s v="PAUL W."/>
  </r>
  <r>
    <x v="40"/>
    <x v="39"/>
    <n v="0"/>
    <n v="0"/>
    <n v="0"/>
    <n v="0"/>
    <n v="0"/>
    <n v="0"/>
    <n v="2168.89"/>
    <s v="Open Item"/>
    <n v="0"/>
    <n v="2168.89"/>
    <s v="Amount"/>
    <n v="20000"/>
    <s v="Z-US$"/>
    <s v="Net 30"/>
    <s v="TERRITORY 3"/>
    <s v="NANCY B."/>
  </r>
  <r>
    <x v="41"/>
    <x v="40"/>
    <n v="0"/>
    <n v="0"/>
    <n v="0"/>
    <n v="0"/>
    <n v="0"/>
    <n v="0"/>
    <n v="19110.54"/>
    <s v="Open Item"/>
    <n v="77"/>
    <n v="19110.54"/>
    <s v="Amount"/>
    <n v="40000"/>
    <s v="Z-US$"/>
    <s v="Net 30"/>
    <s v="TERRITORY 1"/>
    <s v="PAUL W."/>
  </r>
  <r>
    <x v="42"/>
    <x v="41"/>
    <n v="0"/>
    <n v="0"/>
    <n v="0"/>
    <n v="0"/>
    <n v="0"/>
    <n v="0"/>
    <n v="31767.14"/>
    <s v="Open Item"/>
    <n v="32"/>
    <n v="31767.14"/>
    <s v="Amount"/>
    <n v="50000"/>
    <s v="Z-US$"/>
    <s v="Net 30"/>
    <s v="TERRITORY 1"/>
    <s v="PAUL W."/>
  </r>
  <r>
    <x v="43"/>
    <x v="42"/>
    <n v="984.41"/>
    <n v="0"/>
    <n v="0"/>
    <n v="0"/>
    <n v="0"/>
    <n v="0"/>
    <n v="23140.85"/>
    <s v="Open Item"/>
    <n v="142"/>
    <n v="24125.26"/>
    <s v="Amount"/>
    <n v="40000"/>
    <s v="Z-US$"/>
    <s v="Net 30"/>
    <s v="TERRITORY 2"/>
    <s v="GREG E."/>
  </r>
  <r>
    <x v="44"/>
    <x v="43"/>
    <n v="0"/>
    <n v="0"/>
    <n v="0"/>
    <n v="0"/>
    <n v="0"/>
    <n v="0"/>
    <n v="793.24"/>
    <s v="Open Item"/>
    <n v="166"/>
    <n v="793.24"/>
    <s v="Amount"/>
    <n v="40000"/>
    <s v="Z-US$"/>
    <s v="Net 30"/>
    <s v="TERRITORY 1"/>
    <s v="PAUL W."/>
  </r>
  <r>
    <x v="45"/>
    <x v="44"/>
    <n v="0"/>
    <n v="0"/>
    <n v="0"/>
    <n v="0"/>
    <n v="0"/>
    <n v="0"/>
    <n v="14978.34"/>
    <s v="Open Item"/>
    <n v="80"/>
    <n v="14978.34"/>
    <s v="Amount"/>
    <n v="30000"/>
    <s v="Z-US$"/>
    <s v="Net 30"/>
    <s v="TERRITORY 1"/>
    <s v="PAUL W."/>
  </r>
  <r>
    <x v="46"/>
    <x v="45"/>
    <n v="0"/>
    <n v="0"/>
    <n v="0"/>
    <n v="0"/>
    <n v="0"/>
    <n v="0"/>
    <n v="47420.9"/>
    <s v="Open Item"/>
    <n v="0"/>
    <n v="47420.9"/>
    <s v="Amount"/>
    <n v="60000"/>
    <s v="Z-US$"/>
    <s v="Net 30"/>
    <s v="TERRITORY 1"/>
    <s v="PAUL W."/>
  </r>
  <r>
    <x v="47"/>
    <x v="46"/>
    <n v="-731.94"/>
    <n v="0"/>
    <n v="0"/>
    <n v="0"/>
    <n v="0"/>
    <n v="0"/>
    <n v="0"/>
    <s v="Open Item"/>
    <n v="0"/>
    <n v="-731.94"/>
    <s v="Amount"/>
    <n v="20000"/>
    <s v="Z-AUD"/>
    <s v="Net 30"/>
    <s v="TERRITORY 8"/>
    <s v="IAN M."/>
  </r>
  <r>
    <x v="48"/>
    <x v="47"/>
    <n v="0"/>
    <n v="0"/>
    <n v="0"/>
    <n v="0"/>
    <n v="0"/>
    <n v="0"/>
    <n v="13539.5"/>
    <s v="Open Item"/>
    <n v="10"/>
    <n v="13539.5"/>
    <s v="Amount"/>
    <n v="20000"/>
    <s v="Z-US$"/>
    <s v="Net 30"/>
    <s v="TERRITORY 4"/>
    <s v="SANDRA M."/>
  </r>
  <r>
    <x v="49"/>
    <x v="48"/>
    <n v="0"/>
    <n v="0"/>
    <n v="0"/>
    <n v="0"/>
    <n v="0"/>
    <n v="0"/>
    <n v="17160.2"/>
    <s v="Open Item"/>
    <n v="9"/>
    <n v="17160.2"/>
    <s v="Amount"/>
    <n v="50000"/>
    <s v="Z-US$"/>
    <s v="Net 30"/>
    <s v="TERRITORY 4"/>
    <s v="SANDRA M."/>
  </r>
  <r>
    <x v="50"/>
    <x v="49"/>
    <n v="513.5"/>
    <n v="0"/>
    <n v="0"/>
    <n v="0"/>
    <n v="0"/>
    <n v="0"/>
    <n v="23129.29"/>
    <s v="Open Item"/>
    <n v="39"/>
    <n v="23642.79"/>
    <s v="Amount"/>
    <n v="75000"/>
    <s v="Z-US$"/>
    <s v="Net 30"/>
    <s v="TERRITORY 3"/>
    <s v="NANCY B."/>
  </r>
  <r>
    <x v="51"/>
    <x v="50"/>
    <n v="0"/>
    <n v="0"/>
    <n v="0"/>
    <n v="0"/>
    <n v="0"/>
    <n v="0"/>
    <n v="16717.84"/>
    <s v="Open Item"/>
    <n v="14"/>
    <n v="16717.84"/>
    <s v="Amount"/>
    <n v="40000"/>
    <s v="Z-C$"/>
    <s v="Net 30"/>
    <s v="TERRITORY 5"/>
    <s v="FRANCINE B."/>
  </r>
  <r>
    <x v="52"/>
    <x v="51"/>
    <n v="1139.7"/>
    <n v="0"/>
    <n v="0"/>
    <n v="0"/>
    <n v="0"/>
    <n v="0"/>
    <n v="16872.330000000002"/>
    <s v="Open Item"/>
    <n v="101"/>
    <n v="18012.03"/>
    <s v="Amount"/>
    <n v="40000"/>
    <s v="Z-AUD"/>
    <s v="Net 30"/>
    <s v="TERRITORY 8"/>
    <s v="IAN M."/>
  </r>
  <r>
    <x v="53"/>
    <x v="52"/>
    <n v="0"/>
    <n v="0"/>
    <n v="0"/>
    <n v="0"/>
    <n v="0"/>
    <n v="0"/>
    <n v="385.15"/>
    <s v="Open Item"/>
    <n v="28"/>
    <n v="385.15"/>
    <s v="Amount"/>
    <n v="20000"/>
    <s v="Z-C$"/>
    <s v=""/>
    <s v="TERRITORY 6"/>
    <s v="GARY W."/>
  </r>
  <r>
    <x v="54"/>
    <x v="53"/>
    <n v="0"/>
    <n v="0"/>
    <n v="9.9"/>
    <n v="0"/>
    <n v="0"/>
    <n v="0"/>
    <n v="34279.4"/>
    <s v="Open Item"/>
    <n v="24"/>
    <n v="34289.300000000003"/>
    <s v="Amount"/>
    <n v="40000"/>
    <s v="Z-US$"/>
    <s v="Net 30"/>
    <s v="TERRITORY 4"/>
    <s v="SANDRA M."/>
  </r>
  <r>
    <x v="55"/>
    <x v="54"/>
    <n v="0"/>
    <n v="0"/>
    <n v="0"/>
    <n v="0"/>
    <n v="0"/>
    <n v="0"/>
    <n v="26580.5"/>
    <s v="Open Item"/>
    <n v="207"/>
    <n v="26580.5"/>
    <s v="Amount"/>
    <n v="40000"/>
    <s v="Z-US$"/>
    <s v="Net 30"/>
    <s v="TERRITORY 2"/>
    <s v="GREG E."/>
  </r>
  <r>
    <x v="56"/>
    <x v="55"/>
    <n v="0"/>
    <n v="0"/>
    <n v="0"/>
    <n v="0"/>
    <n v="0"/>
    <n v="0"/>
    <n v="36646.449999999997"/>
    <s v="Open Item"/>
    <n v="27"/>
    <n v="36646.449999999997"/>
    <s v="Amount"/>
    <n v="75000"/>
    <s v="Z-US$"/>
    <s v="Net 30"/>
    <s v="TERRITORY 3"/>
    <s v="NANCY B."/>
  </r>
  <r>
    <x v="57"/>
    <x v="56"/>
    <n v="0"/>
    <n v="0"/>
    <n v="0"/>
    <n v="0"/>
    <n v="0"/>
    <n v="0"/>
    <n v="2690.69"/>
    <s v="Open Item"/>
    <n v="92"/>
    <n v="2690.69"/>
    <s v="Amount"/>
    <n v="40000"/>
    <s v="Z-US$"/>
    <s v="Net 30"/>
    <s v="TERRITORY 1"/>
    <s v="PAUL W."/>
  </r>
  <r>
    <x v="58"/>
    <x v="57"/>
    <n v="-189.95"/>
    <n v="0"/>
    <n v="0"/>
    <n v="0"/>
    <n v="0"/>
    <n v="0"/>
    <n v="36435.54"/>
    <s v="Open Item"/>
    <n v="9"/>
    <n v="36245.589999999997"/>
    <s v="Amount"/>
    <n v="50000"/>
    <s v="Z-US$"/>
    <s v="2% 10/Net 30"/>
    <s v="TERRITORY 2"/>
    <s v="GREG E."/>
  </r>
  <r>
    <x v="59"/>
    <x v="58"/>
    <n v="6551.25"/>
    <n v="0"/>
    <n v="0"/>
    <n v="0"/>
    <n v="0"/>
    <n v="0"/>
    <n v="25823.13"/>
    <s v="Open Item"/>
    <n v="23"/>
    <n v="32374.38"/>
    <s v="Amount"/>
    <n v="40000"/>
    <s v="Z-US$"/>
    <s v="Net 30"/>
    <s v="TERRITORY 4"/>
    <s v="SANDRA M."/>
  </r>
  <r>
    <x v="60"/>
    <x v="59"/>
    <n v="0"/>
    <n v="0"/>
    <n v="0"/>
    <n v="0"/>
    <n v="0"/>
    <n v="0"/>
    <n v="34658.44"/>
    <s v="Open Item"/>
    <n v="16"/>
    <n v="34658.44"/>
    <s v="Amount"/>
    <n v="50000"/>
    <s v="Z-US$"/>
    <s v="Net 30"/>
    <s v="TERRITORY 2"/>
    <s v="GREG E."/>
  </r>
  <r>
    <x v="61"/>
    <x v="60"/>
    <n v="0"/>
    <n v="0"/>
    <n v="0"/>
    <n v="0"/>
    <n v="0"/>
    <n v="0"/>
    <n v="4691.7299999999996"/>
    <s v="Open Item"/>
    <n v="92"/>
    <n v="4691.7299999999996"/>
    <s v="Amount"/>
    <n v="20000"/>
    <s v="Z-US$"/>
    <s v="Net 30"/>
    <s v="TERRITORY 2"/>
    <s v="GREG E."/>
  </r>
  <r>
    <x v="62"/>
    <x v="61"/>
    <n v="0"/>
    <n v="0"/>
    <n v="0"/>
    <n v="0"/>
    <n v="0"/>
    <n v="0"/>
    <n v="6702"/>
    <s v="Open Item"/>
    <n v="114"/>
    <n v="6702"/>
    <s v="Amount"/>
    <n v="20000"/>
    <s v="Z-US$"/>
    <s v="Net 30"/>
    <s v="TERRITORY 3"/>
    <s v="NANCY B."/>
  </r>
  <r>
    <x v="63"/>
    <x v="62"/>
    <n v="0"/>
    <n v="0"/>
    <n v="0"/>
    <n v="0"/>
    <n v="0"/>
    <n v="0"/>
    <n v="47001.07"/>
    <s v="Open Item"/>
    <n v="10"/>
    <n v="47001.07"/>
    <s v="Amount"/>
    <n v="65000"/>
    <s v="Z-US$"/>
    <s v="2% 10/Net 30"/>
    <s v="TERRITORY 3"/>
    <s v="NANCY B."/>
  </r>
  <r>
    <x v="64"/>
    <x v="63"/>
    <n v="0"/>
    <n v="0"/>
    <n v="0"/>
    <n v="0"/>
    <n v="0"/>
    <n v="0"/>
    <n v="4949.68"/>
    <s v="Open Item"/>
    <n v="105"/>
    <n v="4949.68"/>
    <s v="Amount"/>
    <n v="50000"/>
    <s v="Z-US$"/>
    <s v="Net 30"/>
    <s v="TERRITORY 2"/>
    <s v="GREG E."/>
  </r>
  <r>
    <x v="65"/>
    <x v="64"/>
    <n v="0"/>
    <n v="0"/>
    <n v="0"/>
    <n v="0"/>
    <n v="0"/>
    <n v="0"/>
    <n v="23079.33"/>
    <s v="Open Item"/>
    <n v="105"/>
    <n v="23079.33"/>
    <s v="Amount"/>
    <n v="50000"/>
    <s v="Z-US$"/>
    <s v="Net 30"/>
    <s v="TERRITORY 1"/>
    <s v="PAUL W."/>
  </r>
  <r>
    <x v="66"/>
    <x v="65"/>
    <n v="0"/>
    <n v="0"/>
    <n v="0"/>
    <n v="0"/>
    <n v="0"/>
    <n v="0"/>
    <n v="17587.91"/>
    <s v="Open Item"/>
    <n v="134"/>
    <n v="17587.91"/>
    <s v="Amount"/>
    <n v="20000"/>
    <s v="Z-US$"/>
    <s v="Net 30"/>
    <s v="TERRITORY 2"/>
    <s v="GREG E."/>
  </r>
  <r>
    <x v="67"/>
    <x v="66"/>
    <n v="0"/>
    <n v="0"/>
    <n v="0"/>
    <n v="0"/>
    <n v="0"/>
    <n v="0"/>
    <n v="27111.91"/>
    <s v="Open Item"/>
    <n v="0"/>
    <n v="27111.91"/>
    <s v="Amount"/>
    <n v="40000"/>
    <s v="Z-US$"/>
    <s v="Net 30"/>
    <s v="TERRITORY 1"/>
    <s v="PAUL W."/>
  </r>
  <r>
    <x v="68"/>
    <x v="67"/>
    <n v="0"/>
    <n v="0"/>
    <n v="0"/>
    <n v="0"/>
    <n v="0"/>
    <n v="0"/>
    <n v="19847.36"/>
    <s v="Open Item"/>
    <n v="133"/>
    <n v="19847.36"/>
    <s v="Amount"/>
    <n v="40000"/>
    <s v="Z-C$"/>
    <s v="Net 30"/>
    <s v="TERRITORY 5"/>
    <s v="FRANCINE B."/>
  </r>
  <r>
    <x v="69"/>
    <x v="68"/>
    <n v="0"/>
    <n v="0"/>
    <n v="0"/>
    <n v="0"/>
    <n v="0"/>
    <n v="0"/>
    <n v="23396.17"/>
    <s v="Open Item"/>
    <n v="0"/>
    <n v="23396.17"/>
    <s v="Amount"/>
    <n v="40000"/>
    <s v="Z-US$"/>
    <s v="Net 30"/>
    <s v="TERRITORY 4"/>
    <s v="SANDRA M."/>
  </r>
  <r>
    <x v="70"/>
    <x v="69"/>
    <n v="0"/>
    <n v="0"/>
    <n v="0"/>
    <n v="0"/>
    <n v="0"/>
    <n v="0"/>
    <n v="16816.61"/>
    <s v="Open Item"/>
    <n v="56"/>
    <n v="16816.61"/>
    <s v="Amount"/>
    <n v="40000"/>
    <s v="Z-C$"/>
    <s v="Net 30"/>
    <s v="TERRITORY 5"/>
    <s v="FRANCINE B."/>
  </r>
  <r>
    <x v="71"/>
    <x v="70"/>
    <n v="1206.43"/>
    <n v="0"/>
    <n v="0"/>
    <n v="0"/>
    <n v="0"/>
    <n v="0"/>
    <n v="962.06"/>
    <s v="Open Item"/>
    <n v="107"/>
    <n v="2168.4899999999998"/>
    <s v="Amount"/>
    <n v="20000"/>
    <s v="Z-US$"/>
    <s v="Net 30"/>
    <s v="TERRITORY 4"/>
    <s v="SANDRA M."/>
  </r>
  <r>
    <x v="72"/>
    <x v="71"/>
    <n v="59910.65"/>
    <n v="0"/>
    <n v="0"/>
    <n v="0"/>
    <n v="0"/>
    <n v="0"/>
    <n v="16569.13"/>
    <s v="Open Item"/>
    <n v="0"/>
    <n v="76479.78"/>
    <s v="Amount"/>
    <n v="30000"/>
    <s v="Z-C$"/>
    <s v="Net 30"/>
    <s v="TERRITORY 7"/>
    <s v="ERIN J."/>
  </r>
  <r>
    <x v="73"/>
    <x v="72"/>
    <n v="0"/>
    <n v="0"/>
    <n v="0"/>
    <n v="0"/>
    <n v="0"/>
    <n v="0"/>
    <n v="24331.66"/>
    <s v="Open Item"/>
    <n v="0"/>
    <n v="24331.66"/>
    <s v="Amount"/>
    <n v="50000"/>
    <s v="Z-US$"/>
    <s v="Net 30"/>
    <s v="TERRITORY 1"/>
    <s v="PAUL W."/>
  </r>
  <r>
    <x v="74"/>
    <x v="73"/>
    <n v="0"/>
    <n v="0"/>
    <n v="0"/>
    <n v="0"/>
    <n v="0"/>
    <n v="0"/>
    <n v="16024.65"/>
    <s v="Open Item"/>
    <n v="109"/>
    <n v="16024.65"/>
    <s v="Amount"/>
    <n v="20000"/>
    <s v="Z-C$"/>
    <s v="Net 30"/>
    <s v="TERRITORY 7"/>
    <s v="ERIN J."/>
  </r>
  <r>
    <x v="75"/>
    <x v="74"/>
    <n v="0"/>
    <n v="0"/>
    <n v="0"/>
    <n v="342.3"/>
    <n v="0"/>
    <n v="0"/>
    <n v="41362.519999999997"/>
    <s v="Open Item"/>
    <n v="28"/>
    <n v="41704.82"/>
    <s v="Amount"/>
    <n v="50000"/>
    <s v="Z-C$"/>
    <s v="Net 30"/>
    <s v="TERRITORY 7"/>
    <s v="ERIN J."/>
  </r>
  <r>
    <x v="76"/>
    <x v="75"/>
    <n v="0"/>
    <n v="0"/>
    <n v="0"/>
    <n v="0"/>
    <n v="0"/>
    <n v="0"/>
    <n v="13165.09"/>
    <s v="Open Item"/>
    <n v="27"/>
    <n v="13165.09"/>
    <s v="Amount"/>
    <n v="40000"/>
    <s v="Z-US$"/>
    <s v="Net 30"/>
    <s v="TERRITORY 4"/>
    <s v="SANDRA M."/>
  </r>
  <r>
    <x v="77"/>
    <x v="76"/>
    <n v="0"/>
    <n v="0"/>
    <n v="0"/>
    <n v="0"/>
    <n v="0"/>
    <n v="0"/>
    <n v="21461.08"/>
    <s v="Open Item"/>
    <n v="0"/>
    <n v="21461.08"/>
    <s v="Amount"/>
    <n v="30000"/>
    <s v="Z-US$"/>
    <s v="Net 30"/>
    <s v="TERRITORY 1"/>
    <s v="PAUL W."/>
  </r>
  <r>
    <x v="78"/>
    <x v="77"/>
    <n v="0"/>
    <n v="0"/>
    <n v="0"/>
    <n v="0"/>
    <n v="0"/>
    <n v="0"/>
    <n v="8540.2800000000007"/>
    <s v="Open Item"/>
    <n v="172"/>
    <n v="8540.2800000000007"/>
    <s v="Amount"/>
    <n v="20000"/>
    <s v="Z-US$"/>
    <s v="Net 30"/>
    <s v="TERRITORY 4"/>
    <s v="SANDRA M."/>
  </r>
  <r>
    <x v="79"/>
    <x v="78"/>
    <n v="0"/>
    <n v="0"/>
    <n v="0"/>
    <n v="0"/>
    <n v="0"/>
    <n v="0"/>
    <n v="40568.07"/>
    <s v="Open Item"/>
    <n v="0"/>
    <n v="40568.07"/>
    <s v="Amount"/>
    <n v="60000"/>
    <s v="Z-US$"/>
    <s v="Net 30"/>
    <s v="TERRITORY 1"/>
    <s v="PAUL W."/>
  </r>
  <r>
    <x v="80"/>
    <x v="79"/>
    <n v="0"/>
    <n v="0"/>
    <n v="0"/>
    <n v="0"/>
    <n v="0"/>
    <n v="0"/>
    <n v="2560.34"/>
    <s v="Open Item"/>
    <n v="9"/>
    <n v="2560.34"/>
    <s v="Amount"/>
    <n v="20000"/>
    <s v="Z-US$"/>
    <s v="2% 10/Net 30"/>
    <s v="TERRITORY 1"/>
    <s v="PAUL W."/>
  </r>
  <r>
    <x v="81"/>
    <x v="80"/>
    <n v="0"/>
    <n v="0"/>
    <n v="0"/>
    <n v="0"/>
    <n v="0"/>
    <n v="0"/>
    <n v="9637.82"/>
    <s v="Open Item"/>
    <n v="85"/>
    <n v="9637.82"/>
    <s v="Amount"/>
    <n v="20000"/>
    <s v="Z-US$"/>
    <s v="Net 30"/>
    <s v="TERRITORY 4"/>
    <s v="SANDRA M."/>
  </r>
  <r>
    <x v="82"/>
    <x v="81"/>
    <n v="-8548.74"/>
    <n v="0"/>
    <n v="0"/>
    <n v="0"/>
    <n v="0"/>
    <n v="0"/>
    <n v="38255"/>
    <s v="Open Item"/>
    <n v="0"/>
    <n v="29706.26"/>
    <s v="Amount"/>
    <n v="40000"/>
    <s v="Z-US$"/>
    <s v="Net 30"/>
    <s v="TERRITORY 2"/>
    <s v="GREG E."/>
  </r>
  <r>
    <x v="83"/>
    <x v="82"/>
    <n v="-41.59"/>
    <n v="0"/>
    <n v="0"/>
    <n v="0"/>
    <n v="0"/>
    <n v="0"/>
    <n v="36675.42"/>
    <s v="Open Item"/>
    <n v="0"/>
    <n v="36633.83"/>
    <s v="Amount"/>
    <n v="50000"/>
    <s v="Z-US$"/>
    <s v="Net 30"/>
    <s v="TERRITORY 1"/>
    <s v="PAUL W."/>
  </r>
  <r>
    <x v="84"/>
    <x v="83"/>
    <n v="0"/>
    <n v="0"/>
    <n v="0"/>
    <n v="0"/>
    <n v="0"/>
    <n v="0"/>
    <n v="36555.1"/>
    <s v="Open Item"/>
    <n v="30"/>
    <n v="36555.1"/>
    <s v="Amount"/>
    <n v="50000"/>
    <s v="Z-C$"/>
    <s v="Net 30"/>
    <s v="TERRITORY 7"/>
    <s v="ERIN J."/>
  </r>
  <r>
    <x v="85"/>
    <x v="84"/>
    <n v="0"/>
    <n v="0"/>
    <n v="0"/>
    <n v="0"/>
    <n v="0"/>
    <n v="0"/>
    <n v="16246.53"/>
    <s v="Open Item"/>
    <n v="0"/>
    <n v="16246.53"/>
    <s v="Amount"/>
    <n v="50000"/>
    <s v="Z-C$"/>
    <s v=""/>
    <s v="TERRITORY 6"/>
    <s v="GARY W."/>
  </r>
  <r>
    <x v="86"/>
    <x v="85"/>
    <n v="0"/>
    <n v="0"/>
    <n v="0"/>
    <n v="0"/>
    <n v="0"/>
    <n v="0"/>
    <n v="28076.47"/>
    <s v="Open Item"/>
    <n v="127"/>
    <n v="28076.47"/>
    <s v="Amount"/>
    <n v="40000"/>
    <s v="Z-US$"/>
    <s v="Net 30"/>
    <s v="TERRITORY 2"/>
    <s v="GREG E."/>
  </r>
  <r>
    <x v="87"/>
    <x v="86"/>
    <n v="0"/>
    <n v="0"/>
    <n v="0"/>
    <n v="0"/>
    <n v="0"/>
    <n v="0"/>
    <n v="30623.84"/>
    <s v="Open Item"/>
    <n v="25"/>
    <n v="30623.84"/>
    <s v="Amount"/>
    <n v="50000"/>
    <s v="Z-AUD"/>
    <s v="Net 30"/>
    <s v="TERRITORY 8"/>
    <s v="IAN M."/>
  </r>
  <r>
    <x v="88"/>
    <x v="87"/>
    <n v="0"/>
    <n v="0"/>
    <n v="0"/>
    <n v="0"/>
    <n v="0"/>
    <n v="0"/>
    <n v="1266.3900000000001"/>
    <s v="Open Item"/>
    <n v="137"/>
    <n v="1266.3900000000001"/>
    <s v="Amount"/>
    <n v="40000"/>
    <s v="Z-US$"/>
    <s v="Net 30"/>
    <s v="TERRITORY 2"/>
    <s v="GREG E."/>
  </r>
  <r>
    <x v="89"/>
    <x v="88"/>
    <n v="-18721.189999999999"/>
    <n v="0"/>
    <n v="0"/>
    <n v="0"/>
    <n v="0"/>
    <n v="0"/>
    <n v="27710.38"/>
    <s v="Open Item"/>
    <n v="0"/>
    <n v="8989.19"/>
    <s v="Amount"/>
    <n v="20000"/>
    <s v="Z-US$"/>
    <s v="Net 30"/>
    <s v="TERRITORY 2"/>
    <s v="GREG E."/>
  </r>
  <r>
    <x v="90"/>
    <x v="89"/>
    <n v="0"/>
    <n v="0"/>
    <n v="0"/>
    <n v="0"/>
    <n v="0"/>
    <n v="0"/>
    <n v="59656.42"/>
    <s v="Open Item"/>
    <n v="25"/>
    <n v="59656.42"/>
    <s v="Amount"/>
    <n v="50000"/>
    <s v="Z-C$"/>
    <s v="Net 30"/>
    <s v="TERRITORY 7"/>
    <s v="ERIN J."/>
  </r>
  <r>
    <x v="91"/>
    <x v="90"/>
    <n v="66947.649999999994"/>
    <n v="0"/>
    <n v="0"/>
    <n v="0"/>
    <n v="0"/>
    <n v="0"/>
    <n v="0"/>
    <s v="Balance Forward"/>
    <n v="0"/>
    <n v="66947.649999999994"/>
    <s v="Amount"/>
    <n v="20000"/>
    <s v="Z-US$"/>
    <s v="Net 30"/>
    <s v="TERRITORY 2"/>
    <s v="GREG E."/>
  </r>
  <r>
    <x v="92"/>
    <x v="91"/>
    <n v="0"/>
    <n v="0"/>
    <n v="0"/>
    <n v="0"/>
    <n v="0"/>
    <n v="0"/>
    <n v="22677.06"/>
    <s v="Open Item"/>
    <n v="0"/>
    <n v="22677.06"/>
    <s v="Amount"/>
    <n v="40000"/>
    <s v="Z-C$"/>
    <s v=""/>
    <s v="TERRITORY 6"/>
    <s v="GARY W."/>
  </r>
  <r>
    <x v="93"/>
    <x v="92"/>
    <n v="99.75"/>
    <n v="0"/>
    <n v="0"/>
    <n v="0"/>
    <n v="0"/>
    <n v="0"/>
    <n v="0"/>
    <s v="Balance Forward"/>
    <n v="0"/>
    <n v="99.75"/>
    <s v="Amount"/>
    <n v="50000"/>
    <s v="Z-US$"/>
    <s v="Net 30"/>
    <s v="TERRITORY 1"/>
    <s v="PAUL W."/>
  </r>
  <r>
    <x v="94"/>
    <x v="93"/>
    <n v="9265.48"/>
    <n v="0"/>
    <n v="0"/>
    <n v="0"/>
    <n v="0"/>
    <n v="0"/>
    <n v="0"/>
    <s v="Balance Forward"/>
    <n v="0"/>
    <n v="9265.48"/>
    <s v="Amount"/>
    <n v="20000"/>
    <s v="Z-US$"/>
    <s v="Net 30"/>
    <s v="TERRITORY 2"/>
    <s v="GREG E."/>
  </r>
  <r>
    <x v="95"/>
    <x v="94"/>
    <n v="0"/>
    <n v="0"/>
    <n v="0"/>
    <n v="0"/>
    <n v="0"/>
    <n v="0"/>
    <n v="46899.02"/>
    <s v="Open Item"/>
    <n v="73"/>
    <n v="46899.02"/>
    <s v="Amount"/>
    <n v="40000"/>
    <s v="Z-US$"/>
    <s v="Net 30"/>
    <s v="TERRITORY 2"/>
    <s v="GREG E."/>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6" cacheId="0" applyNumberFormats="0" applyBorderFormats="0" applyFontFormats="0" applyPatternFormats="0" applyAlignmentFormats="0" applyWidthHeightFormats="1" dataCaption="Values" updatedVersion="6" minRefreshableVersion="3" showDrill="0" itemPrintTitles="1" createdVersion="5" indent="0" compact="0" compactData="0" multipleFieldFilters="0">
  <location ref="C6:L103" firstHeaderRow="0" firstDataRow="1" firstDataCol="2"/>
  <pivotFields count="19">
    <pivotField axis="axisRow" compact="0" outline="0" showAll="0" defaultSubtotal="0">
      <items count="96">
        <item x="0"/>
        <item x="1"/>
        <item x="2"/>
        <item x="3"/>
        <item x="4"/>
        <item x="5"/>
        <item x="6"/>
        <item x="7"/>
        <item x="8"/>
        <item x="9"/>
        <item x="10"/>
        <item x="11"/>
        <item x="56"/>
        <item x="12"/>
        <item x="13"/>
        <item x="15"/>
        <item x="16"/>
        <item x="17"/>
        <item x="18"/>
        <item x="19"/>
        <item x="20"/>
        <item x="57"/>
        <item x="21"/>
        <item x="22"/>
        <item x="23"/>
        <item x="24"/>
        <item x="25"/>
        <item x="26"/>
        <item x="27"/>
        <item x="28"/>
        <item x="14"/>
        <item x="29"/>
        <item x="30"/>
        <item x="31"/>
        <item x="32"/>
        <item x="33"/>
        <item x="34"/>
        <item x="83"/>
        <item x="36"/>
        <item x="37"/>
        <item x="35"/>
        <item x="38"/>
        <item x="39"/>
        <item x="40"/>
        <item x="41"/>
        <item x="42"/>
        <item x="43"/>
        <item x="63"/>
        <item x="44"/>
        <item x="45"/>
        <item x="46"/>
        <item x="47"/>
        <item x="48"/>
        <item x="49"/>
        <item x="50"/>
        <item x="51"/>
        <item x="52"/>
        <item x="53"/>
        <item x="54"/>
        <item x="55"/>
        <item x="81"/>
        <item x="58"/>
        <item x="59"/>
        <item x="60"/>
        <item x="61"/>
        <item x="62"/>
        <item x="64"/>
        <item x="65"/>
        <item x="66"/>
        <item x="67"/>
        <item x="68"/>
        <item x="69"/>
        <item x="70"/>
        <item x="71"/>
        <item x="72"/>
        <item x="73"/>
        <item x="74"/>
        <item x="75"/>
        <item x="76"/>
        <item x="77"/>
        <item x="78"/>
        <item x="79"/>
        <item x="80"/>
        <item x="82"/>
        <item x="84"/>
        <item x="85"/>
        <item x="86"/>
        <item x="87"/>
        <item x="88"/>
        <item x="89"/>
        <item x="90"/>
        <item x="91"/>
        <item x="92"/>
        <item x="93"/>
        <item x="94"/>
        <item x="95"/>
      </items>
    </pivotField>
    <pivotField axis="axisRow" compact="0" outline="0" showAll="0" sortType="descending" defaultSubtotal="0">
      <items count="95">
        <item x="0"/>
        <item x="1"/>
        <item x="2"/>
        <item x="3"/>
        <item x="4"/>
        <item x="6"/>
        <item x="5"/>
        <item x="7"/>
        <item x="8"/>
        <item x="9"/>
        <item x="10"/>
        <item x="11"/>
        <item x="55"/>
        <item x="12"/>
        <item x="13"/>
        <item x="15"/>
        <item x="16"/>
        <item x="17"/>
        <item x="18"/>
        <item x="19"/>
        <item x="20"/>
        <item x="56"/>
        <item x="21"/>
        <item x="22"/>
        <item x="25"/>
        <item x="23"/>
        <item x="24"/>
        <item x="26"/>
        <item x="27"/>
        <item x="14"/>
        <item x="28"/>
        <item x="29"/>
        <item x="30"/>
        <item x="31"/>
        <item x="32"/>
        <item x="33"/>
        <item x="82"/>
        <item x="35"/>
        <item x="36"/>
        <item x="34"/>
        <item x="37"/>
        <item x="38"/>
        <item x="39"/>
        <item x="40"/>
        <item x="41"/>
        <item x="42"/>
        <item x="62"/>
        <item x="43"/>
        <item x="44"/>
        <item x="45"/>
        <item x="46"/>
        <item x="47"/>
        <item x="48"/>
        <item x="49"/>
        <item x="50"/>
        <item x="51"/>
        <item x="52"/>
        <item x="53"/>
        <item x="54"/>
        <item x="80"/>
        <item x="57"/>
        <item x="58"/>
        <item x="59"/>
        <item x="60"/>
        <item x="61"/>
        <item x="63"/>
        <item x="64"/>
        <item x="65"/>
        <item x="67"/>
        <item x="66"/>
        <item x="68"/>
        <item x="70"/>
        <item x="69"/>
        <item x="71"/>
        <item x="72"/>
        <item x="73"/>
        <item x="74"/>
        <item x="75"/>
        <item x="76"/>
        <item x="77"/>
        <item x="78"/>
        <item x="79"/>
        <item x="81"/>
        <item x="83"/>
        <item x="84"/>
        <item x="85"/>
        <item x="86"/>
        <item x="87"/>
        <item x="88"/>
        <item x="89"/>
        <item x="90"/>
        <item x="91"/>
        <item x="92"/>
        <item x="93"/>
        <item x="94"/>
      </items>
      <autoSortScope>
        <pivotArea dataOnly="0" outline="0" fieldPosition="0">
          <references count="1">
            <reference field="4294967294" count="1" selected="0">
              <x v="0"/>
            </reference>
          </references>
        </pivotArea>
      </autoSortScope>
    </pivotField>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defaultSubtotal="0"/>
    <pivotField compact="0" outline="0" showAll="0" defaultSubtotal="0"/>
    <pivotField compact="0" outline="0" showAll="0" defaultSubtotal="0"/>
    <pivotField dataField="1"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dragToRow="0" dragToCol="0" dragToPage="0" showAll="0" defaultSubtotal="0"/>
  </pivotFields>
  <rowFields count="2">
    <field x="1"/>
    <field x="0"/>
  </rowFields>
  <rowItems count="97">
    <i>
      <x v="29"/>
      <x v="30"/>
    </i>
    <i>
      <x v="73"/>
      <x v="74"/>
    </i>
    <i>
      <x v="4"/>
      <x v="4"/>
    </i>
    <i>
      <x v="90"/>
      <x v="91"/>
    </i>
    <i>
      <x v="89"/>
      <x v="90"/>
    </i>
    <i>
      <x v="11"/>
      <x v="11"/>
    </i>
    <i>
      <x v="49"/>
      <x v="50"/>
    </i>
    <i>
      <x v="46"/>
      <x v="47"/>
    </i>
    <i>
      <x v="94"/>
      <x v="95"/>
    </i>
    <i>
      <x v="76"/>
      <x v="77"/>
    </i>
    <i>
      <x v="80"/>
      <x v="81"/>
    </i>
    <i>
      <x v="39"/>
      <x v="40"/>
    </i>
    <i>
      <x v="20"/>
      <x v="20"/>
    </i>
    <i>
      <x v="12"/>
      <x v="12"/>
    </i>
    <i>
      <x v="36"/>
      <x v="37"/>
    </i>
    <i>
      <x v="83"/>
      <x v="84"/>
    </i>
    <i>
      <x v="60"/>
      <x v="61"/>
    </i>
    <i>
      <x v="41"/>
      <x v="42"/>
    </i>
    <i>
      <x v="62"/>
      <x v="63"/>
    </i>
    <i>
      <x v="57"/>
      <x v="58"/>
    </i>
    <i>
      <x v="61"/>
      <x v="62"/>
    </i>
    <i>
      <x v="30"/>
      <x v="31"/>
    </i>
    <i>
      <x v="44"/>
      <x v="45"/>
    </i>
    <i>
      <x v="86"/>
      <x v="87"/>
    </i>
    <i>
      <x v="15"/>
      <x v="15"/>
    </i>
    <i>
      <x v="82"/>
      <x v="83"/>
    </i>
    <i>
      <x v="85"/>
      <x v="86"/>
    </i>
    <i>
      <x v="69"/>
      <x v="69"/>
    </i>
    <i>
      <x v="58"/>
      <x v="59"/>
    </i>
    <i>
      <x v="34"/>
      <x v="35"/>
    </i>
    <i>
      <x v="6"/>
      <x v="5"/>
    </i>
    <i>
      <x v="74"/>
      <x v="75"/>
    </i>
    <i>
      <x/>
      <x/>
    </i>
    <i>
      <x v="45"/>
      <x v="46"/>
    </i>
    <i>
      <x v="53"/>
      <x v="54"/>
    </i>
    <i>
      <x v="70"/>
      <x v="71"/>
    </i>
    <i>
      <x v="22"/>
      <x v="22"/>
    </i>
    <i r="1">
      <x v="23"/>
    </i>
    <i>
      <x v="66"/>
      <x v="67"/>
    </i>
    <i>
      <x v="40"/>
      <x v="41"/>
    </i>
    <i>
      <x v="91"/>
      <x v="92"/>
    </i>
    <i>
      <x v="27"/>
      <x v="28"/>
    </i>
    <i>
      <x v="32"/>
      <x v="33"/>
    </i>
    <i>
      <x v="78"/>
      <x v="79"/>
    </i>
    <i>
      <x v="19"/>
      <x v="19"/>
    </i>
    <i>
      <x v="1"/>
      <x v="1"/>
    </i>
    <i>
      <x v="68"/>
      <x v="70"/>
    </i>
    <i>
      <x v="43"/>
      <x v="44"/>
    </i>
    <i>
      <x v="55"/>
      <x v="56"/>
    </i>
    <i>
      <x v="67"/>
      <x v="68"/>
    </i>
    <i>
      <x v="13"/>
      <x v="13"/>
    </i>
    <i>
      <x v="52"/>
      <x v="53"/>
    </i>
    <i>
      <x v="72"/>
      <x v="72"/>
    </i>
    <i>
      <x v="54"/>
      <x v="55"/>
    </i>
    <i>
      <x v="84"/>
      <x v="85"/>
    </i>
    <i>
      <x v="75"/>
      <x v="76"/>
    </i>
    <i>
      <x v="16"/>
      <x v="16"/>
    </i>
    <i>
      <x v="25"/>
      <x v="25"/>
    </i>
    <i>
      <x v="48"/>
      <x v="49"/>
    </i>
    <i>
      <x v="51"/>
      <x v="52"/>
    </i>
    <i>
      <x v="77"/>
      <x v="78"/>
    </i>
    <i>
      <x v="14"/>
      <x v="14"/>
    </i>
    <i>
      <x v="9"/>
      <x v="9"/>
    </i>
    <i>
      <x v="23"/>
      <x v="24"/>
    </i>
    <i>
      <x v="59"/>
      <x v="60"/>
    </i>
    <i>
      <x v="31"/>
      <x v="32"/>
    </i>
    <i>
      <x v="10"/>
      <x v="10"/>
    </i>
    <i>
      <x v="93"/>
      <x v="94"/>
    </i>
    <i>
      <x v="88"/>
      <x v="89"/>
    </i>
    <i>
      <x v="79"/>
      <x v="80"/>
    </i>
    <i>
      <x v="5"/>
      <x v="6"/>
    </i>
    <i>
      <x v="38"/>
      <x v="39"/>
    </i>
    <i>
      <x v="37"/>
      <x v="38"/>
    </i>
    <i>
      <x v="64"/>
      <x v="65"/>
    </i>
    <i>
      <x v="24"/>
      <x v="27"/>
    </i>
    <i>
      <x v="65"/>
      <x v="66"/>
    </i>
    <i>
      <x v="26"/>
      <x v="26"/>
    </i>
    <i>
      <x v="3"/>
      <x v="3"/>
    </i>
    <i>
      <x v="63"/>
      <x v="64"/>
    </i>
    <i>
      <x v="35"/>
      <x v="36"/>
    </i>
    <i>
      <x v="21"/>
      <x v="21"/>
    </i>
    <i>
      <x v="33"/>
      <x v="34"/>
    </i>
    <i>
      <x v="81"/>
      <x v="82"/>
    </i>
    <i>
      <x v="42"/>
      <x v="43"/>
    </i>
    <i>
      <x v="71"/>
      <x v="73"/>
    </i>
    <i>
      <x v="8"/>
      <x v="8"/>
    </i>
    <i>
      <x v="87"/>
      <x v="88"/>
    </i>
    <i>
      <x v="28"/>
      <x v="29"/>
    </i>
    <i>
      <x v="7"/>
      <x v="7"/>
    </i>
    <i>
      <x v="47"/>
      <x v="48"/>
    </i>
    <i>
      <x v="56"/>
      <x v="57"/>
    </i>
    <i>
      <x v="2"/>
      <x v="2"/>
    </i>
    <i>
      <x v="92"/>
      <x v="93"/>
    </i>
    <i>
      <x v="18"/>
      <x v="18"/>
    </i>
    <i>
      <x v="50"/>
      <x v="51"/>
    </i>
    <i>
      <x v="17"/>
      <x v="17"/>
    </i>
    <i t="grand">
      <x/>
    </i>
  </rowItems>
  <colFields count="1">
    <field x="-2"/>
  </colFields>
  <colItems count="8">
    <i>
      <x/>
    </i>
    <i i="1">
      <x v="1"/>
    </i>
    <i i="2">
      <x v="2"/>
    </i>
    <i i="3">
      <x v="3"/>
    </i>
    <i i="4">
      <x v="4"/>
    </i>
    <i i="5">
      <x v="5"/>
    </i>
    <i i="6">
      <x v="6"/>
    </i>
    <i i="7">
      <x v="7"/>
    </i>
  </colItems>
  <dataFields count="8">
    <dataField name="  Balance" fld="11" baseField="1" baseItem="0" numFmtId="44"/>
    <dataField name="  Current" fld="2" baseField="0" baseItem="12" numFmtId="44"/>
    <dataField name=" 31 - 60 Days" fld="3" baseField="0" baseItem="0" numFmtId="44"/>
    <dataField name="  61 - 90 Days" fld="4" baseField="0" baseItem="0" numFmtId="44"/>
    <dataField name=" 91 - 120 Days" fld="5" baseField="0" baseItem="0" numFmtId="44"/>
    <dataField name="  121 - 150 Days" fld="6" baseField="0" baseItem="0" numFmtId="44"/>
    <dataField name="  151 - 180 Days" fld="7" baseField="0" baseItem="0" numFmtId="44"/>
    <dataField name=" 181 and Over" fld="8" baseField="0" baseItem="0" numFmtId="44"/>
  </dataFields>
  <conditionalFormats count="1">
    <conditionalFormat scope="field" priority="1">
      <pivotAreas count="1">
        <pivotArea outline="0" collapsedLevelsAreSubtotals="1" fieldPosition="0">
          <references count="2">
            <reference field="4294967294" count="1" selected="0">
              <x v="7"/>
            </reference>
            <reference field="0" count="0" selected="0"/>
          </references>
        </pivotArea>
      </pivotAreas>
    </conditionalFormat>
  </conditionalFormats>
  <pivotTableStyleInfo name="jET"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5" name="Table5" displayName="Table5" ref="D9:E19" totalsRowCount="1">
  <autoFilter ref="D9:E18"/>
  <tableColumns count="2">
    <tableColumn id="1" name="Aging Bucket" totalsRowFunction="sum" dataDxfId="19"/>
    <tableColumn id="2" name="Description" totalsRowFunction="count" dataDxfId="18"/>
  </tableColumns>
  <tableStyleInfo name="TableStyleMedium2" showFirstColumn="0" showLastColumn="0" showRowStripes="1" showColumnStripes="0"/>
</table>
</file>

<file path=xl/tables/table2.xml><?xml version="1.0" encoding="utf-8"?>
<table xmlns="http://schemas.openxmlformats.org/spreadsheetml/2006/main" id="6" name="Customers" displayName="Customers" ref="H29:Y126" totalsRowCount="1">
  <autoFilter ref="H29:Y125"/>
  <tableColumns count="18">
    <tableColumn id="1" name="Customer Number" totalsRowLabel="Total" dataDxfId="17"/>
    <tableColumn id="2" name="Customer Name" dataDxfId="16"/>
    <tableColumn id="3" name="Current" totalsRowFunction="sum" dataDxfId="15"/>
    <tableColumn id="4" name="31 - 60 Days" totalsRowFunction="sum" dataDxfId="14"/>
    <tableColumn id="5" name="61 - 90 Days" totalsRowFunction="sum" dataDxfId="13"/>
    <tableColumn id="6" name="91 - 120 Days" totalsRowFunction="sum" dataDxfId="12"/>
    <tableColumn id="7" name="121 - 150 Days" totalsRowFunction="sum" dataDxfId="11"/>
    <tableColumn id="8" name="151 - 180 Days" totalsRowFunction="sum" dataDxfId="10"/>
    <tableColumn id="9" name="181 and Over" totalsRowFunction="sum" dataDxfId="9"/>
    <tableColumn id="10" name="Balance Type" dataDxfId="8"/>
    <tableColumn id="11" name="Average Days To Pay - Year" totalsRowFunction="sum" dataDxfId="7"/>
    <tableColumn id="12" name="Balance" totalsRowFunction="sum" dataDxfId="6"/>
    <tableColumn id="13" name="Credit Limit Type" dataDxfId="5"/>
    <tableColumn id="14" name="Credit Limit" totalsRowFunction="sum" dataDxfId="4"/>
    <tableColumn id="15" name="Currency" dataDxfId="3"/>
    <tableColumn id="16" name="Payment Terms" dataDxfId="2"/>
    <tableColumn id="17" name="Sales Territory" dataDxfId="1"/>
    <tableColumn id="18" name="Salesperson ID" totalsRowFunction="count" dataDxfId="0"/>
  </tableColumns>
  <tableStyleInfo name="TableStyleMedium2" showFirstColumn="0" showLastColumn="0" showRowStripes="1" showColumnStripes="0"/>
</table>
</file>

<file path=xl/theme/theme1.xml><?xml version="1.0" encoding="utf-8"?>
<a:theme xmlns:a="http://schemas.openxmlformats.org/drawingml/2006/main" name="Retrospect">
  <a:themeElements>
    <a:clrScheme name="Red">
      <a:dk1>
        <a:sysClr val="windowText" lastClr="000000"/>
      </a:dk1>
      <a:lt1>
        <a:sysClr val="window" lastClr="FFFFFF"/>
      </a:lt1>
      <a:dk2>
        <a:srgbClr val="323232"/>
      </a:dk2>
      <a:lt2>
        <a:srgbClr val="E5C243"/>
      </a:lt2>
      <a:accent1>
        <a:srgbClr val="A5300F"/>
      </a:accent1>
      <a:accent2>
        <a:srgbClr val="D55816"/>
      </a:accent2>
      <a:accent3>
        <a:srgbClr val="E19825"/>
      </a:accent3>
      <a:accent4>
        <a:srgbClr val="B19C7D"/>
      </a:accent4>
      <a:accent5>
        <a:srgbClr val="7F5F52"/>
      </a:accent5>
      <a:accent6>
        <a:srgbClr val="B27D49"/>
      </a:accent6>
      <a:hlink>
        <a:srgbClr val="6B9F25"/>
      </a:hlink>
      <a:folHlink>
        <a:srgbClr val="B26B02"/>
      </a:folHlink>
    </a:clrScheme>
    <a:fontScheme name="Retrospect">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Retrospect">
      <a:fillStyleLst>
        <a:solidFill>
          <a:schemeClr val="phClr"/>
        </a:solidFill>
        <a:gradFill rotWithShape="1">
          <a:gsLst>
            <a:gs pos="0">
              <a:schemeClr val="phClr">
                <a:tint val="65000"/>
                <a:shade val="92000"/>
                <a:satMod val="130000"/>
              </a:schemeClr>
            </a:gs>
            <a:gs pos="45000">
              <a:schemeClr val="phClr">
                <a:tint val="60000"/>
                <a:shade val="99000"/>
                <a:satMod val="120000"/>
              </a:schemeClr>
            </a:gs>
            <a:gs pos="100000">
              <a:schemeClr val="phClr">
                <a:tint val="55000"/>
                <a:satMod val="140000"/>
              </a:schemeClr>
            </a:gs>
          </a:gsLst>
          <a:path path="circle">
            <a:fillToRect l="100000" t="100000" r="100000" b="100000"/>
          </a:path>
        </a:gradFill>
        <a:gradFill rotWithShape="1">
          <a:gsLst>
            <a:gs pos="0">
              <a:schemeClr val="phClr">
                <a:shade val="85000"/>
                <a:satMod val="130000"/>
              </a:schemeClr>
            </a:gs>
            <a:gs pos="34000">
              <a:schemeClr val="phClr">
                <a:shade val="87000"/>
                <a:satMod val="125000"/>
              </a:schemeClr>
            </a:gs>
            <a:gs pos="70000">
              <a:schemeClr val="phClr">
                <a:tint val="100000"/>
                <a:shade val="90000"/>
                <a:satMod val="130000"/>
              </a:schemeClr>
            </a:gs>
            <a:gs pos="100000">
              <a:schemeClr val="phClr">
                <a:tint val="100000"/>
                <a:shade val="100000"/>
                <a:satMod val="110000"/>
              </a:schemeClr>
            </a:gs>
          </a:gsLst>
          <a:path path="circle">
            <a:fillToRect l="100000" t="100000" r="100000" b="100000"/>
          </a:path>
        </a:gradFill>
      </a:fillStyleLst>
      <a:lnStyleLst>
        <a:ln w="12700" cap="flat" cmpd="sng" algn="ctr">
          <a:solidFill>
            <a:schemeClr val="phClr"/>
          </a:solidFill>
          <a:prstDash val="solid"/>
        </a:ln>
        <a:ln w="15875" cap="flat" cmpd="sng" algn="ctr">
          <a:solidFill>
            <a:schemeClr val="phClr"/>
          </a:solidFill>
          <a:prstDash val="solid"/>
        </a:ln>
        <a:ln w="25400" cap="flat" cmpd="sng" algn="ctr">
          <a:solidFill>
            <a:schemeClr val="phClr"/>
          </a:solidFill>
          <a:prstDash val="solid"/>
        </a:ln>
      </a:lnStyleLst>
      <a:effectStyleLst>
        <a:effectStyle>
          <a:effectLst/>
        </a:effectStyle>
        <a:effectStyle>
          <a:effectLst>
            <a:outerShdw blurRad="38100" dist="25400" dir="2700000" algn="br" rotWithShape="0">
              <a:srgbClr val="000000">
                <a:alpha val="60000"/>
              </a:srgbClr>
            </a:outerShdw>
          </a:effectLst>
        </a:effectStyle>
        <a:effectStyle>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a:effectStyle>
      </a:effectStyleLst>
      <a:bgFillStyleLst>
        <a:solidFill>
          <a:schemeClr val="phClr"/>
        </a:solidFill>
        <a:solidFill>
          <a:schemeClr val="phClr">
            <a:tint val="90000"/>
            <a:shade val="97000"/>
            <a:satMod val="130000"/>
          </a:schemeClr>
        </a:solidFill>
        <a:gradFill rotWithShape="1">
          <a:gsLst>
            <a:gs pos="0">
              <a:schemeClr val="phClr">
                <a:tint val="96000"/>
                <a:shade val="99000"/>
                <a:satMod val="140000"/>
              </a:schemeClr>
            </a:gs>
            <a:gs pos="65000">
              <a:schemeClr val="phClr">
                <a:tint val="100000"/>
                <a:shade val="80000"/>
                <a:satMod val="130000"/>
              </a:schemeClr>
            </a:gs>
            <a:gs pos="100000">
              <a:schemeClr val="phClr">
                <a:tint val="100000"/>
                <a:shade val="48000"/>
                <a:satMod val="120000"/>
              </a:schemeClr>
            </a:gs>
          </a:gsLst>
          <a:lin ang="16200000" scaled="0"/>
        </a:gradFill>
      </a:bgFillStyleLst>
    </a:fmtScheme>
  </a:themeElements>
  <a:objectDefaults/>
  <a:extraClrSchemeLst/>
  <a:extLst>
    <a:ext uri="{05A4C25C-085E-4340-85A3-A5531E510DB2}">
      <thm15:themeFamily xmlns:thm15="http://schemas.microsoft.com/office/thememl/2012/main" name="Retrospect" id="{5F128B03-DCCA-4EEB-AB3B-CF2899314A46}" vid="{3F1AAB62-24C6-49D2-8E01-B56FAC9A3DCD}"/>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E28"/>
  <sheetViews>
    <sheetView showGridLines="0" tabSelected="1" topLeftCell="B2" workbookViewId="0"/>
  </sheetViews>
  <sheetFormatPr defaultColWidth="9.140625" defaultRowHeight="14.25"/>
  <cols>
    <col min="1" max="1" width="3.42578125" style="30" hidden="1" customWidth="1"/>
    <col min="2" max="2" width="10.28515625" style="30" customWidth="1"/>
    <col min="3" max="3" width="27.140625" style="31" customWidth="1"/>
    <col min="4" max="4" width="77.28515625" style="32" customWidth="1"/>
    <col min="5" max="5" width="36.42578125" style="30" customWidth="1"/>
    <col min="6" max="16384" width="9.140625" style="30"/>
  </cols>
  <sheetData>
    <row r="1" spans="1:5" hidden="1">
      <c r="A1" s="30" t="s">
        <v>226</v>
      </c>
    </row>
    <row r="7" spans="1:5" ht="30.75">
      <c r="C7" s="33" t="s">
        <v>248</v>
      </c>
    </row>
    <row r="9" spans="1:5">
      <c r="C9" s="34"/>
    </row>
    <row r="10" spans="1:5" ht="28.5">
      <c r="C10" s="35" t="s">
        <v>249</v>
      </c>
      <c r="D10" s="36" t="s">
        <v>557</v>
      </c>
    </row>
    <row r="11" spans="1:5">
      <c r="C11" s="35"/>
    </row>
    <row r="12" spans="1:5">
      <c r="C12" s="35" t="s">
        <v>250</v>
      </c>
      <c r="D12" s="32" t="s">
        <v>271</v>
      </c>
    </row>
    <row r="13" spans="1:5">
      <c r="C13" s="35"/>
    </row>
    <row r="14" spans="1:5" ht="57">
      <c r="C14" s="35" t="s">
        <v>251</v>
      </c>
      <c r="D14" s="32" t="s">
        <v>272</v>
      </c>
      <c r="E14" s="37" t="s">
        <v>270</v>
      </c>
    </row>
    <row r="15" spans="1:5">
      <c r="C15" s="35"/>
      <c r="E15" s="31"/>
    </row>
    <row r="16" spans="1:5" ht="28.5">
      <c r="C16" s="35" t="s">
        <v>268</v>
      </c>
      <c r="D16" s="32" t="s">
        <v>273</v>
      </c>
      <c r="E16" s="37" t="s">
        <v>269</v>
      </c>
    </row>
    <row r="17" spans="3:5">
      <c r="C17" s="35"/>
      <c r="E17" s="31"/>
    </row>
    <row r="18" spans="3:5" ht="57">
      <c r="C18" s="35" t="s">
        <v>274</v>
      </c>
      <c r="D18" s="32" t="s">
        <v>275</v>
      </c>
      <c r="E18" s="37" t="s">
        <v>276</v>
      </c>
    </row>
    <row r="19" spans="3:5">
      <c r="C19" s="35"/>
      <c r="E19" s="31"/>
    </row>
    <row r="20" spans="3:5" ht="30.75" customHeight="1">
      <c r="C20" s="35" t="s">
        <v>252</v>
      </c>
      <c r="D20" s="32" t="s">
        <v>277</v>
      </c>
      <c r="E20" s="37" t="s">
        <v>278</v>
      </c>
    </row>
    <row r="21" spans="3:5">
      <c r="C21" s="35"/>
      <c r="E21" s="31"/>
    </row>
    <row r="22" spans="3:5" ht="14.25" customHeight="1">
      <c r="C22" s="35" t="s">
        <v>253</v>
      </c>
      <c r="D22" s="32" t="s">
        <v>279</v>
      </c>
      <c r="E22" s="37" t="s">
        <v>280</v>
      </c>
    </row>
    <row r="23" spans="3:5">
      <c r="C23" s="35"/>
      <c r="E23" s="31"/>
    </row>
    <row r="24" spans="3:5" ht="15" customHeight="1">
      <c r="C24" s="35" t="s">
        <v>254</v>
      </c>
      <c r="D24" s="32" t="s">
        <v>281</v>
      </c>
      <c r="E24" s="37" t="s">
        <v>282</v>
      </c>
    </row>
    <row r="25" spans="3:5">
      <c r="C25" s="35"/>
    </row>
    <row r="26" spans="3:5" ht="71.25">
      <c r="C26" s="35" t="s">
        <v>255</v>
      </c>
      <c r="D26" s="32" t="s">
        <v>283</v>
      </c>
    </row>
    <row r="27" spans="3:5">
      <c r="C27" s="35"/>
    </row>
    <row r="28" spans="3:5" ht="17.25" customHeight="1">
      <c r="C28" s="35" t="s">
        <v>256</v>
      </c>
      <c r="D28" s="32" t="s">
        <v>284</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topLeftCell="B2" workbookViewId="0"/>
  </sheetViews>
  <sheetFormatPr defaultRowHeight="15"/>
  <cols>
    <col min="1" max="1" width="9.140625" hidden="1" customWidth="1"/>
    <col min="3" max="3" width="32" customWidth="1"/>
    <col min="4" max="4" width="52.42578125" bestFit="1" customWidth="1"/>
  </cols>
  <sheetData>
    <row r="1" spans="1:4" hidden="1">
      <c r="A1" t="s">
        <v>226</v>
      </c>
    </row>
    <row r="4" spans="1:4">
      <c r="C4" s="1" t="s">
        <v>257</v>
      </c>
    </row>
    <row r="5" spans="1:4">
      <c r="C5" s="20" t="s">
        <v>266</v>
      </c>
    </row>
    <row r="6" spans="1:4">
      <c r="C6" t="s">
        <v>5</v>
      </c>
    </row>
    <row r="9" spans="1:4">
      <c r="C9" s="1" t="s">
        <v>258</v>
      </c>
      <c r="D9" t="s">
        <v>259</v>
      </c>
    </row>
    <row r="10" spans="1:4">
      <c r="C10" t="s">
        <v>260</v>
      </c>
    </row>
    <row r="11" spans="1:4" ht="15.75">
      <c r="C11" s="19" t="s">
        <v>261</v>
      </c>
    </row>
    <row r="12" spans="1:4">
      <c r="C12" t="s">
        <v>262</v>
      </c>
    </row>
    <row r="13" spans="1:4" ht="15.75">
      <c r="C13" s="19" t="s">
        <v>263</v>
      </c>
    </row>
    <row r="14" spans="1:4">
      <c r="C14" t="s">
        <v>264</v>
      </c>
    </row>
    <row r="15" spans="1:4">
      <c r="C15" t="s">
        <v>265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L103"/>
  <sheetViews>
    <sheetView showGridLines="0" topLeftCell="B2" zoomScale="80" zoomScaleNormal="80" workbookViewId="0"/>
  </sheetViews>
  <sheetFormatPr defaultRowHeight="14.25"/>
  <cols>
    <col min="1" max="1" width="9.140625" style="21" hidden="1" customWidth="1"/>
    <col min="2" max="2" width="9.140625" style="21"/>
    <col min="3" max="3" width="32" style="23" customWidth="1"/>
    <col min="4" max="4" width="22.42578125" style="23" bestFit="1" customWidth="1"/>
    <col min="5" max="5" width="16.85546875" style="24" customWidth="1"/>
    <col min="6" max="6" width="14.42578125" style="24" customWidth="1"/>
    <col min="7" max="8" width="18" style="25" customWidth="1"/>
    <col min="9" max="9" width="19" style="25" customWidth="1"/>
    <col min="10" max="11" width="20" style="25" customWidth="1"/>
    <col min="12" max="12" width="21" style="25" customWidth="1"/>
    <col min="13" max="13" width="20.28515625" style="21" customWidth="1"/>
    <col min="14" max="16384" width="9.140625" style="21"/>
  </cols>
  <sheetData>
    <row r="1" spans="1:12" hidden="1">
      <c r="A1" s="21" t="s">
        <v>226</v>
      </c>
    </row>
    <row r="3" spans="1:12" ht="20.25">
      <c r="C3" s="22" t="s">
        <v>267</v>
      </c>
      <c r="F3" s="28"/>
      <c r="K3" s="25" t="s">
        <v>247</v>
      </c>
      <c r="L3" s="29">
        <f ca="1">TODAY()</f>
        <v>43370</v>
      </c>
    </row>
    <row r="6" spans="1:12" ht="15">
      <c r="C6" s="26" t="s">
        <v>21</v>
      </c>
      <c r="D6" s="26" t="s">
        <v>22</v>
      </c>
      <c r="E6" t="s">
        <v>225</v>
      </c>
      <c r="F6" t="s">
        <v>239</v>
      </c>
      <c r="G6" t="s">
        <v>240</v>
      </c>
      <c r="H6" t="s">
        <v>241</v>
      </c>
      <c r="I6" t="s">
        <v>242</v>
      </c>
      <c r="J6" t="s">
        <v>243</v>
      </c>
      <c r="K6" t="s">
        <v>244</v>
      </c>
      <c r="L6" t="s">
        <v>245</v>
      </c>
    </row>
    <row r="7" spans="1:12" ht="15">
      <c r="C7" t="s">
        <v>217</v>
      </c>
      <c r="D7" t="s">
        <v>218</v>
      </c>
      <c r="E7" s="27">
        <v>80714.12</v>
      </c>
      <c r="F7" s="27">
        <v>68447.649999999994</v>
      </c>
      <c r="G7" s="27">
        <v>0</v>
      </c>
      <c r="H7" s="27">
        <v>0</v>
      </c>
      <c r="I7" s="27">
        <v>0</v>
      </c>
      <c r="J7" s="27">
        <v>0</v>
      </c>
      <c r="K7" s="27">
        <v>0</v>
      </c>
      <c r="L7" s="27">
        <v>12266.47</v>
      </c>
    </row>
    <row r="8" spans="1:12" ht="15">
      <c r="C8" t="s">
        <v>213</v>
      </c>
      <c r="D8" t="s">
        <v>214</v>
      </c>
      <c r="E8" s="27">
        <v>76479.78</v>
      </c>
      <c r="F8" s="27">
        <v>59910.65</v>
      </c>
      <c r="G8" s="27">
        <v>0</v>
      </c>
      <c r="H8" s="27">
        <v>0</v>
      </c>
      <c r="I8" s="27">
        <v>0</v>
      </c>
      <c r="J8" s="27">
        <v>0</v>
      </c>
      <c r="K8" s="27">
        <v>0</v>
      </c>
      <c r="L8" s="27">
        <v>16569.13</v>
      </c>
    </row>
    <row r="9" spans="1:12" ht="15">
      <c r="C9" t="s">
        <v>168</v>
      </c>
      <c r="D9" t="s">
        <v>169</v>
      </c>
      <c r="E9" s="27">
        <v>68955</v>
      </c>
      <c r="F9" s="27">
        <v>0</v>
      </c>
      <c r="G9" s="27">
        <v>0</v>
      </c>
      <c r="H9" s="27">
        <v>0</v>
      </c>
      <c r="I9" s="27">
        <v>0</v>
      </c>
      <c r="J9" s="27">
        <v>0</v>
      </c>
      <c r="K9" s="27">
        <v>0</v>
      </c>
      <c r="L9" s="27">
        <v>68955</v>
      </c>
    </row>
    <row r="10" spans="1:12" ht="15">
      <c r="C10" t="s">
        <v>215</v>
      </c>
      <c r="D10" t="s">
        <v>216</v>
      </c>
      <c r="E10" s="27">
        <v>66947.649999999994</v>
      </c>
      <c r="F10" s="27">
        <v>66947.649999999994</v>
      </c>
      <c r="G10" s="27">
        <v>0</v>
      </c>
      <c r="H10" s="27">
        <v>0</v>
      </c>
      <c r="I10" s="27">
        <v>0</v>
      </c>
      <c r="J10" s="27">
        <v>0</v>
      </c>
      <c r="K10" s="27">
        <v>0</v>
      </c>
      <c r="L10" s="27">
        <v>0</v>
      </c>
    </row>
    <row r="11" spans="1:12" ht="15">
      <c r="C11" t="s">
        <v>166</v>
      </c>
      <c r="D11" t="s">
        <v>167</v>
      </c>
      <c r="E11" s="27">
        <v>59656.42</v>
      </c>
      <c r="F11" s="27">
        <v>0</v>
      </c>
      <c r="G11" s="27">
        <v>0</v>
      </c>
      <c r="H11" s="27">
        <v>0</v>
      </c>
      <c r="I11" s="27">
        <v>0</v>
      </c>
      <c r="J11" s="27">
        <v>0</v>
      </c>
      <c r="K11" s="27">
        <v>0</v>
      </c>
      <c r="L11" s="27">
        <v>59656.42</v>
      </c>
    </row>
    <row r="12" spans="1:12" ht="15">
      <c r="C12" t="s">
        <v>164</v>
      </c>
      <c r="D12" t="s">
        <v>165</v>
      </c>
      <c r="E12" s="27">
        <v>50797.1</v>
      </c>
      <c r="F12" s="27">
        <v>0</v>
      </c>
      <c r="G12" s="27">
        <v>0</v>
      </c>
      <c r="H12" s="27">
        <v>0</v>
      </c>
      <c r="I12" s="27">
        <v>0</v>
      </c>
      <c r="J12" s="27">
        <v>0</v>
      </c>
      <c r="K12" s="27">
        <v>0</v>
      </c>
      <c r="L12" s="27">
        <v>50797.1</v>
      </c>
    </row>
    <row r="13" spans="1:12" ht="15">
      <c r="C13" t="s">
        <v>162</v>
      </c>
      <c r="D13" t="s">
        <v>163</v>
      </c>
      <c r="E13" s="27">
        <v>47420.9</v>
      </c>
      <c r="F13" s="27">
        <v>0</v>
      </c>
      <c r="G13" s="27">
        <v>0</v>
      </c>
      <c r="H13" s="27">
        <v>0</v>
      </c>
      <c r="I13" s="27">
        <v>0</v>
      </c>
      <c r="J13" s="27">
        <v>0</v>
      </c>
      <c r="K13" s="27">
        <v>0</v>
      </c>
      <c r="L13" s="27">
        <v>47420.9</v>
      </c>
    </row>
    <row r="14" spans="1:12" ht="15">
      <c r="C14" t="s">
        <v>160</v>
      </c>
      <c r="D14" t="s">
        <v>161</v>
      </c>
      <c r="E14" s="27">
        <v>47001.07</v>
      </c>
      <c r="F14" s="27">
        <v>0</v>
      </c>
      <c r="G14" s="27">
        <v>0</v>
      </c>
      <c r="H14" s="27">
        <v>0</v>
      </c>
      <c r="I14" s="27">
        <v>0</v>
      </c>
      <c r="J14" s="27">
        <v>0</v>
      </c>
      <c r="K14" s="27">
        <v>0</v>
      </c>
      <c r="L14" s="27">
        <v>47001.07</v>
      </c>
    </row>
    <row r="15" spans="1:12" ht="15">
      <c r="C15" t="s">
        <v>158</v>
      </c>
      <c r="D15" t="s">
        <v>159</v>
      </c>
      <c r="E15" s="27">
        <v>46899.02</v>
      </c>
      <c r="F15" s="27">
        <v>0</v>
      </c>
      <c r="G15" s="27">
        <v>0</v>
      </c>
      <c r="H15" s="27">
        <v>0</v>
      </c>
      <c r="I15" s="27">
        <v>0</v>
      </c>
      <c r="J15" s="27">
        <v>0</v>
      </c>
      <c r="K15" s="27">
        <v>0</v>
      </c>
      <c r="L15" s="27">
        <v>46899.02</v>
      </c>
    </row>
    <row r="16" spans="1:12" ht="15">
      <c r="C16" t="s">
        <v>170</v>
      </c>
      <c r="D16" t="s">
        <v>171</v>
      </c>
      <c r="E16" s="27">
        <v>41704.82</v>
      </c>
      <c r="F16" s="27">
        <v>0</v>
      </c>
      <c r="G16" s="27">
        <v>0</v>
      </c>
      <c r="H16" s="27">
        <v>0</v>
      </c>
      <c r="I16" s="27">
        <v>342.3</v>
      </c>
      <c r="J16" s="27">
        <v>0</v>
      </c>
      <c r="K16" s="27">
        <v>0</v>
      </c>
      <c r="L16" s="27">
        <v>41362.519999999997</v>
      </c>
    </row>
    <row r="17" spans="3:12" ht="15">
      <c r="C17" t="s">
        <v>156</v>
      </c>
      <c r="D17" t="s">
        <v>157</v>
      </c>
      <c r="E17" s="27">
        <v>40568.07</v>
      </c>
      <c r="F17" s="27">
        <v>0</v>
      </c>
      <c r="G17" s="27">
        <v>0</v>
      </c>
      <c r="H17" s="27">
        <v>0</v>
      </c>
      <c r="I17" s="27">
        <v>0</v>
      </c>
      <c r="J17" s="27">
        <v>0</v>
      </c>
      <c r="K17" s="27">
        <v>0</v>
      </c>
      <c r="L17" s="27">
        <v>40568.07</v>
      </c>
    </row>
    <row r="18" spans="3:12" ht="15">
      <c r="C18" t="s">
        <v>154</v>
      </c>
      <c r="D18" t="s">
        <v>155</v>
      </c>
      <c r="E18" s="27">
        <v>39950</v>
      </c>
      <c r="F18" s="27">
        <v>0</v>
      </c>
      <c r="G18" s="27">
        <v>0</v>
      </c>
      <c r="H18" s="27">
        <v>0</v>
      </c>
      <c r="I18" s="27">
        <v>0</v>
      </c>
      <c r="J18" s="27">
        <v>0</v>
      </c>
      <c r="K18" s="27">
        <v>0</v>
      </c>
      <c r="L18" s="27">
        <v>39950</v>
      </c>
    </row>
    <row r="19" spans="3:12" ht="15">
      <c r="C19" t="s">
        <v>152</v>
      </c>
      <c r="D19" t="s">
        <v>153</v>
      </c>
      <c r="E19" s="27">
        <v>38412.31</v>
      </c>
      <c r="F19" s="27">
        <v>0</v>
      </c>
      <c r="G19" s="27">
        <v>0</v>
      </c>
      <c r="H19" s="27">
        <v>0</v>
      </c>
      <c r="I19" s="27">
        <v>0</v>
      </c>
      <c r="J19" s="27">
        <v>0</v>
      </c>
      <c r="K19" s="27">
        <v>0</v>
      </c>
      <c r="L19" s="27">
        <v>38412.31</v>
      </c>
    </row>
    <row r="20" spans="3:12" ht="15">
      <c r="C20" t="s">
        <v>150</v>
      </c>
      <c r="D20" t="s">
        <v>151</v>
      </c>
      <c r="E20" s="27">
        <v>36646.449999999997</v>
      </c>
      <c r="F20" s="27">
        <v>0</v>
      </c>
      <c r="G20" s="27">
        <v>0</v>
      </c>
      <c r="H20" s="27">
        <v>0</v>
      </c>
      <c r="I20" s="27">
        <v>0</v>
      </c>
      <c r="J20" s="27">
        <v>0</v>
      </c>
      <c r="K20" s="27">
        <v>0</v>
      </c>
      <c r="L20" s="27">
        <v>36646.449999999997</v>
      </c>
    </row>
    <row r="21" spans="3:12" ht="15">
      <c r="C21" t="s">
        <v>46</v>
      </c>
      <c r="D21" t="s">
        <v>47</v>
      </c>
      <c r="E21" s="27">
        <v>36633.83</v>
      </c>
      <c r="F21" s="27">
        <v>-41.59</v>
      </c>
      <c r="G21" s="27">
        <v>0</v>
      </c>
      <c r="H21" s="27">
        <v>0</v>
      </c>
      <c r="I21" s="27">
        <v>0</v>
      </c>
      <c r="J21" s="27">
        <v>0</v>
      </c>
      <c r="K21" s="27">
        <v>0</v>
      </c>
      <c r="L21" s="27">
        <v>36675.42</v>
      </c>
    </row>
    <row r="22" spans="3:12" ht="15">
      <c r="C22" t="s">
        <v>148</v>
      </c>
      <c r="D22" t="s">
        <v>149</v>
      </c>
      <c r="E22" s="27">
        <v>36555.1</v>
      </c>
      <c r="F22" s="27">
        <v>0</v>
      </c>
      <c r="G22" s="27">
        <v>0</v>
      </c>
      <c r="H22" s="27">
        <v>0</v>
      </c>
      <c r="I22" s="27">
        <v>0</v>
      </c>
      <c r="J22" s="27">
        <v>0</v>
      </c>
      <c r="K22" s="27">
        <v>0</v>
      </c>
      <c r="L22" s="27">
        <v>36555.1</v>
      </c>
    </row>
    <row r="23" spans="3:12" ht="15">
      <c r="C23" t="s">
        <v>42</v>
      </c>
      <c r="D23" t="s">
        <v>43</v>
      </c>
      <c r="E23" s="27">
        <v>36245.589999999997</v>
      </c>
      <c r="F23" s="27">
        <v>-189.95</v>
      </c>
      <c r="G23" s="27">
        <v>0</v>
      </c>
      <c r="H23" s="27">
        <v>0</v>
      </c>
      <c r="I23" s="27">
        <v>0</v>
      </c>
      <c r="J23" s="27">
        <v>0</v>
      </c>
      <c r="K23" s="27">
        <v>0</v>
      </c>
      <c r="L23" s="27">
        <v>36435.54</v>
      </c>
    </row>
    <row r="24" spans="3:12" ht="15">
      <c r="C24" t="s">
        <v>146</v>
      </c>
      <c r="D24" t="s">
        <v>147</v>
      </c>
      <c r="E24" s="27">
        <v>36134.74</v>
      </c>
      <c r="F24" s="27">
        <v>0</v>
      </c>
      <c r="G24" s="27">
        <v>0</v>
      </c>
      <c r="H24" s="27">
        <v>0</v>
      </c>
      <c r="I24" s="27">
        <v>0</v>
      </c>
      <c r="J24" s="27">
        <v>0</v>
      </c>
      <c r="K24" s="27">
        <v>0</v>
      </c>
      <c r="L24" s="27">
        <v>36134.74</v>
      </c>
    </row>
    <row r="25" spans="3:12" ht="15">
      <c r="C25" t="s">
        <v>144</v>
      </c>
      <c r="D25" t="s">
        <v>145</v>
      </c>
      <c r="E25" s="27">
        <v>34658.44</v>
      </c>
      <c r="F25" s="27">
        <v>0</v>
      </c>
      <c r="G25" s="27">
        <v>0</v>
      </c>
      <c r="H25" s="27">
        <v>0</v>
      </c>
      <c r="I25" s="27">
        <v>0</v>
      </c>
      <c r="J25" s="27">
        <v>0</v>
      </c>
      <c r="K25" s="27">
        <v>0</v>
      </c>
      <c r="L25" s="27">
        <v>34658.44</v>
      </c>
    </row>
    <row r="26" spans="3:12" ht="15">
      <c r="C26" t="s">
        <v>172</v>
      </c>
      <c r="D26" t="s">
        <v>173</v>
      </c>
      <c r="E26" s="27">
        <v>34289.300000000003</v>
      </c>
      <c r="F26" s="27">
        <v>0</v>
      </c>
      <c r="G26" s="27">
        <v>0</v>
      </c>
      <c r="H26" s="27">
        <v>9.9</v>
      </c>
      <c r="I26" s="27">
        <v>0</v>
      </c>
      <c r="J26" s="27">
        <v>0</v>
      </c>
      <c r="K26" s="27">
        <v>0</v>
      </c>
      <c r="L26" s="27">
        <v>34279.4</v>
      </c>
    </row>
    <row r="27" spans="3:12" ht="15">
      <c r="C27" t="s">
        <v>207</v>
      </c>
      <c r="D27" t="s">
        <v>208</v>
      </c>
      <c r="E27" s="27">
        <v>32374.38</v>
      </c>
      <c r="F27" s="27">
        <v>6551.25</v>
      </c>
      <c r="G27" s="27">
        <v>0</v>
      </c>
      <c r="H27" s="27">
        <v>0</v>
      </c>
      <c r="I27" s="27">
        <v>0</v>
      </c>
      <c r="J27" s="27">
        <v>0</v>
      </c>
      <c r="K27" s="27">
        <v>0</v>
      </c>
      <c r="L27" s="27">
        <v>25823.13</v>
      </c>
    </row>
    <row r="28" spans="3:12" ht="15">
      <c r="C28" t="s">
        <v>177</v>
      </c>
      <c r="D28" t="s">
        <v>178</v>
      </c>
      <c r="E28" s="27">
        <v>32344.37</v>
      </c>
      <c r="F28" s="27">
        <v>89.89</v>
      </c>
      <c r="G28" s="27">
        <v>0</v>
      </c>
      <c r="H28" s="27">
        <v>0</v>
      </c>
      <c r="I28" s="27">
        <v>0</v>
      </c>
      <c r="J28" s="27">
        <v>0</v>
      </c>
      <c r="K28" s="27">
        <v>0</v>
      </c>
      <c r="L28" s="27">
        <v>32254.48</v>
      </c>
    </row>
    <row r="29" spans="3:12" ht="15">
      <c r="C29" t="s">
        <v>142</v>
      </c>
      <c r="D29" t="s">
        <v>143</v>
      </c>
      <c r="E29" s="27">
        <v>31767.14</v>
      </c>
      <c r="F29" s="27">
        <v>0</v>
      </c>
      <c r="G29" s="27">
        <v>0</v>
      </c>
      <c r="H29" s="27">
        <v>0</v>
      </c>
      <c r="I29" s="27">
        <v>0</v>
      </c>
      <c r="J29" s="27">
        <v>0</v>
      </c>
      <c r="K29" s="27">
        <v>0</v>
      </c>
      <c r="L29" s="27">
        <v>31767.14</v>
      </c>
    </row>
    <row r="30" spans="3:12" ht="15">
      <c r="C30" t="s">
        <v>140</v>
      </c>
      <c r="D30" t="s">
        <v>141</v>
      </c>
      <c r="E30" s="27">
        <v>30623.84</v>
      </c>
      <c r="F30" s="27">
        <v>0</v>
      </c>
      <c r="G30" s="27">
        <v>0</v>
      </c>
      <c r="H30" s="27">
        <v>0</v>
      </c>
      <c r="I30" s="27">
        <v>0</v>
      </c>
      <c r="J30" s="27">
        <v>0</v>
      </c>
      <c r="K30" s="27">
        <v>0</v>
      </c>
      <c r="L30" s="27">
        <v>30623.84</v>
      </c>
    </row>
    <row r="31" spans="3:12" ht="15">
      <c r="C31" t="s">
        <v>138</v>
      </c>
      <c r="D31" t="s">
        <v>139</v>
      </c>
      <c r="E31" s="27">
        <v>30039.67</v>
      </c>
      <c r="F31" s="27">
        <v>0</v>
      </c>
      <c r="G31" s="27">
        <v>0</v>
      </c>
      <c r="H31" s="27">
        <v>0</v>
      </c>
      <c r="I31" s="27">
        <v>0</v>
      </c>
      <c r="J31" s="27">
        <v>0</v>
      </c>
      <c r="K31" s="27">
        <v>0</v>
      </c>
      <c r="L31" s="27">
        <v>30039.67</v>
      </c>
    </row>
    <row r="32" spans="3:12" ht="15">
      <c r="C32" t="s">
        <v>32</v>
      </c>
      <c r="D32" t="s">
        <v>33</v>
      </c>
      <c r="E32" s="27">
        <v>29706.26</v>
      </c>
      <c r="F32" s="27">
        <v>-8548.74</v>
      </c>
      <c r="G32" s="27">
        <v>0</v>
      </c>
      <c r="H32" s="27">
        <v>0</v>
      </c>
      <c r="I32" s="27">
        <v>0</v>
      </c>
      <c r="J32" s="27">
        <v>0</v>
      </c>
      <c r="K32" s="27">
        <v>0</v>
      </c>
      <c r="L32" s="27">
        <v>38255</v>
      </c>
    </row>
    <row r="33" spans="3:12" ht="15">
      <c r="C33" t="s">
        <v>136</v>
      </c>
      <c r="D33" t="s">
        <v>137</v>
      </c>
      <c r="E33" s="27">
        <v>28076.47</v>
      </c>
      <c r="F33" s="27">
        <v>0</v>
      </c>
      <c r="G33" s="27">
        <v>0</v>
      </c>
      <c r="H33" s="27">
        <v>0</v>
      </c>
      <c r="I33" s="27">
        <v>0</v>
      </c>
      <c r="J33" s="27">
        <v>0</v>
      </c>
      <c r="K33" s="27">
        <v>0</v>
      </c>
      <c r="L33" s="27">
        <v>28076.47</v>
      </c>
    </row>
    <row r="34" spans="3:12" ht="15">
      <c r="C34" t="s">
        <v>134</v>
      </c>
      <c r="D34" t="s">
        <v>135</v>
      </c>
      <c r="E34" s="27">
        <v>27111.91</v>
      </c>
      <c r="F34" s="27">
        <v>0</v>
      </c>
      <c r="G34" s="27">
        <v>0</v>
      </c>
      <c r="H34" s="27">
        <v>0</v>
      </c>
      <c r="I34" s="27">
        <v>0</v>
      </c>
      <c r="J34" s="27">
        <v>0</v>
      </c>
      <c r="K34" s="27">
        <v>0</v>
      </c>
      <c r="L34" s="27">
        <v>27111.91</v>
      </c>
    </row>
    <row r="35" spans="3:12" ht="15">
      <c r="C35" t="s">
        <v>132</v>
      </c>
      <c r="D35" t="s">
        <v>133</v>
      </c>
      <c r="E35" s="27">
        <v>26580.5</v>
      </c>
      <c r="F35" s="27">
        <v>0</v>
      </c>
      <c r="G35" s="27">
        <v>0</v>
      </c>
      <c r="H35" s="27">
        <v>0</v>
      </c>
      <c r="I35" s="27">
        <v>0</v>
      </c>
      <c r="J35" s="27">
        <v>0</v>
      </c>
      <c r="K35" s="27">
        <v>0</v>
      </c>
      <c r="L35" s="27">
        <v>26580.5</v>
      </c>
    </row>
    <row r="36" spans="3:12" ht="15">
      <c r="C36" t="s">
        <v>130</v>
      </c>
      <c r="D36" t="s">
        <v>131</v>
      </c>
      <c r="E36" s="27">
        <v>26510</v>
      </c>
      <c r="F36" s="27">
        <v>0</v>
      </c>
      <c r="G36" s="27">
        <v>0</v>
      </c>
      <c r="H36" s="27">
        <v>0</v>
      </c>
      <c r="I36" s="27">
        <v>0</v>
      </c>
      <c r="J36" s="27">
        <v>0</v>
      </c>
      <c r="K36" s="27">
        <v>0</v>
      </c>
      <c r="L36" s="27">
        <v>26510</v>
      </c>
    </row>
    <row r="37" spans="3:12" ht="15">
      <c r="C37" t="s">
        <v>128</v>
      </c>
      <c r="D37" t="s">
        <v>129</v>
      </c>
      <c r="E37" s="27">
        <v>25838.97</v>
      </c>
      <c r="F37" s="27">
        <v>0</v>
      </c>
      <c r="G37" s="27">
        <v>0</v>
      </c>
      <c r="H37" s="27">
        <v>0</v>
      </c>
      <c r="I37" s="27">
        <v>0</v>
      </c>
      <c r="J37" s="27">
        <v>0</v>
      </c>
      <c r="K37" s="27">
        <v>0</v>
      </c>
      <c r="L37" s="27">
        <v>25838.97</v>
      </c>
    </row>
    <row r="38" spans="3:12" ht="15">
      <c r="C38" t="s">
        <v>126</v>
      </c>
      <c r="D38" t="s">
        <v>127</v>
      </c>
      <c r="E38" s="27">
        <v>24331.66</v>
      </c>
      <c r="F38" s="27">
        <v>0</v>
      </c>
      <c r="G38" s="27">
        <v>0</v>
      </c>
      <c r="H38" s="27">
        <v>0</v>
      </c>
      <c r="I38" s="27">
        <v>0</v>
      </c>
      <c r="J38" s="27">
        <v>0</v>
      </c>
      <c r="K38" s="27">
        <v>0</v>
      </c>
      <c r="L38" s="27">
        <v>24331.66</v>
      </c>
    </row>
    <row r="39" spans="3:12" ht="15">
      <c r="C39" t="s">
        <v>205</v>
      </c>
      <c r="D39" t="s">
        <v>206</v>
      </c>
      <c r="E39" s="27">
        <v>24272.06</v>
      </c>
      <c r="F39" s="27">
        <v>4373.0200000000004</v>
      </c>
      <c r="G39" s="27">
        <v>0</v>
      </c>
      <c r="H39" s="27">
        <v>0</v>
      </c>
      <c r="I39" s="27">
        <v>0</v>
      </c>
      <c r="J39" s="27">
        <v>0</v>
      </c>
      <c r="K39" s="27">
        <v>0</v>
      </c>
      <c r="L39" s="27">
        <v>19899.04</v>
      </c>
    </row>
    <row r="40" spans="3:12" ht="15">
      <c r="C40" t="s">
        <v>189</v>
      </c>
      <c r="D40" t="s">
        <v>190</v>
      </c>
      <c r="E40" s="27">
        <v>24125.26</v>
      </c>
      <c r="F40" s="27">
        <v>984.41</v>
      </c>
      <c r="G40" s="27">
        <v>0</v>
      </c>
      <c r="H40" s="27">
        <v>0</v>
      </c>
      <c r="I40" s="27">
        <v>0</v>
      </c>
      <c r="J40" s="27">
        <v>0</v>
      </c>
      <c r="K40" s="27">
        <v>0</v>
      </c>
      <c r="L40" s="27">
        <v>23140.85</v>
      </c>
    </row>
    <row r="41" spans="3:12" ht="15">
      <c r="C41" t="s">
        <v>183</v>
      </c>
      <c r="D41" t="s">
        <v>184</v>
      </c>
      <c r="E41" s="27">
        <v>23642.79</v>
      </c>
      <c r="F41" s="27">
        <v>513.5</v>
      </c>
      <c r="G41" s="27">
        <v>0</v>
      </c>
      <c r="H41" s="27">
        <v>0</v>
      </c>
      <c r="I41" s="27">
        <v>0</v>
      </c>
      <c r="J41" s="27">
        <v>0</v>
      </c>
      <c r="K41" s="27">
        <v>0</v>
      </c>
      <c r="L41" s="27">
        <v>23129.29</v>
      </c>
    </row>
    <row r="42" spans="3:12" ht="15">
      <c r="C42" t="s">
        <v>124</v>
      </c>
      <c r="D42" t="s">
        <v>125</v>
      </c>
      <c r="E42" s="27">
        <v>23396.17</v>
      </c>
      <c r="F42" s="27">
        <v>0</v>
      </c>
      <c r="G42" s="27">
        <v>0</v>
      </c>
      <c r="H42" s="27">
        <v>0</v>
      </c>
      <c r="I42" s="27">
        <v>0</v>
      </c>
      <c r="J42" s="27">
        <v>0</v>
      </c>
      <c r="K42" s="27">
        <v>0</v>
      </c>
      <c r="L42" s="27">
        <v>23396.17</v>
      </c>
    </row>
    <row r="43" spans="3:12" ht="15">
      <c r="C43" t="s">
        <v>174</v>
      </c>
      <c r="D43" t="s">
        <v>176</v>
      </c>
      <c r="E43" s="27">
        <v>13706.7</v>
      </c>
      <c r="F43" s="27">
        <v>42.59</v>
      </c>
      <c r="G43" s="27">
        <v>0</v>
      </c>
      <c r="H43" s="27">
        <v>0</v>
      </c>
      <c r="I43" s="27">
        <v>0</v>
      </c>
      <c r="J43" s="27">
        <v>0</v>
      </c>
      <c r="K43" s="27">
        <v>0</v>
      </c>
      <c r="L43" s="27">
        <v>13664.11</v>
      </c>
    </row>
    <row r="44" spans="3:12" ht="15">
      <c r="C44"/>
      <c r="D44" t="s">
        <v>175</v>
      </c>
      <c r="E44" s="27">
        <v>9563.59</v>
      </c>
      <c r="F44" s="27">
        <v>31.94</v>
      </c>
      <c r="G44" s="27">
        <v>0</v>
      </c>
      <c r="H44" s="27">
        <v>0</v>
      </c>
      <c r="I44" s="27">
        <v>0</v>
      </c>
      <c r="J44" s="27">
        <v>0</v>
      </c>
      <c r="K44" s="27">
        <v>0</v>
      </c>
      <c r="L44" s="27">
        <v>9531.65</v>
      </c>
    </row>
    <row r="45" spans="3:12" ht="15">
      <c r="C45" t="s">
        <v>122</v>
      </c>
      <c r="D45" t="s">
        <v>123</v>
      </c>
      <c r="E45" s="27">
        <v>23079.33</v>
      </c>
      <c r="F45" s="27">
        <v>0</v>
      </c>
      <c r="G45" s="27">
        <v>0</v>
      </c>
      <c r="H45" s="27">
        <v>0</v>
      </c>
      <c r="I45" s="27">
        <v>0</v>
      </c>
      <c r="J45" s="27">
        <v>0</v>
      </c>
      <c r="K45" s="27">
        <v>0</v>
      </c>
      <c r="L45" s="27">
        <v>23079.33</v>
      </c>
    </row>
    <row r="46" spans="3:12" ht="15">
      <c r="C46" t="s">
        <v>201</v>
      </c>
      <c r="D46" t="s">
        <v>202</v>
      </c>
      <c r="E46" s="27">
        <v>23030.33</v>
      </c>
      <c r="F46" s="27">
        <v>2806.61</v>
      </c>
      <c r="G46" s="27">
        <v>0</v>
      </c>
      <c r="H46" s="27">
        <v>0</v>
      </c>
      <c r="I46" s="27">
        <v>0</v>
      </c>
      <c r="J46" s="27">
        <v>0</v>
      </c>
      <c r="K46" s="27">
        <v>0</v>
      </c>
      <c r="L46" s="27">
        <v>20223.72</v>
      </c>
    </row>
    <row r="47" spans="3:12" ht="15">
      <c r="C47" t="s">
        <v>120</v>
      </c>
      <c r="D47" t="s">
        <v>121</v>
      </c>
      <c r="E47" s="27">
        <v>22677.06</v>
      </c>
      <c r="F47" s="27">
        <v>0</v>
      </c>
      <c r="G47" s="27">
        <v>0</v>
      </c>
      <c r="H47" s="27">
        <v>0</v>
      </c>
      <c r="I47" s="27">
        <v>0</v>
      </c>
      <c r="J47" s="27">
        <v>0</v>
      </c>
      <c r="K47" s="27">
        <v>0</v>
      </c>
      <c r="L47" s="27">
        <v>22677.06</v>
      </c>
    </row>
    <row r="48" spans="3:12" ht="15">
      <c r="C48" t="s">
        <v>118</v>
      </c>
      <c r="D48" t="s">
        <v>119</v>
      </c>
      <c r="E48" s="27">
        <v>22124.31</v>
      </c>
      <c r="F48" s="27">
        <v>0</v>
      </c>
      <c r="G48" s="27">
        <v>0</v>
      </c>
      <c r="H48" s="27">
        <v>0</v>
      </c>
      <c r="I48" s="27">
        <v>0</v>
      </c>
      <c r="J48" s="27">
        <v>0</v>
      </c>
      <c r="K48" s="27">
        <v>0</v>
      </c>
      <c r="L48" s="27">
        <v>22124.31</v>
      </c>
    </row>
    <row r="49" spans="3:12" ht="15">
      <c r="C49" t="s">
        <v>116</v>
      </c>
      <c r="D49" t="s">
        <v>117</v>
      </c>
      <c r="E49" s="27">
        <v>21883.4</v>
      </c>
      <c r="F49" s="27">
        <v>0</v>
      </c>
      <c r="G49" s="27">
        <v>0</v>
      </c>
      <c r="H49" s="27">
        <v>0</v>
      </c>
      <c r="I49" s="27">
        <v>0</v>
      </c>
      <c r="J49" s="27">
        <v>0</v>
      </c>
      <c r="K49" s="27">
        <v>0</v>
      </c>
      <c r="L49" s="27">
        <v>21883.4</v>
      </c>
    </row>
    <row r="50" spans="3:12" ht="15">
      <c r="C50" t="s">
        <v>114</v>
      </c>
      <c r="D50" t="s">
        <v>115</v>
      </c>
      <c r="E50" s="27">
        <v>21461.08</v>
      </c>
      <c r="F50" s="27">
        <v>0</v>
      </c>
      <c r="G50" s="27">
        <v>0</v>
      </c>
      <c r="H50" s="27">
        <v>0</v>
      </c>
      <c r="I50" s="27">
        <v>0</v>
      </c>
      <c r="J50" s="27">
        <v>0</v>
      </c>
      <c r="K50" s="27">
        <v>0</v>
      </c>
      <c r="L50" s="27">
        <v>21461.08</v>
      </c>
    </row>
    <row r="51" spans="3:12" ht="15">
      <c r="C51" t="s">
        <v>199</v>
      </c>
      <c r="D51" t="s">
        <v>200</v>
      </c>
      <c r="E51" s="27">
        <v>21320.53</v>
      </c>
      <c r="F51" s="27">
        <v>1405.87</v>
      </c>
      <c r="G51" s="27">
        <v>0</v>
      </c>
      <c r="H51" s="27">
        <v>0</v>
      </c>
      <c r="I51" s="27">
        <v>0</v>
      </c>
      <c r="J51" s="27">
        <v>0</v>
      </c>
      <c r="K51" s="27">
        <v>0</v>
      </c>
      <c r="L51" s="27">
        <v>19914.66</v>
      </c>
    </row>
    <row r="52" spans="3:12" ht="15">
      <c r="C52" t="s">
        <v>203</v>
      </c>
      <c r="D52" t="s">
        <v>204</v>
      </c>
      <c r="E52" s="27">
        <v>20800.09</v>
      </c>
      <c r="F52" s="27">
        <v>3629.73</v>
      </c>
      <c r="G52" s="27">
        <v>0</v>
      </c>
      <c r="H52" s="27">
        <v>0</v>
      </c>
      <c r="I52" s="27">
        <v>0</v>
      </c>
      <c r="J52" s="27">
        <v>0</v>
      </c>
      <c r="K52" s="27">
        <v>0</v>
      </c>
      <c r="L52" s="27">
        <v>17170.36</v>
      </c>
    </row>
    <row r="53" spans="3:12" ht="15">
      <c r="C53" t="s">
        <v>112</v>
      </c>
      <c r="D53" t="s">
        <v>113</v>
      </c>
      <c r="E53" s="27">
        <v>19847.36</v>
      </c>
      <c r="F53" s="27">
        <v>0</v>
      </c>
      <c r="G53" s="27">
        <v>0</v>
      </c>
      <c r="H53" s="27">
        <v>0</v>
      </c>
      <c r="I53" s="27">
        <v>0</v>
      </c>
      <c r="J53" s="27">
        <v>0</v>
      </c>
      <c r="K53" s="27">
        <v>0</v>
      </c>
      <c r="L53" s="27">
        <v>19847.36</v>
      </c>
    </row>
    <row r="54" spans="3:12" ht="15">
      <c r="C54" t="s">
        <v>110</v>
      </c>
      <c r="D54" t="s">
        <v>111</v>
      </c>
      <c r="E54" s="27">
        <v>19110.54</v>
      </c>
      <c r="F54" s="27">
        <v>0</v>
      </c>
      <c r="G54" s="27">
        <v>0</v>
      </c>
      <c r="H54" s="27">
        <v>0</v>
      </c>
      <c r="I54" s="27">
        <v>0</v>
      </c>
      <c r="J54" s="27">
        <v>0</v>
      </c>
      <c r="K54" s="27">
        <v>0</v>
      </c>
      <c r="L54" s="27">
        <v>19110.54</v>
      </c>
    </row>
    <row r="55" spans="3:12" ht="15">
      <c r="C55" t="s">
        <v>191</v>
      </c>
      <c r="D55" t="s">
        <v>192</v>
      </c>
      <c r="E55" s="27">
        <v>18012.03</v>
      </c>
      <c r="F55" s="27">
        <v>1139.7</v>
      </c>
      <c r="G55" s="27">
        <v>0</v>
      </c>
      <c r="H55" s="27">
        <v>0</v>
      </c>
      <c r="I55" s="27">
        <v>0</v>
      </c>
      <c r="J55" s="27">
        <v>0</v>
      </c>
      <c r="K55" s="27">
        <v>0</v>
      </c>
      <c r="L55" s="27">
        <v>16872.330000000002</v>
      </c>
    </row>
    <row r="56" spans="3:12" ht="15">
      <c r="C56" t="s">
        <v>108</v>
      </c>
      <c r="D56" t="s">
        <v>109</v>
      </c>
      <c r="E56" s="27">
        <v>17587.91</v>
      </c>
      <c r="F56" s="27">
        <v>0</v>
      </c>
      <c r="G56" s="27">
        <v>0</v>
      </c>
      <c r="H56" s="27">
        <v>0</v>
      </c>
      <c r="I56" s="27">
        <v>0</v>
      </c>
      <c r="J56" s="27">
        <v>0</v>
      </c>
      <c r="K56" s="27">
        <v>0</v>
      </c>
      <c r="L56" s="27">
        <v>17587.91</v>
      </c>
    </row>
    <row r="57" spans="3:12" ht="15">
      <c r="C57" t="s">
        <v>106</v>
      </c>
      <c r="D57" t="s">
        <v>107</v>
      </c>
      <c r="E57" s="27">
        <v>17327.650000000001</v>
      </c>
      <c r="F57" s="27">
        <v>0</v>
      </c>
      <c r="G57" s="27">
        <v>0</v>
      </c>
      <c r="H57" s="27">
        <v>0</v>
      </c>
      <c r="I57" s="27">
        <v>0</v>
      </c>
      <c r="J57" s="27">
        <v>0</v>
      </c>
      <c r="K57" s="27">
        <v>0</v>
      </c>
      <c r="L57" s="27">
        <v>17327.650000000001</v>
      </c>
    </row>
    <row r="58" spans="3:12" ht="15">
      <c r="C58" t="s">
        <v>104</v>
      </c>
      <c r="D58" t="s">
        <v>105</v>
      </c>
      <c r="E58" s="27">
        <v>17160.2</v>
      </c>
      <c r="F58" s="27">
        <v>0</v>
      </c>
      <c r="G58" s="27">
        <v>0</v>
      </c>
      <c r="H58" s="27">
        <v>0</v>
      </c>
      <c r="I58" s="27">
        <v>0</v>
      </c>
      <c r="J58" s="27">
        <v>0</v>
      </c>
      <c r="K58" s="27">
        <v>0</v>
      </c>
      <c r="L58" s="27">
        <v>17160.2</v>
      </c>
    </row>
    <row r="59" spans="3:12" ht="15">
      <c r="C59" t="s">
        <v>102</v>
      </c>
      <c r="D59" t="s">
        <v>103</v>
      </c>
      <c r="E59" s="27">
        <v>16816.61</v>
      </c>
      <c r="F59" s="27">
        <v>0</v>
      </c>
      <c r="G59" s="27">
        <v>0</v>
      </c>
      <c r="H59" s="27">
        <v>0</v>
      </c>
      <c r="I59" s="27">
        <v>0</v>
      </c>
      <c r="J59" s="27">
        <v>0</v>
      </c>
      <c r="K59" s="27">
        <v>0</v>
      </c>
      <c r="L59" s="27">
        <v>16816.61</v>
      </c>
    </row>
    <row r="60" spans="3:12" ht="15">
      <c r="C60" t="s">
        <v>100</v>
      </c>
      <c r="D60" t="s">
        <v>101</v>
      </c>
      <c r="E60" s="27">
        <v>16717.84</v>
      </c>
      <c r="F60" s="27">
        <v>0</v>
      </c>
      <c r="G60" s="27">
        <v>0</v>
      </c>
      <c r="H60" s="27">
        <v>0</v>
      </c>
      <c r="I60" s="27">
        <v>0</v>
      </c>
      <c r="J60" s="27">
        <v>0</v>
      </c>
      <c r="K60" s="27">
        <v>0</v>
      </c>
      <c r="L60" s="27">
        <v>16717.84</v>
      </c>
    </row>
    <row r="61" spans="3:12" ht="15">
      <c r="C61" t="s">
        <v>98</v>
      </c>
      <c r="D61" t="s">
        <v>99</v>
      </c>
      <c r="E61" s="27">
        <v>16246.53</v>
      </c>
      <c r="F61" s="27">
        <v>0</v>
      </c>
      <c r="G61" s="27">
        <v>0</v>
      </c>
      <c r="H61" s="27">
        <v>0</v>
      </c>
      <c r="I61" s="27">
        <v>0</v>
      </c>
      <c r="J61" s="27">
        <v>0</v>
      </c>
      <c r="K61" s="27">
        <v>0</v>
      </c>
      <c r="L61" s="27">
        <v>16246.53</v>
      </c>
    </row>
    <row r="62" spans="3:12" ht="15">
      <c r="C62" t="s">
        <v>96</v>
      </c>
      <c r="D62" t="s">
        <v>97</v>
      </c>
      <c r="E62" s="27">
        <v>16024.65</v>
      </c>
      <c r="F62" s="27">
        <v>0</v>
      </c>
      <c r="G62" s="27">
        <v>0</v>
      </c>
      <c r="H62" s="27">
        <v>0</v>
      </c>
      <c r="I62" s="27">
        <v>0</v>
      </c>
      <c r="J62" s="27">
        <v>0</v>
      </c>
      <c r="K62" s="27">
        <v>0</v>
      </c>
      <c r="L62" s="27">
        <v>16024.65</v>
      </c>
    </row>
    <row r="63" spans="3:12" ht="15">
      <c r="C63" t="s">
        <v>197</v>
      </c>
      <c r="D63" t="s">
        <v>198</v>
      </c>
      <c r="E63" s="27">
        <v>16007.78</v>
      </c>
      <c r="F63" s="27">
        <v>1405.87</v>
      </c>
      <c r="G63" s="27">
        <v>0</v>
      </c>
      <c r="H63" s="27">
        <v>0</v>
      </c>
      <c r="I63" s="27">
        <v>0</v>
      </c>
      <c r="J63" s="27">
        <v>0</v>
      </c>
      <c r="K63" s="27">
        <v>0</v>
      </c>
      <c r="L63" s="27">
        <v>14601.91</v>
      </c>
    </row>
    <row r="64" spans="3:12" ht="15">
      <c r="C64" t="s">
        <v>44</v>
      </c>
      <c r="D64" t="s">
        <v>45</v>
      </c>
      <c r="E64" s="27">
        <v>15899.89</v>
      </c>
      <c r="F64" s="27">
        <v>-85.65</v>
      </c>
      <c r="G64" s="27">
        <v>0</v>
      </c>
      <c r="H64" s="27">
        <v>0</v>
      </c>
      <c r="I64" s="27">
        <v>0</v>
      </c>
      <c r="J64" s="27">
        <v>0</v>
      </c>
      <c r="K64" s="27">
        <v>0</v>
      </c>
      <c r="L64" s="27">
        <v>15985.54</v>
      </c>
    </row>
    <row r="65" spans="3:12" ht="15">
      <c r="C65" t="s">
        <v>94</v>
      </c>
      <c r="D65" t="s">
        <v>95</v>
      </c>
      <c r="E65" s="27">
        <v>14978.34</v>
      </c>
      <c r="F65" s="27">
        <v>0</v>
      </c>
      <c r="G65" s="27">
        <v>0</v>
      </c>
      <c r="H65" s="27">
        <v>0</v>
      </c>
      <c r="I65" s="27">
        <v>0</v>
      </c>
      <c r="J65" s="27">
        <v>0</v>
      </c>
      <c r="K65" s="27">
        <v>0</v>
      </c>
      <c r="L65" s="27">
        <v>14978.34</v>
      </c>
    </row>
    <row r="66" spans="3:12" ht="15">
      <c r="C66" t="s">
        <v>92</v>
      </c>
      <c r="D66" t="s">
        <v>93</v>
      </c>
      <c r="E66" s="27">
        <v>13539.5</v>
      </c>
      <c r="F66" s="27">
        <v>0</v>
      </c>
      <c r="G66" s="27">
        <v>0</v>
      </c>
      <c r="H66" s="27">
        <v>0</v>
      </c>
      <c r="I66" s="27">
        <v>0</v>
      </c>
      <c r="J66" s="27">
        <v>0</v>
      </c>
      <c r="K66" s="27">
        <v>0</v>
      </c>
      <c r="L66" s="27">
        <v>13539.5</v>
      </c>
    </row>
    <row r="67" spans="3:12" ht="15">
      <c r="C67" t="s">
        <v>90</v>
      </c>
      <c r="D67" t="s">
        <v>91</v>
      </c>
      <c r="E67" s="27">
        <v>13165.09</v>
      </c>
      <c r="F67" s="27">
        <v>0</v>
      </c>
      <c r="G67" s="27">
        <v>0</v>
      </c>
      <c r="H67" s="27">
        <v>0</v>
      </c>
      <c r="I67" s="27">
        <v>0</v>
      </c>
      <c r="J67" s="27">
        <v>0</v>
      </c>
      <c r="K67" s="27">
        <v>0</v>
      </c>
      <c r="L67" s="27">
        <v>13165.09</v>
      </c>
    </row>
    <row r="68" spans="3:12" ht="15">
      <c r="C68" t="s">
        <v>88</v>
      </c>
      <c r="D68" t="s">
        <v>89</v>
      </c>
      <c r="E68" s="27">
        <v>13151.65</v>
      </c>
      <c r="F68" s="27">
        <v>0</v>
      </c>
      <c r="G68" s="27">
        <v>0</v>
      </c>
      <c r="H68" s="27">
        <v>0</v>
      </c>
      <c r="I68" s="27">
        <v>0</v>
      </c>
      <c r="J68" s="27">
        <v>0</v>
      </c>
      <c r="K68" s="27">
        <v>0</v>
      </c>
      <c r="L68" s="27">
        <v>13151.65</v>
      </c>
    </row>
    <row r="69" spans="3:12" ht="15">
      <c r="C69" t="s">
        <v>86</v>
      </c>
      <c r="D69" t="s">
        <v>87</v>
      </c>
      <c r="E69" s="27">
        <v>13104.14</v>
      </c>
      <c r="F69" s="27">
        <v>0</v>
      </c>
      <c r="G69" s="27">
        <v>0</v>
      </c>
      <c r="H69" s="27">
        <v>0</v>
      </c>
      <c r="I69" s="27">
        <v>0</v>
      </c>
      <c r="J69" s="27">
        <v>0</v>
      </c>
      <c r="K69" s="27">
        <v>0</v>
      </c>
      <c r="L69" s="27">
        <v>13104.14</v>
      </c>
    </row>
    <row r="70" spans="3:12" ht="15">
      <c r="C70" t="s">
        <v>181</v>
      </c>
      <c r="D70" t="s">
        <v>182</v>
      </c>
      <c r="E70" s="27">
        <v>9836</v>
      </c>
      <c r="F70" s="27">
        <v>230.05</v>
      </c>
      <c r="G70" s="27">
        <v>0</v>
      </c>
      <c r="H70" s="27">
        <v>0</v>
      </c>
      <c r="I70" s="27">
        <v>0</v>
      </c>
      <c r="J70" s="27">
        <v>0</v>
      </c>
      <c r="K70" s="27">
        <v>0</v>
      </c>
      <c r="L70" s="27">
        <v>9605.9500000000007</v>
      </c>
    </row>
    <row r="71" spans="3:12" ht="15">
      <c r="C71" t="s">
        <v>84</v>
      </c>
      <c r="D71" t="s">
        <v>85</v>
      </c>
      <c r="E71" s="27">
        <v>9637.82</v>
      </c>
      <c r="F71" s="27">
        <v>0</v>
      </c>
      <c r="G71" s="27">
        <v>0</v>
      </c>
      <c r="H71" s="27">
        <v>0</v>
      </c>
      <c r="I71" s="27">
        <v>0</v>
      </c>
      <c r="J71" s="27">
        <v>0</v>
      </c>
      <c r="K71" s="27">
        <v>0</v>
      </c>
      <c r="L71" s="27">
        <v>9637.82</v>
      </c>
    </row>
    <row r="72" spans="3:12" ht="15">
      <c r="C72" t="s">
        <v>82</v>
      </c>
      <c r="D72" t="s">
        <v>83</v>
      </c>
      <c r="E72" s="27">
        <v>9514.65</v>
      </c>
      <c r="F72" s="27">
        <v>0</v>
      </c>
      <c r="G72" s="27">
        <v>0</v>
      </c>
      <c r="H72" s="27">
        <v>0</v>
      </c>
      <c r="I72" s="27">
        <v>0</v>
      </c>
      <c r="J72" s="27">
        <v>0</v>
      </c>
      <c r="K72" s="27">
        <v>0</v>
      </c>
      <c r="L72" s="27">
        <v>9514.65</v>
      </c>
    </row>
    <row r="73" spans="3:12" ht="15">
      <c r="C73" t="s">
        <v>211</v>
      </c>
      <c r="D73" t="s">
        <v>212</v>
      </c>
      <c r="E73" s="27">
        <v>9479.69</v>
      </c>
      <c r="F73" s="27">
        <v>9479.69</v>
      </c>
      <c r="G73" s="27">
        <v>0</v>
      </c>
      <c r="H73" s="27">
        <v>0</v>
      </c>
      <c r="I73" s="27">
        <v>0</v>
      </c>
      <c r="J73" s="27">
        <v>0</v>
      </c>
      <c r="K73" s="27">
        <v>0</v>
      </c>
      <c r="L73" s="27">
        <v>0</v>
      </c>
    </row>
    <row r="74" spans="3:12" ht="15">
      <c r="C74" t="s">
        <v>209</v>
      </c>
      <c r="D74" t="s">
        <v>210</v>
      </c>
      <c r="E74" s="27">
        <v>9265.48</v>
      </c>
      <c r="F74" s="27">
        <v>9265.48</v>
      </c>
      <c r="G74" s="27">
        <v>0</v>
      </c>
      <c r="H74" s="27">
        <v>0</v>
      </c>
      <c r="I74" s="27">
        <v>0</v>
      </c>
      <c r="J74" s="27">
        <v>0</v>
      </c>
      <c r="K74" s="27">
        <v>0</v>
      </c>
      <c r="L74" s="27">
        <v>0</v>
      </c>
    </row>
    <row r="75" spans="3:12" ht="15">
      <c r="C75" t="s">
        <v>28</v>
      </c>
      <c r="D75" t="s">
        <v>29</v>
      </c>
      <c r="E75" s="27">
        <v>8989.19</v>
      </c>
      <c r="F75" s="27">
        <v>-18721.189999999999</v>
      </c>
      <c r="G75" s="27">
        <v>0</v>
      </c>
      <c r="H75" s="27">
        <v>0</v>
      </c>
      <c r="I75" s="27">
        <v>0</v>
      </c>
      <c r="J75" s="27">
        <v>0</v>
      </c>
      <c r="K75" s="27">
        <v>0</v>
      </c>
      <c r="L75" s="27">
        <v>27710.38</v>
      </c>
    </row>
    <row r="76" spans="3:12" ht="15">
      <c r="C76" t="s">
        <v>80</v>
      </c>
      <c r="D76" t="s">
        <v>81</v>
      </c>
      <c r="E76" s="27">
        <v>8540.2800000000007</v>
      </c>
      <c r="F76" s="27">
        <v>0</v>
      </c>
      <c r="G76" s="27">
        <v>0</v>
      </c>
      <c r="H76" s="27">
        <v>0</v>
      </c>
      <c r="I76" s="27">
        <v>0</v>
      </c>
      <c r="J76" s="27">
        <v>0</v>
      </c>
      <c r="K76" s="27">
        <v>0</v>
      </c>
      <c r="L76" s="27">
        <v>8540.2800000000007</v>
      </c>
    </row>
    <row r="77" spans="3:12" ht="15">
      <c r="C77" t="s">
        <v>78</v>
      </c>
      <c r="D77" t="s">
        <v>79</v>
      </c>
      <c r="E77" s="27">
        <v>7800.13</v>
      </c>
      <c r="F77" s="27">
        <v>0</v>
      </c>
      <c r="G77" s="27">
        <v>0</v>
      </c>
      <c r="H77" s="27">
        <v>0</v>
      </c>
      <c r="I77" s="27">
        <v>0</v>
      </c>
      <c r="J77" s="27">
        <v>0</v>
      </c>
      <c r="K77" s="27">
        <v>0</v>
      </c>
      <c r="L77" s="27">
        <v>7800.13</v>
      </c>
    </row>
    <row r="78" spans="3:12" ht="15">
      <c r="C78" t="s">
        <v>185</v>
      </c>
      <c r="D78" t="s">
        <v>186</v>
      </c>
      <c r="E78" s="27">
        <v>7093.12</v>
      </c>
      <c r="F78" s="27">
        <v>577.79999999999995</v>
      </c>
      <c r="G78" s="27">
        <v>0</v>
      </c>
      <c r="H78" s="27">
        <v>0</v>
      </c>
      <c r="I78" s="27">
        <v>0</v>
      </c>
      <c r="J78" s="27">
        <v>0</v>
      </c>
      <c r="K78" s="27">
        <v>0</v>
      </c>
      <c r="L78" s="27">
        <v>6515.32</v>
      </c>
    </row>
    <row r="79" spans="3:12" ht="15">
      <c r="C79" t="s">
        <v>76</v>
      </c>
      <c r="D79" t="s">
        <v>77</v>
      </c>
      <c r="E79" s="27">
        <v>6867.16</v>
      </c>
      <c r="F79" s="27">
        <v>0</v>
      </c>
      <c r="G79" s="27">
        <v>0</v>
      </c>
      <c r="H79" s="27">
        <v>0</v>
      </c>
      <c r="I79" s="27">
        <v>0</v>
      </c>
      <c r="J79" s="27">
        <v>0</v>
      </c>
      <c r="K79" s="27">
        <v>0</v>
      </c>
      <c r="L79" s="27">
        <v>6867.16</v>
      </c>
    </row>
    <row r="80" spans="3:12" ht="15">
      <c r="C80" t="s">
        <v>74</v>
      </c>
      <c r="D80" t="s">
        <v>75</v>
      </c>
      <c r="E80" s="27">
        <v>6702</v>
      </c>
      <c r="F80" s="27">
        <v>0</v>
      </c>
      <c r="G80" s="27">
        <v>0</v>
      </c>
      <c r="H80" s="27">
        <v>0</v>
      </c>
      <c r="I80" s="27">
        <v>0</v>
      </c>
      <c r="J80" s="27">
        <v>0</v>
      </c>
      <c r="K80" s="27">
        <v>0</v>
      </c>
      <c r="L80" s="27">
        <v>6702</v>
      </c>
    </row>
    <row r="81" spans="3:12" ht="15">
      <c r="C81" t="s">
        <v>40</v>
      </c>
      <c r="D81" t="s">
        <v>41</v>
      </c>
      <c r="E81" s="27">
        <v>6496.96</v>
      </c>
      <c r="F81" s="27">
        <v>-352.33</v>
      </c>
      <c r="G81" s="27">
        <v>0</v>
      </c>
      <c r="H81" s="27">
        <v>0</v>
      </c>
      <c r="I81" s="27">
        <v>0</v>
      </c>
      <c r="J81" s="27">
        <v>0</v>
      </c>
      <c r="K81" s="27">
        <v>0</v>
      </c>
      <c r="L81" s="27">
        <v>6849.29</v>
      </c>
    </row>
    <row r="82" spans="3:12" ht="15">
      <c r="C82" t="s">
        <v>72</v>
      </c>
      <c r="D82" t="s">
        <v>73</v>
      </c>
      <c r="E82" s="27">
        <v>4949.68</v>
      </c>
      <c r="F82" s="27">
        <v>0</v>
      </c>
      <c r="G82" s="27">
        <v>0</v>
      </c>
      <c r="H82" s="27">
        <v>0</v>
      </c>
      <c r="I82" s="27">
        <v>0</v>
      </c>
      <c r="J82" s="27">
        <v>0</v>
      </c>
      <c r="K82" s="27">
        <v>0</v>
      </c>
      <c r="L82" s="27">
        <v>4949.68</v>
      </c>
    </row>
    <row r="83" spans="3:12" ht="15">
      <c r="C83" t="s">
        <v>70</v>
      </c>
      <c r="D83" t="s">
        <v>71</v>
      </c>
      <c r="E83" s="27">
        <v>4865.22</v>
      </c>
      <c r="F83" s="27">
        <v>0</v>
      </c>
      <c r="G83" s="27">
        <v>0</v>
      </c>
      <c r="H83" s="27">
        <v>0</v>
      </c>
      <c r="I83" s="27">
        <v>0</v>
      </c>
      <c r="J83" s="27">
        <v>0</v>
      </c>
      <c r="K83" s="27">
        <v>0</v>
      </c>
      <c r="L83" s="27">
        <v>4865.22</v>
      </c>
    </row>
    <row r="84" spans="3:12" ht="15">
      <c r="C84" t="s">
        <v>34</v>
      </c>
      <c r="D84" t="s">
        <v>35</v>
      </c>
      <c r="E84" s="27">
        <v>4702.2</v>
      </c>
      <c r="F84" s="27">
        <v>-1016.24</v>
      </c>
      <c r="G84" s="27">
        <v>0</v>
      </c>
      <c r="H84" s="27">
        <v>0</v>
      </c>
      <c r="I84" s="27">
        <v>0</v>
      </c>
      <c r="J84" s="27">
        <v>0</v>
      </c>
      <c r="K84" s="27">
        <v>0</v>
      </c>
      <c r="L84" s="27">
        <v>5718.44</v>
      </c>
    </row>
    <row r="85" spans="3:12" ht="15">
      <c r="C85" t="s">
        <v>68</v>
      </c>
      <c r="D85" t="s">
        <v>69</v>
      </c>
      <c r="E85" s="27">
        <v>4691.7299999999996</v>
      </c>
      <c r="F85" s="27">
        <v>0</v>
      </c>
      <c r="G85" s="27">
        <v>0</v>
      </c>
      <c r="H85" s="27">
        <v>0</v>
      </c>
      <c r="I85" s="27">
        <v>0</v>
      </c>
      <c r="J85" s="27">
        <v>0</v>
      </c>
      <c r="K85" s="27">
        <v>0</v>
      </c>
      <c r="L85" s="27">
        <v>4691.7299999999996</v>
      </c>
    </row>
    <row r="86" spans="3:12" ht="15">
      <c r="C86" t="s">
        <v>66</v>
      </c>
      <c r="D86" t="s">
        <v>67</v>
      </c>
      <c r="E86" s="27">
        <v>4224.49</v>
      </c>
      <c r="F86" s="27">
        <v>0</v>
      </c>
      <c r="G86" s="27">
        <v>0</v>
      </c>
      <c r="H86" s="27">
        <v>0</v>
      </c>
      <c r="I86" s="27">
        <v>0</v>
      </c>
      <c r="J86" s="27">
        <v>0</v>
      </c>
      <c r="K86" s="27">
        <v>0</v>
      </c>
      <c r="L86" s="27">
        <v>4224.49</v>
      </c>
    </row>
    <row r="87" spans="3:12" ht="15">
      <c r="C87" t="s">
        <v>64</v>
      </c>
      <c r="D87" t="s">
        <v>65</v>
      </c>
      <c r="E87" s="27">
        <v>2690.69</v>
      </c>
      <c r="F87" s="27">
        <v>0</v>
      </c>
      <c r="G87" s="27">
        <v>0</v>
      </c>
      <c r="H87" s="27">
        <v>0</v>
      </c>
      <c r="I87" s="27">
        <v>0</v>
      </c>
      <c r="J87" s="27">
        <v>0</v>
      </c>
      <c r="K87" s="27">
        <v>0</v>
      </c>
      <c r="L87" s="27">
        <v>2690.69</v>
      </c>
    </row>
    <row r="88" spans="3:12" ht="15">
      <c r="C88" t="s">
        <v>62</v>
      </c>
      <c r="D88" t="s">
        <v>63</v>
      </c>
      <c r="E88" s="27">
        <v>2584.5300000000002</v>
      </c>
      <c r="F88" s="27">
        <v>0</v>
      </c>
      <c r="G88" s="27">
        <v>0</v>
      </c>
      <c r="H88" s="27">
        <v>0</v>
      </c>
      <c r="I88" s="27">
        <v>0</v>
      </c>
      <c r="J88" s="27">
        <v>0</v>
      </c>
      <c r="K88" s="27">
        <v>0</v>
      </c>
      <c r="L88" s="27">
        <v>2584.5300000000002</v>
      </c>
    </row>
    <row r="89" spans="3:12" ht="15">
      <c r="C89" t="s">
        <v>60</v>
      </c>
      <c r="D89" t="s">
        <v>61</v>
      </c>
      <c r="E89" s="27">
        <v>2560.34</v>
      </c>
      <c r="F89" s="27">
        <v>0</v>
      </c>
      <c r="G89" s="27">
        <v>0</v>
      </c>
      <c r="H89" s="27">
        <v>0</v>
      </c>
      <c r="I89" s="27">
        <v>0</v>
      </c>
      <c r="J89" s="27">
        <v>0</v>
      </c>
      <c r="K89" s="27">
        <v>0</v>
      </c>
      <c r="L89" s="27">
        <v>2560.34</v>
      </c>
    </row>
    <row r="90" spans="3:12" ht="15">
      <c r="C90" t="s">
        <v>58</v>
      </c>
      <c r="D90" t="s">
        <v>59</v>
      </c>
      <c r="E90" s="27">
        <v>2168.89</v>
      </c>
      <c r="F90" s="27">
        <v>0</v>
      </c>
      <c r="G90" s="27">
        <v>0</v>
      </c>
      <c r="H90" s="27">
        <v>0</v>
      </c>
      <c r="I90" s="27">
        <v>0</v>
      </c>
      <c r="J90" s="27">
        <v>0</v>
      </c>
      <c r="K90" s="27">
        <v>0</v>
      </c>
      <c r="L90" s="27">
        <v>2168.89</v>
      </c>
    </row>
    <row r="91" spans="3:12" ht="15">
      <c r="C91" t="s">
        <v>193</v>
      </c>
      <c r="D91" t="s">
        <v>194</v>
      </c>
      <c r="E91" s="27">
        <v>2168.4899999999998</v>
      </c>
      <c r="F91" s="27">
        <v>1206.43</v>
      </c>
      <c r="G91" s="27">
        <v>0</v>
      </c>
      <c r="H91" s="27">
        <v>0</v>
      </c>
      <c r="I91" s="27">
        <v>0</v>
      </c>
      <c r="J91" s="27">
        <v>0</v>
      </c>
      <c r="K91" s="27">
        <v>0</v>
      </c>
      <c r="L91" s="27">
        <v>962.06</v>
      </c>
    </row>
    <row r="92" spans="3:12" ht="15">
      <c r="C92" t="s">
        <v>195</v>
      </c>
      <c r="D92" t="s">
        <v>196</v>
      </c>
      <c r="E92" s="27">
        <v>1405.87</v>
      </c>
      <c r="F92" s="27">
        <v>1405.87</v>
      </c>
      <c r="G92" s="27">
        <v>0</v>
      </c>
      <c r="H92" s="27">
        <v>0</v>
      </c>
      <c r="I92" s="27">
        <v>0</v>
      </c>
      <c r="J92" s="27">
        <v>0</v>
      </c>
      <c r="K92" s="27">
        <v>0</v>
      </c>
      <c r="L92" s="27">
        <v>0</v>
      </c>
    </row>
    <row r="93" spans="3:12" ht="15">
      <c r="C93" t="s">
        <v>56</v>
      </c>
      <c r="D93" t="s">
        <v>57</v>
      </c>
      <c r="E93" s="27">
        <v>1266.3900000000001</v>
      </c>
      <c r="F93" s="27">
        <v>0</v>
      </c>
      <c r="G93" s="27">
        <v>0</v>
      </c>
      <c r="H93" s="27">
        <v>0</v>
      </c>
      <c r="I93" s="27">
        <v>0</v>
      </c>
      <c r="J93" s="27">
        <v>0</v>
      </c>
      <c r="K93" s="27">
        <v>0</v>
      </c>
      <c r="L93" s="27">
        <v>1266.3900000000001</v>
      </c>
    </row>
    <row r="94" spans="3:12" ht="15">
      <c r="C94" t="s">
        <v>54</v>
      </c>
      <c r="D94" t="s">
        <v>55</v>
      </c>
      <c r="E94" s="27">
        <v>1228.6500000000001</v>
      </c>
      <c r="F94" s="27">
        <v>0</v>
      </c>
      <c r="G94" s="27">
        <v>0</v>
      </c>
      <c r="H94" s="27">
        <v>0</v>
      </c>
      <c r="I94" s="27">
        <v>0</v>
      </c>
      <c r="J94" s="27">
        <v>0</v>
      </c>
      <c r="K94" s="27">
        <v>0</v>
      </c>
      <c r="L94" s="27">
        <v>1228.6500000000001</v>
      </c>
    </row>
    <row r="95" spans="3:12" ht="15">
      <c r="C95" t="s">
        <v>187</v>
      </c>
      <c r="D95" t="s">
        <v>188</v>
      </c>
      <c r="E95" s="27">
        <v>1093.04</v>
      </c>
      <c r="F95" s="27">
        <v>695.4</v>
      </c>
      <c r="G95" s="27">
        <v>0</v>
      </c>
      <c r="H95" s="27">
        <v>0</v>
      </c>
      <c r="I95" s="27">
        <v>0</v>
      </c>
      <c r="J95" s="27">
        <v>0</v>
      </c>
      <c r="K95" s="27">
        <v>0</v>
      </c>
      <c r="L95" s="27">
        <v>397.64</v>
      </c>
    </row>
    <row r="96" spans="3:12" ht="15">
      <c r="C96" t="s">
        <v>52</v>
      </c>
      <c r="D96" t="s">
        <v>53</v>
      </c>
      <c r="E96" s="27">
        <v>793.24</v>
      </c>
      <c r="F96" s="27">
        <v>0</v>
      </c>
      <c r="G96" s="27">
        <v>0</v>
      </c>
      <c r="H96" s="27">
        <v>0</v>
      </c>
      <c r="I96" s="27">
        <v>0</v>
      </c>
      <c r="J96" s="27">
        <v>0</v>
      </c>
      <c r="K96" s="27">
        <v>0</v>
      </c>
      <c r="L96" s="27">
        <v>793.24</v>
      </c>
    </row>
    <row r="97" spans="3:12" ht="15">
      <c r="C97" t="s">
        <v>50</v>
      </c>
      <c r="D97" t="s">
        <v>51</v>
      </c>
      <c r="E97" s="27">
        <v>385.15</v>
      </c>
      <c r="F97" s="27">
        <v>0</v>
      </c>
      <c r="G97" s="27">
        <v>0</v>
      </c>
      <c r="H97" s="27">
        <v>0</v>
      </c>
      <c r="I97" s="27">
        <v>0</v>
      </c>
      <c r="J97" s="27">
        <v>0</v>
      </c>
      <c r="K97" s="27">
        <v>0</v>
      </c>
      <c r="L97" s="27">
        <v>385.15</v>
      </c>
    </row>
    <row r="98" spans="3:12" ht="15">
      <c r="C98" t="s">
        <v>48</v>
      </c>
      <c r="D98" t="s">
        <v>49</v>
      </c>
      <c r="E98" s="27">
        <v>327.08</v>
      </c>
      <c r="F98" s="27">
        <v>0</v>
      </c>
      <c r="G98" s="27">
        <v>0</v>
      </c>
      <c r="H98" s="27">
        <v>0</v>
      </c>
      <c r="I98" s="27">
        <v>0</v>
      </c>
      <c r="J98" s="27">
        <v>0</v>
      </c>
      <c r="K98" s="27">
        <v>0</v>
      </c>
      <c r="L98" s="27">
        <v>327.08</v>
      </c>
    </row>
    <row r="99" spans="3:12" ht="15">
      <c r="C99" t="s">
        <v>179</v>
      </c>
      <c r="D99" t="s">
        <v>180</v>
      </c>
      <c r="E99" s="27">
        <v>99.75</v>
      </c>
      <c r="F99" s="27">
        <v>99.75</v>
      </c>
      <c r="G99" s="27">
        <v>0</v>
      </c>
      <c r="H99" s="27">
        <v>0</v>
      </c>
      <c r="I99" s="27">
        <v>0</v>
      </c>
      <c r="J99" s="27">
        <v>0</v>
      </c>
      <c r="K99" s="27">
        <v>0</v>
      </c>
      <c r="L99" s="27">
        <v>0</v>
      </c>
    </row>
    <row r="100" spans="3:12" ht="15">
      <c r="C100" t="s">
        <v>38</v>
      </c>
      <c r="D100" t="s">
        <v>39</v>
      </c>
      <c r="E100" s="27">
        <v>-0.57999999999999996</v>
      </c>
      <c r="F100" s="27">
        <v>-375</v>
      </c>
      <c r="G100" s="27">
        <v>0</v>
      </c>
      <c r="H100" s="27">
        <v>0</v>
      </c>
      <c r="I100" s="27">
        <v>0</v>
      </c>
      <c r="J100" s="27">
        <v>0</v>
      </c>
      <c r="K100" s="27">
        <v>0</v>
      </c>
      <c r="L100" s="27">
        <v>374.42</v>
      </c>
    </row>
    <row r="101" spans="3:12" ht="15">
      <c r="C101" t="s">
        <v>36</v>
      </c>
      <c r="D101" t="s">
        <v>37</v>
      </c>
      <c r="E101" s="27">
        <v>-731.94</v>
      </c>
      <c r="F101" s="27">
        <v>-731.94</v>
      </c>
      <c r="G101" s="27">
        <v>0</v>
      </c>
      <c r="H101" s="27">
        <v>0</v>
      </c>
      <c r="I101" s="27">
        <v>0</v>
      </c>
      <c r="J101" s="27">
        <v>0</v>
      </c>
      <c r="K101" s="27">
        <v>0</v>
      </c>
      <c r="L101" s="27">
        <v>0</v>
      </c>
    </row>
    <row r="102" spans="3:12" ht="15">
      <c r="C102" t="s">
        <v>30</v>
      </c>
      <c r="D102" t="s">
        <v>31</v>
      </c>
      <c r="E102" s="27">
        <v>-10218.93</v>
      </c>
      <c r="F102" s="27">
        <v>-10218.93</v>
      </c>
      <c r="G102" s="27">
        <v>0</v>
      </c>
      <c r="H102" s="27">
        <v>0</v>
      </c>
      <c r="I102" s="27">
        <v>0</v>
      </c>
      <c r="J102" s="27">
        <v>0</v>
      </c>
      <c r="K102" s="27">
        <v>0</v>
      </c>
      <c r="L102" s="27">
        <v>0</v>
      </c>
    </row>
    <row r="103" spans="3:12" ht="15">
      <c r="C103" t="s">
        <v>224</v>
      </c>
      <c r="D103"/>
      <c r="E103" s="27">
        <v>2003231.7500000002</v>
      </c>
      <c r="F103" s="27">
        <v>200959.24000000002</v>
      </c>
      <c r="G103" s="27">
        <v>0</v>
      </c>
      <c r="H103" s="27">
        <v>9.9</v>
      </c>
      <c r="I103" s="27">
        <v>342.3</v>
      </c>
      <c r="J103" s="27">
        <v>0</v>
      </c>
      <c r="K103" s="27">
        <v>0</v>
      </c>
      <c r="L103" s="27">
        <v>1801920.3099999998</v>
      </c>
    </row>
  </sheetData>
  <conditionalFormatting pivot="1" sqref="L7:L102">
    <cfRule type="dataBar" priority="1">
      <dataBar>
        <cfvo type="min"/>
        <cfvo type="max"/>
        <color rgb="FFFF555A"/>
      </dataBar>
      <extLst>
        <ext xmlns:x14="http://schemas.microsoft.com/office/spreadsheetml/2009/9/main" uri="{B025F937-C7B1-47D3-B67F-A62EFF666E3E}">
          <x14:id>{51466B18-7E9F-404C-8796-C042487D14ED}</x14:id>
        </ext>
      </extLst>
    </cfRule>
  </conditionalFormatting>
  <pageMargins left="0.7" right="0.7" top="0.75" bottom="0.75" header="0.3" footer="0.3"/>
  <pageSetup orientation="portrait" horizontalDpi="300" verticalDpi="300" r:id="rId2"/>
  <extLst>
    <ext xmlns:x14="http://schemas.microsoft.com/office/spreadsheetml/2009/9/main" uri="{78C0D931-6437-407d-A8EE-F0AAD7539E65}">
      <x14:conditionalFormattings>
        <x14:conditionalFormatting xmlns:xm="http://schemas.microsoft.com/office/excel/2006/main" pivot="1">
          <x14:cfRule type="dataBar" id="{51466B18-7E9F-404C-8796-C042487D14ED}">
            <x14:dataBar minLength="0" maxLength="100" border="1" negativeBarBorderColorSameAsPositive="0">
              <x14:cfvo type="autoMin"/>
              <x14:cfvo type="autoMax"/>
              <x14:borderColor rgb="FFFF555A"/>
              <x14:negativeFillColor rgb="FFFF0000"/>
              <x14:negativeBorderColor rgb="FFFF0000"/>
              <x14:axisColor rgb="FF000000"/>
            </x14:dataBar>
          </x14:cfRule>
          <xm:sqref>L7:L102</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Q126"/>
  <sheetViews>
    <sheetView showGridLines="0" topLeftCell="B2" zoomScale="90" zoomScaleNormal="90" workbookViewId="0"/>
  </sheetViews>
  <sheetFormatPr defaultRowHeight="15.75"/>
  <cols>
    <col min="1" max="1" width="9.140625" style="3" hidden="1" customWidth="1"/>
    <col min="2" max="2" width="9.140625" style="3" customWidth="1"/>
    <col min="3" max="3" width="10.42578125" style="3" customWidth="1"/>
    <col min="4" max="4" width="14.7109375" style="3" bestFit="1" customWidth="1"/>
    <col min="5" max="5" width="14.140625" style="3" bestFit="1" customWidth="1"/>
    <col min="6" max="7" width="20.7109375" style="3" bestFit="1" customWidth="1"/>
    <col min="8" max="8" width="20.140625" style="3" bestFit="1" customWidth="1"/>
    <col min="9" max="9" width="29.85546875" style="3" bestFit="1" customWidth="1"/>
    <col min="10" max="10" width="14" style="3" bestFit="1" customWidth="1"/>
    <col min="11" max="12" width="14.140625" style="3" bestFit="1" customWidth="1"/>
    <col min="13" max="13" width="15.28515625" style="3" bestFit="1" customWidth="1"/>
    <col min="14" max="15" width="16.28515625" style="3" bestFit="1" customWidth="1"/>
    <col min="16" max="16" width="15.42578125" style="3" bestFit="1" customWidth="1"/>
    <col min="17" max="17" width="16" style="3" bestFit="1" customWidth="1"/>
    <col min="18" max="18" width="27.28515625" style="3" bestFit="1" customWidth="1"/>
    <col min="19" max="19" width="14" style="3" bestFit="1" customWidth="1"/>
    <col min="20" max="20" width="18.7109375" style="3" bestFit="1" customWidth="1"/>
    <col min="21" max="22" width="14" style="3" bestFit="1" customWidth="1"/>
    <col min="23" max="23" width="17.42578125" style="3" bestFit="1" customWidth="1"/>
    <col min="24" max="24" width="16.140625" style="3" bestFit="1" customWidth="1"/>
    <col min="25" max="25" width="16.42578125" style="3" bestFit="1" customWidth="1"/>
    <col min="26" max="26" width="0" style="3" hidden="1" customWidth="1"/>
    <col min="27" max="16384" width="9.140625" style="3"/>
  </cols>
  <sheetData>
    <row r="1" spans="1:28" hidden="1">
      <c r="A1" s="2" t="s">
        <v>559</v>
      </c>
      <c r="B1" s="2"/>
      <c r="D1" s="3" t="s">
        <v>292</v>
      </c>
      <c r="E1" s="3" t="s">
        <v>293</v>
      </c>
      <c r="G1" s="2" t="s">
        <v>0</v>
      </c>
      <c r="H1" s="2" t="s">
        <v>296</v>
      </c>
      <c r="I1" s="2" t="s">
        <v>293</v>
      </c>
      <c r="J1" s="2" t="s">
        <v>293</v>
      </c>
      <c r="K1" s="2" t="s">
        <v>293</v>
      </c>
      <c r="L1" s="2" t="s">
        <v>293</v>
      </c>
      <c r="M1" s="2" t="s">
        <v>293</v>
      </c>
      <c r="N1" s="2" t="s">
        <v>293</v>
      </c>
      <c r="O1" s="2" t="s">
        <v>293</v>
      </c>
      <c r="P1" s="2" t="s">
        <v>293</v>
      </c>
      <c r="Q1" s="2" t="s">
        <v>293</v>
      </c>
      <c r="R1" s="2" t="s">
        <v>293</v>
      </c>
      <c r="S1" s="2" t="s">
        <v>293</v>
      </c>
      <c r="T1" s="2" t="s">
        <v>293</v>
      </c>
      <c r="U1" s="2" t="s">
        <v>293</v>
      </c>
      <c r="V1" s="2" t="s">
        <v>293</v>
      </c>
      <c r="W1" s="2" t="s">
        <v>293</v>
      </c>
      <c r="X1" s="2" t="s">
        <v>293</v>
      </c>
      <c r="Y1" s="2" t="s">
        <v>293</v>
      </c>
      <c r="Z1" s="2" t="s">
        <v>2</v>
      </c>
      <c r="AA1" s="2"/>
    </row>
    <row r="3" spans="1:28">
      <c r="C3" s="4" t="s">
        <v>234</v>
      </c>
      <c r="D3" s="4"/>
      <c r="E3" s="4"/>
      <c r="F3" s="18"/>
      <c r="G3" s="18"/>
      <c r="H3" s="18"/>
      <c r="I3" s="18"/>
      <c r="J3" s="18"/>
      <c r="K3" s="18"/>
      <c r="L3" s="18"/>
      <c r="M3" s="18"/>
      <c r="N3" s="18"/>
      <c r="O3" s="18"/>
      <c r="P3" s="18"/>
      <c r="Q3" s="18"/>
      <c r="R3" s="18"/>
      <c r="S3" s="18"/>
      <c r="T3" s="18"/>
      <c r="U3" s="18"/>
      <c r="V3" s="18"/>
      <c r="W3" s="18"/>
      <c r="X3" s="18"/>
      <c r="Y3" s="18"/>
      <c r="Z3" s="18"/>
      <c r="AA3" s="18"/>
      <c r="AB3" s="18"/>
    </row>
    <row r="4" spans="1:28">
      <c r="C4" s="4" t="s">
        <v>235</v>
      </c>
      <c r="D4" s="4"/>
      <c r="E4" s="4"/>
      <c r="F4" s="18"/>
      <c r="G4" s="18"/>
      <c r="H4" s="18"/>
      <c r="I4" s="18"/>
      <c r="J4" s="18"/>
      <c r="K4" s="18"/>
      <c r="L4" s="18"/>
      <c r="M4" s="18"/>
      <c r="N4" s="18"/>
      <c r="O4" s="18"/>
      <c r="P4" s="18"/>
      <c r="Q4" s="18"/>
      <c r="R4" s="18"/>
      <c r="S4" s="18"/>
      <c r="T4" s="18"/>
      <c r="U4" s="18"/>
      <c r="V4" s="18"/>
      <c r="W4" s="18"/>
      <c r="X4" s="18"/>
      <c r="Y4" s="18"/>
      <c r="Z4" s="18"/>
      <c r="AA4" s="18"/>
      <c r="AB4" s="18"/>
    </row>
    <row r="5" spans="1:28">
      <c r="C5" s="5" t="s">
        <v>246</v>
      </c>
      <c r="D5" s="5"/>
      <c r="E5" s="5"/>
      <c r="F5" s="18"/>
      <c r="G5" s="18"/>
      <c r="H5" s="18"/>
      <c r="I5" s="18"/>
      <c r="J5" s="18"/>
      <c r="K5" s="18"/>
      <c r="L5" s="18"/>
      <c r="M5" s="18"/>
      <c r="N5" s="18"/>
      <c r="O5" s="18"/>
      <c r="P5" s="18"/>
      <c r="Q5" s="18"/>
      <c r="R5" s="18"/>
      <c r="S5" s="18"/>
      <c r="T5" s="18"/>
      <c r="U5" s="18"/>
      <c r="V5" s="18"/>
      <c r="W5" s="18"/>
      <c r="X5" s="18"/>
      <c r="Y5" s="18"/>
      <c r="Z5" s="18"/>
      <c r="AA5" s="18"/>
      <c r="AB5" s="18"/>
    </row>
    <row r="6" spans="1:28">
      <c r="C6" s="4" t="s">
        <v>237</v>
      </c>
      <c r="D6" s="4"/>
      <c r="E6" s="4"/>
      <c r="F6" s="18"/>
      <c r="G6" s="18"/>
      <c r="H6" s="18"/>
      <c r="I6" s="18"/>
      <c r="J6" s="18"/>
      <c r="K6" s="18"/>
      <c r="L6" s="18"/>
      <c r="M6" s="18"/>
      <c r="N6" s="18"/>
      <c r="O6" s="18"/>
      <c r="P6" s="18"/>
      <c r="Q6" s="18"/>
      <c r="R6" s="18"/>
      <c r="S6" s="18"/>
      <c r="T6" s="18"/>
      <c r="U6" s="18"/>
      <c r="V6" s="18"/>
      <c r="W6" s="18"/>
      <c r="X6" s="18"/>
      <c r="Y6" s="18"/>
      <c r="Z6" s="18"/>
      <c r="AA6" s="18"/>
      <c r="AB6" s="18"/>
    </row>
    <row r="7" spans="1:28">
      <c r="C7" s="4" t="s">
        <v>238</v>
      </c>
      <c r="D7" s="4"/>
      <c r="E7" s="4"/>
      <c r="F7" s="18"/>
      <c r="G7" s="18"/>
      <c r="H7" s="18"/>
      <c r="I7" s="18"/>
      <c r="J7" s="18"/>
      <c r="K7" s="18"/>
      <c r="L7" s="18"/>
      <c r="M7" s="18"/>
      <c r="N7" s="18"/>
      <c r="O7" s="18"/>
      <c r="P7" s="18"/>
      <c r="Q7" s="18"/>
      <c r="R7" s="18"/>
      <c r="S7" s="18"/>
      <c r="T7" s="18"/>
      <c r="U7" s="18"/>
      <c r="V7" s="18"/>
      <c r="W7" s="18"/>
      <c r="X7" s="18"/>
      <c r="Y7" s="18"/>
      <c r="Z7" s="18"/>
      <c r="AA7" s="18"/>
      <c r="AB7" s="18"/>
    </row>
    <row r="8" spans="1:28">
      <c r="F8" s="4"/>
    </row>
    <row r="9" spans="1:28">
      <c r="D9" t="s">
        <v>289</v>
      </c>
      <c r="E9" t="s">
        <v>290</v>
      </c>
      <c r="F9"/>
    </row>
    <row r="10" spans="1:28">
      <c r="A10" s="3" t="s">
        <v>291</v>
      </c>
      <c r="D10" s="39">
        <v>1</v>
      </c>
      <c r="E10" s="40" t="s">
        <v>227</v>
      </c>
      <c r="F10"/>
    </row>
    <row r="11" spans="1:28">
      <c r="A11" s="3" t="s">
        <v>291</v>
      </c>
      <c r="D11" s="39">
        <v>2</v>
      </c>
      <c r="E11" s="40" t="s">
        <v>228</v>
      </c>
      <c r="F11"/>
    </row>
    <row r="12" spans="1:28">
      <c r="A12" s="3" t="s">
        <v>291</v>
      </c>
      <c r="D12" s="39">
        <v>3</v>
      </c>
      <c r="E12" s="40" t="s">
        <v>229</v>
      </c>
      <c r="F12"/>
    </row>
    <row r="13" spans="1:28">
      <c r="A13" s="3" t="s">
        <v>291</v>
      </c>
      <c r="D13" s="39">
        <v>4</v>
      </c>
      <c r="E13" s="40" t="s">
        <v>230</v>
      </c>
      <c r="F13"/>
    </row>
    <row r="14" spans="1:28">
      <c r="A14" s="3" t="s">
        <v>291</v>
      </c>
      <c r="D14" s="39">
        <v>5</v>
      </c>
      <c r="E14" s="40" t="s">
        <v>231</v>
      </c>
      <c r="F14"/>
    </row>
    <row r="15" spans="1:28">
      <c r="A15" s="3" t="s">
        <v>291</v>
      </c>
      <c r="D15" s="39">
        <v>6</v>
      </c>
      <c r="E15" s="40" t="s">
        <v>232</v>
      </c>
      <c r="F15"/>
    </row>
    <row r="16" spans="1:28">
      <c r="A16" s="3" t="s">
        <v>291</v>
      </c>
      <c r="D16" s="39">
        <v>7</v>
      </c>
      <c r="E16" s="40" t="s">
        <v>233</v>
      </c>
      <c r="F16"/>
    </row>
    <row r="17" spans="1:43">
      <c r="A17" s="3" t="s">
        <v>291</v>
      </c>
      <c r="D17" s="39">
        <v>101</v>
      </c>
      <c r="E17" s="40" t="s">
        <v>227</v>
      </c>
      <c r="F17"/>
    </row>
    <row r="18" spans="1:43">
      <c r="A18" s="3" t="s">
        <v>291</v>
      </c>
      <c r="D18" s="39">
        <v>102</v>
      </c>
      <c r="E18" s="40" t="s">
        <v>295</v>
      </c>
      <c r="F18"/>
    </row>
    <row r="19" spans="1:43">
      <c r="A19" s="3" t="s">
        <v>291</v>
      </c>
      <c r="D19">
        <f>SUBTOTAL(109,Table5[Aging Bucket])</f>
        <v>231</v>
      </c>
      <c r="E19">
        <f>SUBTOTAL(103,Table5[Description])</f>
        <v>9</v>
      </c>
      <c r="F19"/>
    </row>
    <row r="21" spans="1:43" ht="16.5" thickBot="1">
      <c r="G21" s="6" t="s">
        <v>3</v>
      </c>
      <c r="H21" s="7" t="s">
        <v>4</v>
      </c>
      <c r="I21" s="41"/>
      <c r="J21" s="41"/>
      <c r="K21" s="41"/>
      <c r="L21" s="41"/>
      <c r="M21" s="41"/>
      <c r="N21" s="41"/>
      <c r="O21" s="41"/>
      <c r="P21" s="41"/>
      <c r="Q21" s="41"/>
      <c r="R21" s="41"/>
      <c r="S21" s="41"/>
      <c r="T21" s="41"/>
      <c r="U21" s="41"/>
      <c r="V21" s="41"/>
      <c r="W21" s="41"/>
      <c r="X21" s="41"/>
      <c r="Y21" s="41"/>
    </row>
    <row r="22" spans="1:43" ht="16.5" thickTop="1">
      <c r="G22" s="8" t="s">
        <v>5</v>
      </c>
      <c r="H22" s="9"/>
      <c r="I22" s="41"/>
      <c r="J22" s="41"/>
      <c r="K22" s="41"/>
      <c r="L22" s="41"/>
      <c r="M22" s="41"/>
      <c r="N22" s="41"/>
      <c r="O22" s="41"/>
      <c r="P22" s="41"/>
      <c r="Q22" s="41"/>
      <c r="R22" s="41"/>
      <c r="S22" s="41"/>
      <c r="T22" s="41"/>
      <c r="U22" s="41"/>
      <c r="V22" s="41"/>
      <c r="W22" s="41"/>
      <c r="X22" s="41"/>
      <c r="Y22" s="41"/>
    </row>
    <row r="23" spans="1:43">
      <c r="A23" s="2" t="s">
        <v>6</v>
      </c>
      <c r="B23" s="2"/>
      <c r="G23" s="10" t="s">
        <v>7</v>
      </c>
      <c r="H23" s="11" t="str">
        <f>"*"</f>
        <v>*</v>
      </c>
      <c r="I23" s="42"/>
      <c r="J23" s="42"/>
      <c r="K23" s="42"/>
      <c r="L23" s="42"/>
      <c r="M23" s="42"/>
      <c r="N23" s="42"/>
      <c r="O23" s="42"/>
      <c r="P23" s="42"/>
      <c r="Q23" s="42"/>
      <c r="R23" s="42"/>
      <c r="S23" s="42"/>
      <c r="T23" s="42"/>
      <c r="U23" s="42"/>
      <c r="V23" s="42"/>
      <c r="W23" s="42"/>
      <c r="X23" s="42"/>
      <c r="Y23" s="42"/>
      <c r="Z23" s="2" t="str">
        <f>_xll.NL("Lookup","Customers","Sales Territory")</f>
        <v>Lookup</v>
      </c>
      <c r="AA23" s="2"/>
    </row>
    <row r="24" spans="1:43">
      <c r="A24" s="2"/>
      <c r="B24" s="2"/>
      <c r="G24" s="10" t="s">
        <v>20</v>
      </c>
      <c r="H24" s="11" t="s">
        <v>219</v>
      </c>
      <c r="I24" s="42"/>
      <c r="J24" s="42"/>
      <c r="K24" s="42"/>
      <c r="L24" s="42"/>
      <c r="M24" s="42"/>
      <c r="N24" s="42"/>
      <c r="O24" s="42"/>
      <c r="P24" s="42"/>
      <c r="Q24" s="42"/>
      <c r="R24" s="42"/>
      <c r="S24" s="42"/>
      <c r="T24" s="42"/>
      <c r="U24" s="42"/>
      <c r="V24" s="42"/>
      <c r="W24" s="42"/>
      <c r="X24" s="42"/>
      <c r="Y24" s="42"/>
      <c r="Z24" s="2"/>
      <c r="AA24" s="2"/>
    </row>
    <row r="25" spans="1:43">
      <c r="A25" s="2"/>
      <c r="B25" s="2"/>
      <c r="G25" s="12"/>
      <c r="H25" s="13"/>
      <c r="I25" s="42"/>
      <c r="J25" s="42"/>
      <c r="K25" s="42"/>
      <c r="L25" s="42"/>
      <c r="M25" s="42"/>
      <c r="N25" s="42"/>
      <c r="O25" s="42"/>
      <c r="P25" s="42"/>
      <c r="Q25" s="42"/>
      <c r="R25" s="42"/>
      <c r="S25" s="42"/>
      <c r="T25" s="42"/>
      <c r="U25" s="42"/>
      <c r="V25" s="42"/>
      <c r="W25" s="42"/>
      <c r="X25" s="42"/>
      <c r="Y25" s="42"/>
      <c r="Z25" s="2"/>
      <c r="AA25" s="2"/>
    </row>
    <row r="26" spans="1:43">
      <c r="F26" s="4" t="s">
        <v>236</v>
      </c>
      <c r="G26" s="14"/>
      <c r="H26" s="14"/>
      <c r="I26" s="14"/>
      <c r="J26" s="14"/>
      <c r="K26" s="14"/>
      <c r="L26" s="14"/>
      <c r="M26" s="14"/>
      <c r="N26" s="14"/>
      <c r="O26" s="14"/>
      <c r="P26" s="14"/>
      <c r="Q26" s="14"/>
      <c r="R26" s="14"/>
      <c r="S26" s="14"/>
      <c r="T26" s="14"/>
      <c r="U26" s="14"/>
      <c r="V26" s="14"/>
      <c r="W26" s="14"/>
      <c r="X26" s="14"/>
      <c r="Y26" s="14"/>
    </row>
    <row r="27" spans="1:43" hidden="1">
      <c r="A27" s="2" t="s">
        <v>8</v>
      </c>
      <c r="B27" s="2"/>
      <c r="H27" s="15" t="s">
        <v>9</v>
      </c>
      <c r="I27" s="15"/>
      <c r="J27" s="15"/>
      <c r="K27" s="15"/>
      <c r="L27" s="15"/>
      <c r="M27" s="15"/>
      <c r="N27" s="15"/>
      <c r="O27" s="15"/>
      <c r="P27" s="15"/>
      <c r="Q27" s="15"/>
      <c r="R27" s="15"/>
      <c r="S27" s="15"/>
      <c r="T27" s="15"/>
      <c r="U27" s="15"/>
      <c r="V27" s="15"/>
      <c r="W27" s="15"/>
      <c r="X27" s="15"/>
      <c r="Y27" s="15"/>
      <c r="Z27" s="2" t="s">
        <v>22</v>
      </c>
      <c r="AA27" s="2" t="s">
        <v>21</v>
      </c>
      <c r="AB27" s="16" t="s">
        <v>227</v>
      </c>
      <c r="AC27" s="16" t="s">
        <v>228</v>
      </c>
      <c r="AD27" s="16" t="s">
        <v>229</v>
      </c>
      <c r="AE27" s="16" t="s">
        <v>230</v>
      </c>
      <c r="AF27" s="16" t="s">
        <v>231</v>
      </c>
      <c r="AG27" s="16" t="s">
        <v>232</v>
      </c>
      <c r="AH27" s="16" t="s">
        <v>233</v>
      </c>
      <c r="AI27" s="2" t="s">
        <v>18</v>
      </c>
      <c r="AJ27" s="2" t="s">
        <v>19</v>
      </c>
      <c r="AK27" s="2" t="s">
        <v>220</v>
      </c>
      <c r="AL27" s="2" t="s">
        <v>23</v>
      </c>
      <c r="AM27" s="2" t="s">
        <v>221</v>
      </c>
      <c r="AN27" s="2" t="s">
        <v>222</v>
      </c>
      <c r="AO27" s="2" t="s">
        <v>223</v>
      </c>
      <c r="AP27" s="2" t="s">
        <v>7</v>
      </c>
      <c r="AQ27" s="2" t="s">
        <v>27</v>
      </c>
    </row>
    <row r="28" spans="1:43" hidden="1">
      <c r="A28" s="2" t="s">
        <v>8</v>
      </c>
      <c r="B28" s="2"/>
      <c r="H28" s="15" t="s">
        <v>10</v>
      </c>
      <c r="I28" s="15"/>
      <c r="J28" s="15"/>
      <c r="K28" s="15"/>
      <c r="L28" s="15"/>
      <c r="M28" s="15"/>
      <c r="N28" s="15"/>
      <c r="O28" s="15"/>
      <c r="P28" s="15"/>
      <c r="Q28" s="15"/>
      <c r="R28" s="15"/>
      <c r="S28" s="15"/>
      <c r="T28" s="15"/>
      <c r="U28" s="15"/>
      <c r="V28" s="15"/>
      <c r="W28" s="15"/>
      <c r="X28" s="15"/>
      <c r="Y28" s="15"/>
      <c r="Z28" s="2" t="s">
        <v>22</v>
      </c>
      <c r="AA28" s="2" t="s">
        <v>21</v>
      </c>
      <c r="AB28" s="17" t="s">
        <v>11</v>
      </c>
      <c r="AC28" s="17" t="s">
        <v>12</v>
      </c>
      <c r="AD28" s="17" t="s">
        <v>13</v>
      </c>
      <c r="AE28" s="17" t="s">
        <v>14</v>
      </c>
      <c r="AF28" s="17" t="s">
        <v>15</v>
      </c>
      <c r="AG28" s="17" t="s">
        <v>16</v>
      </c>
      <c r="AH28" s="17" t="s">
        <v>17</v>
      </c>
      <c r="AI28" s="2" t="s">
        <v>18</v>
      </c>
      <c r="AJ28" s="2" t="s">
        <v>19</v>
      </c>
      <c r="AK28" s="2" t="s">
        <v>20</v>
      </c>
      <c r="AL28" s="2" t="s">
        <v>23</v>
      </c>
      <c r="AM28" s="2" t="s">
        <v>24</v>
      </c>
      <c r="AN28" s="2" t="s">
        <v>25</v>
      </c>
      <c r="AO28" s="2" t="s">
        <v>26</v>
      </c>
      <c r="AP28" s="2" t="s">
        <v>7</v>
      </c>
      <c r="AQ28" s="2" t="s">
        <v>27</v>
      </c>
    </row>
    <row r="29" spans="1:43">
      <c r="H29" t="s">
        <v>22</v>
      </c>
      <c r="I29" t="s">
        <v>21</v>
      </c>
      <c r="J29" t="s">
        <v>227</v>
      </c>
      <c r="K29" t="s">
        <v>228</v>
      </c>
      <c r="L29" t="s">
        <v>229</v>
      </c>
      <c r="M29" t="s">
        <v>230</v>
      </c>
      <c r="N29" t="s">
        <v>231</v>
      </c>
      <c r="O29" t="s">
        <v>232</v>
      </c>
      <c r="P29" t="s">
        <v>233</v>
      </c>
      <c r="Q29" t="s">
        <v>18</v>
      </c>
      <c r="R29" t="s">
        <v>19</v>
      </c>
      <c r="S29" t="s">
        <v>220</v>
      </c>
      <c r="T29" t="s">
        <v>23</v>
      </c>
      <c r="U29" t="s">
        <v>221</v>
      </c>
      <c r="V29" t="s">
        <v>222</v>
      </c>
      <c r="W29" t="s">
        <v>223</v>
      </c>
      <c r="X29" t="s">
        <v>7</v>
      </c>
      <c r="Y29" t="s">
        <v>27</v>
      </c>
    </row>
    <row r="30" spans="1:43">
      <c r="A30" s="3" t="s">
        <v>291</v>
      </c>
      <c r="H30" s="40" t="s">
        <v>206</v>
      </c>
      <c r="I30" s="40" t="s">
        <v>205</v>
      </c>
      <c r="J30" s="39">
        <v>4373.0200000000004</v>
      </c>
      <c r="K30" s="39">
        <v>0</v>
      </c>
      <c r="L30" s="39">
        <v>0</v>
      </c>
      <c r="M30" s="39">
        <v>0</v>
      </c>
      <c r="N30" s="39">
        <v>0</v>
      </c>
      <c r="O30" s="39">
        <v>0</v>
      </c>
      <c r="P30" s="39">
        <v>19899.04</v>
      </c>
      <c r="Q30" s="40" t="s">
        <v>297</v>
      </c>
      <c r="R30" s="39">
        <v>0</v>
      </c>
      <c r="S30" s="39">
        <v>24272.06</v>
      </c>
      <c r="T30" s="40" t="s">
        <v>298</v>
      </c>
      <c r="U30" s="39">
        <v>35000</v>
      </c>
      <c r="V30" s="40" t="s">
        <v>299</v>
      </c>
      <c r="W30" s="40" t="s">
        <v>300</v>
      </c>
      <c r="X30" s="40" t="s">
        <v>301</v>
      </c>
      <c r="Y30" s="40" t="s">
        <v>302</v>
      </c>
    </row>
    <row r="31" spans="1:43">
      <c r="A31" s="3" t="s">
        <v>291</v>
      </c>
      <c r="H31" s="40" t="s">
        <v>204</v>
      </c>
      <c r="I31" s="40" t="s">
        <v>203</v>
      </c>
      <c r="J31" s="39">
        <v>3629.73</v>
      </c>
      <c r="K31" s="39">
        <v>0</v>
      </c>
      <c r="L31" s="39">
        <v>0</v>
      </c>
      <c r="M31" s="39">
        <v>0</v>
      </c>
      <c r="N31" s="39">
        <v>0</v>
      </c>
      <c r="O31" s="39">
        <v>0</v>
      </c>
      <c r="P31" s="39">
        <v>17170.36</v>
      </c>
      <c r="Q31" s="40" t="s">
        <v>297</v>
      </c>
      <c r="R31" s="39">
        <v>88</v>
      </c>
      <c r="S31" s="39">
        <v>20800.09</v>
      </c>
      <c r="T31" s="40" t="s">
        <v>298</v>
      </c>
      <c r="U31" s="39">
        <v>40000</v>
      </c>
      <c r="V31" s="40" t="s">
        <v>299</v>
      </c>
      <c r="W31" s="40" t="s">
        <v>300</v>
      </c>
      <c r="X31" s="40" t="s">
        <v>303</v>
      </c>
      <c r="Y31" s="40" t="s">
        <v>304</v>
      </c>
    </row>
    <row r="32" spans="1:43">
      <c r="A32" s="3" t="s">
        <v>291</v>
      </c>
      <c r="H32" s="40" t="s">
        <v>49</v>
      </c>
      <c r="I32" s="40" t="s">
        <v>48</v>
      </c>
      <c r="J32" s="39">
        <v>0</v>
      </c>
      <c r="K32" s="39">
        <v>0</v>
      </c>
      <c r="L32" s="39">
        <v>0</v>
      </c>
      <c r="M32" s="39">
        <v>0</v>
      </c>
      <c r="N32" s="39">
        <v>0</v>
      </c>
      <c r="O32" s="39">
        <v>0</v>
      </c>
      <c r="P32" s="39">
        <v>327.08</v>
      </c>
      <c r="Q32" s="40" t="s">
        <v>297</v>
      </c>
      <c r="R32" s="39">
        <v>346</v>
      </c>
      <c r="S32" s="39">
        <v>327.08</v>
      </c>
      <c r="T32" s="40" t="s">
        <v>298</v>
      </c>
      <c r="U32" s="39">
        <v>20000</v>
      </c>
      <c r="V32" s="40" t="s">
        <v>299</v>
      </c>
      <c r="W32" s="40" t="s">
        <v>300</v>
      </c>
      <c r="X32" s="40" t="s">
        <v>301</v>
      </c>
      <c r="Y32" s="40" t="s">
        <v>302</v>
      </c>
    </row>
    <row r="33" spans="1:25">
      <c r="A33" s="3" t="s">
        <v>291</v>
      </c>
      <c r="H33" s="40" t="s">
        <v>35</v>
      </c>
      <c r="I33" s="40" t="s">
        <v>34</v>
      </c>
      <c r="J33" s="39">
        <v>-1016.24</v>
      </c>
      <c r="K33" s="39">
        <v>0</v>
      </c>
      <c r="L33" s="39">
        <v>0</v>
      </c>
      <c r="M33" s="39">
        <v>0</v>
      </c>
      <c r="N33" s="39">
        <v>0</v>
      </c>
      <c r="O33" s="39">
        <v>0</v>
      </c>
      <c r="P33" s="39">
        <v>5718.44</v>
      </c>
      <c r="Q33" s="40" t="s">
        <v>297</v>
      </c>
      <c r="R33" s="39">
        <v>85</v>
      </c>
      <c r="S33" s="39">
        <v>4702.2</v>
      </c>
      <c r="T33" s="40" t="s">
        <v>298</v>
      </c>
      <c r="U33" s="39">
        <v>30000</v>
      </c>
      <c r="V33" s="40" t="s">
        <v>305</v>
      </c>
      <c r="W33" s="40" t="s">
        <v>300</v>
      </c>
      <c r="X33" s="40" t="s">
        <v>306</v>
      </c>
      <c r="Y33" s="40" t="s">
        <v>307</v>
      </c>
    </row>
    <row r="34" spans="1:25">
      <c r="A34" s="3" t="s">
        <v>291</v>
      </c>
      <c r="H34" s="40" t="s">
        <v>169</v>
      </c>
      <c r="I34" s="40" t="s">
        <v>168</v>
      </c>
      <c r="J34" s="39">
        <v>0</v>
      </c>
      <c r="K34" s="39">
        <v>0</v>
      </c>
      <c r="L34" s="39">
        <v>0</v>
      </c>
      <c r="M34" s="39">
        <v>0</v>
      </c>
      <c r="N34" s="39">
        <v>0</v>
      </c>
      <c r="O34" s="39">
        <v>0</v>
      </c>
      <c r="P34" s="39">
        <v>68955</v>
      </c>
      <c r="Q34" s="40" t="s">
        <v>297</v>
      </c>
      <c r="R34" s="39">
        <v>10</v>
      </c>
      <c r="S34" s="39">
        <v>68955</v>
      </c>
      <c r="T34" s="40" t="s">
        <v>298</v>
      </c>
      <c r="U34" s="39">
        <v>75000</v>
      </c>
      <c r="V34" s="40" t="s">
        <v>299</v>
      </c>
      <c r="W34" s="40" t="s">
        <v>308</v>
      </c>
      <c r="X34" s="40" t="s">
        <v>303</v>
      </c>
      <c r="Y34" s="40" t="s">
        <v>304</v>
      </c>
    </row>
    <row r="35" spans="1:25">
      <c r="A35" s="3" t="s">
        <v>291</v>
      </c>
      <c r="H35" s="40" t="s">
        <v>129</v>
      </c>
      <c r="I35" s="40" t="s">
        <v>128</v>
      </c>
      <c r="J35" s="39">
        <v>0</v>
      </c>
      <c r="K35" s="39">
        <v>0</v>
      </c>
      <c r="L35" s="39">
        <v>0</v>
      </c>
      <c r="M35" s="39">
        <v>0</v>
      </c>
      <c r="N35" s="39">
        <v>0</v>
      </c>
      <c r="O35" s="39">
        <v>0</v>
      </c>
      <c r="P35" s="39">
        <v>25838.97</v>
      </c>
      <c r="Q35" s="40" t="s">
        <v>297</v>
      </c>
      <c r="R35" s="39">
        <v>57</v>
      </c>
      <c r="S35" s="39">
        <v>25838.97</v>
      </c>
      <c r="T35" s="40" t="s">
        <v>298</v>
      </c>
      <c r="U35" s="39">
        <v>50000</v>
      </c>
      <c r="V35" s="40" t="s">
        <v>299</v>
      </c>
      <c r="W35" s="40" t="s">
        <v>300</v>
      </c>
      <c r="X35" s="40" t="s">
        <v>301</v>
      </c>
      <c r="Y35" s="40" t="s">
        <v>302</v>
      </c>
    </row>
    <row r="36" spans="1:25">
      <c r="A36" s="3" t="s">
        <v>291</v>
      </c>
      <c r="H36" s="40" t="s">
        <v>79</v>
      </c>
      <c r="I36" s="40" t="s">
        <v>78</v>
      </c>
      <c r="J36" s="39">
        <v>0</v>
      </c>
      <c r="K36" s="39">
        <v>0</v>
      </c>
      <c r="L36" s="39">
        <v>0</v>
      </c>
      <c r="M36" s="39">
        <v>0</v>
      </c>
      <c r="N36" s="39">
        <v>0</v>
      </c>
      <c r="O36" s="39">
        <v>0</v>
      </c>
      <c r="P36" s="39">
        <v>7800.13</v>
      </c>
      <c r="Q36" s="40" t="s">
        <v>297</v>
      </c>
      <c r="R36" s="39">
        <v>76</v>
      </c>
      <c r="S36" s="39">
        <v>7800.13</v>
      </c>
      <c r="T36" s="40" t="s">
        <v>298</v>
      </c>
      <c r="U36" s="39">
        <v>20000</v>
      </c>
      <c r="V36" s="40" t="s">
        <v>299</v>
      </c>
      <c r="W36" s="40" t="s">
        <v>300</v>
      </c>
      <c r="X36" s="40" t="s">
        <v>309</v>
      </c>
      <c r="Y36" s="40" t="s">
        <v>310</v>
      </c>
    </row>
    <row r="37" spans="1:25">
      <c r="A37" s="3" t="s">
        <v>291</v>
      </c>
      <c r="H37" s="40" t="s">
        <v>188</v>
      </c>
      <c r="I37" s="40" t="s">
        <v>187</v>
      </c>
      <c r="J37" s="39">
        <v>695.4</v>
      </c>
      <c r="K37" s="39">
        <v>0</v>
      </c>
      <c r="L37" s="39">
        <v>0</v>
      </c>
      <c r="M37" s="39">
        <v>0</v>
      </c>
      <c r="N37" s="39">
        <v>0</v>
      </c>
      <c r="O37" s="39">
        <v>0</v>
      </c>
      <c r="P37" s="39">
        <v>397.64</v>
      </c>
      <c r="Q37" s="40" t="s">
        <v>297</v>
      </c>
      <c r="R37" s="39">
        <v>122</v>
      </c>
      <c r="S37" s="39">
        <v>1093.04</v>
      </c>
      <c r="T37" s="40" t="s">
        <v>298</v>
      </c>
      <c r="U37" s="39">
        <v>20000</v>
      </c>
      <c r="V37" s="40" t="s">
        <v>299</v>
      </c>
      <c r="W37" s="40" t="s">
        <v>300</v>
      </c>
      <c r="X37" s="40" t="s">
        <v>309</v>
      </c>
      <c r="Y37" s="40" t="s">
        <v>310</v>
      </c>
    </row>
    <row r="38" spans="1:25">
      <c r="A38" s="3" t="s">
        <v>291</v>
      </c>
      <c r="H38" s="40" t="s">
        <v>196</v>
      </c>
      <c r="I38" s="40" t="s">
        <v>195</v>
      </c>
      <c r="J38" s="39">
        <v>1405.87</v>
      </c>
      <c r="K38" s="39">
        <v>0</v>
      </c>
      <c r="L38" s="39">
        <v>0</v>
      </c>
      <c r="M38" s="39">
        <v>0</v>
      </c>
      <c r="N38" s="39">
        <v>0</v>
      </c>
      <c r="O38" s="39">
        <v>0</v>
      </c>
      <c r="P38" s="39">
        <v>0</v>
      </c>
      <c r="Q38" s="40" t="s">
        <v>297</v>
      </c>
      <c r="R38" s="39">
        <v>79</v>
      </c>
      <c r="S38" s="39">
        <v>1405.87</v>
      </c>
      <c r="T38" s="40" t="s">
        <v>298</v>
      </c>
      <c r="U38" s="39">
        <v>40000</v>
      </c>
      <c r="V38" s="40" t="s">
        <v>299</v>
      </c>
      <c r="W38" s="40" t="s">
        <v>300</v>
      </c>
      <c r="X38" s="40" t="s">
        <v>303</v>
      </c>
      <c r="Y38" s="40" t="s">
        <v>304</v>
      </c>
    </row>
    <row r="39" spans="1:25">
      <c r="A39" s="3" t="s">
        <v>291</v>
      </c>
      <c r="H39" s="40" t="s">
        <v>87</v>
      </c>
      <c r="I39" s="40" t="s">
        <v>86</v>
      </c>
      <c r="J39" s="39">
        <v>0</v>
      </c>
      <c r="K39" s="39">
        <v>0</v>
      </c>
      <c r="L39" s="39">
        <v>0</v>
      </c>
      <c r="M39" s="39">
        <v>0</v>
      </c>
      <c r="N39" s="39">
        <v>0</v>
      </c>
      <c r="O39" s="39">
        <v>0</v>
      </c>
      <c r="P39" s="39">
        <v>13104.14</v>
      </c>
      <c r="Q39" s="40" t="s">
        <v>297</v>
      </c>
      <c r="R39" s="39">
        <v>0</v>
      </c>
      <c r="S39" s="39">
        <v>13104.14</v>
      </c>
      <c r="T39" s="40" t="s">
        <v>298</v>
      </c>
      <c r="U39" s="39">
        <v>20000</v>
      </c>
      <c r="V39" s="40" t="s">
        <v>299</v>
      </c>
      <c r="W39" s="40" t="s">
        <v>300</v>
      </c>
      <c r="X39" s="40" t="s">
        <v>301</v>
      </c>
      <c r="Y39" s="40" t="s">
        <v>302</v>
      </c>
    </row>
    <row r="40" spans="1:25">
      <c r="A40" s="3" t="s">
        <v>291</v>
      </c>
      <c r="H40" s="40" t="s">
        <v>212</v>
      </c>
      <c r="I40" s="40" t="s">
        <v>211</v>
      </c>
      <c r="J40" s="39">
        <v>9479.69</v>
      </c>
      <c r="K40" s="39">
        <v>0</v>
      </c>
      <c r="L40" s="39">
        <v>0</v>
      </c>
      <c r="M40" s="39">
        <v>0</v>
      </c>
      <c r="N40" s="39">
        <v>0</v>
      </c>
      <c r="O40" s="39">
        <v>0</v>
      </c>
      <c r="P40" s="39">
        <v>0</v>
      </c>
      <c r="Q40" s="40" t="s">
        <v>297</v>
      </c>
      <c r="R40" s="39">
        <v>4</v>
      </c>
      <c r="S40" s="39">
        <v>9479.69</v>
      </c>
      <c r="T40" s="40" t="s">
        <v>298</v>
      </c>
      <c r="U40" s="39">
        <v>20000</v>
      </c>
      <c r="V40" s="40" t="s">
        <v>299</v>
      </c>
      <c r="W40" s="40" t="s">
        <v>300</v>
      </c>
      <c r="X40" s="40" t="s">
        <v>303</v>
      </c>
      <c r="Y40" s="40" t="s">
        <v>304</v>
      </c>
    </row>
    <row r="41" spans="1:25">
      <c r="A41" s="3" t="s">
        <v>291</v>
      </c>
      <c r="H41" s="40" t="s">
        <v>165</v>
      </c>
      <c r="I41" s="40" t="s">
        <v>164</v>
      </c>
      <c r="J41" s="39">
        <v>0</v>
      </c>
      <c r="K41" s="39">
        <v>0</v>
      </c>
      <c r="L41" s="39">
        <v>0</v>
      </c>
      <c r="M41" s="39">
        <v>0</v>
      </c>
      <c r="N41" s="39">
        <v>0</v>
      </c>
      <c r="O41" s="39">
        <v>0</v>
      </c>
      <c r="P41" s="39">
        <v>50797.1</v>
      </c>
      <c r="Q41" s="40" t="s">
        <v>297</v>
      </c>
      <c r="R41" s="39">
        <v>0</v>
      </c>
      <c r="S41" s="39">
        <v>50797.1</v>
      </c>
      <c r="T41" s="40" t="s">
        <v>298</v>
      </c>
      <c r="U41" s="39">
        <v>75000</v>
      </c>
      <c r="V41" s="40" t="s">
        <v>299</v>
      </c>
      <c r="W41" s="40" t="s">
        <v>300</v>
      </c>
      <c r="X41" s="40" t="s">
        <v>311</v>
      </c>
      <c r="Y41" s="40" t="s">
        <v>312</v>
      </c>
    </row>
    <row r="42" spans="1:25">
      <c r="A42" s="3" t="s">
        <v>291</v>
      </c>
      <c r="H42" s="40" t="s">
        <v>107</v>
      </c>
      <c r="I42" s="40" t="s">
        <v>106</v>
      </c>
      <c r="J42" s="39">
        <v>0</v>
      </c>
      <c r="K42" s="39">
        <v>0</v>
      </c>
      <c r="L42" s="39">
        <v>0</v>
      </c>
      <c r="M42" s="39">
        <v>0</v>
      </c>
      <c r="N42" s="39">
        <v>0</v>
      </c>
      <c r="O42" s="39">
        <v>0</v>
      </c>
      <c r="P42" s="39">
        <v>17327.650000000001</v>
      </c>
      <c r="Q42" s="40" t="s">
        <v>297</v>
      </c>
      <c r="R42" s="39">
        <v>125</v>
      </c>
      <c r="S42" s="39">
        <v>17327.650000000001</v>
      </c>
      <c r="T42" s="40" t="s">
        <v>298</v>
      </c>
      <c r="U42" s="39">
        <v>40000</v>
      </c>
      <c r="V42" s="40" t="s">
        <v>313</v>
      </c>
      <c r="W42" s="40" t="s">
        <v>300</v>
      </c>
      <c r="X42" s="40" t="s">
        <v>314</v>
      </c>
      <c r="Y42" s="40" t="s">
        <v>315</v>
      </c>
    </row>
    <row r="43" spans="1:25">
      <c r="A43" s="3" t="s">
        <v>291</v>
      </c>
      <c r="H43" s="40" t="s">
        <v>89</v>
      </c>
      <c r="I43" s="40" t="s">
        <v>88</v>
      </c>
      <c r="J43" s="39">
        <v>0</v>
      </c>
      <c r="K43" s="39">
        <v>0</v>
      </c>
      <c r="L43" s="39">
        <v>0</v>
      </c>
      <c r="M43" s="39">
        <v>0</v>
      </c>
      <c r="N43" s="39">
        <v>0</v>
      </c>
      <c r="O43" s="39">
        <v>0</v>
      </c>
      <c r="P43" s="39">
        <v>13151.65</v>
      </c>
      <c r="Q43" s="40" t="s">
        <v>297</v>
      </c>
      <c r="R43" s="39">
        <v>49</v>
      </c>
      <c r="S43" s="39">
        <v>13151.65</v>
      </c>
      <c r="T43" s="40" t="s">
        <v>298</v>
      </c>
      <c r="U43" s="39">
        <v>20000</v>
      </c>
      <c r="V43" s="40" t="s">
        <v>305</v>
      </c>
      <c r="W43" s="40" t="s">
        <v>300</v>
      </c>
      <c r="X43" s="40" t="s">
        <v>316</v>
      </c>
      <c r="Y43" s="40" t="s">
        <v>317</v>
      </c>
    </row>
    <row r="44" spans="1:25">
      <c r="A44" s="3" t="s">
        <v>291</v>
      </c>
      <c r="H44" s="40" t="s">
        <v>218</v>
      </c>
      <c r="I44" s="40" t="s">
        <v>217</v>
      </c>
      <c r="J44" s="39">
        <v>68447.649999999994</v>
      </c>
      <c r="K44" s="39">
        <v>0</v>
      </c>
      <c r="L44" s="39">
        <v>0</v>
      </c>
      <c r="M44" s="39">
        <v>0</v>
      </c>
      <c r="N44" s="39">
        <v>0</v>
      </c>
      <c r="O44" s="39">
        <v>0</v>
      </c>
      <c r="P44" s="39">
        <v>12266.47</v>
      </c>
      <c r="Q44" s="40" t="s">
        <v>297</v>
      </c>
      <c r="R44" s="39">
        <v>30</v>
      </c>
      <c r="S44" s="39">
        <v>80714.12</v>
      </c>
      <c r="T44" s="40" t="s">
        <v>298</v>
      </c>
      <c r="U44" s="39">
        <v>50000</v>
      </c>
      <c r="V44" s="40" t="s">
        <v>299</v>
      </c>
      <c r="W44" s="40" t="s">
        <v>300</v>
      </c>
      <c r="X44" s="40" t="s">
        <v>309</v>
      </c>
      <c r="Y44" s="40" t="s">
        <v>310</v>
      </c>
    </row>
    <row r="45" spans="1:25">
      <c r="A45" s="3" t="s">
        <v>291</v>
      </c>
      <c r="H45" s="40" t="s">
        <v>139</v>
      </c>
      <c r="I45" s="40" t="s">
        <v>138</v>
      </c>
      <c r="J45" s="39">
        <v>0</v>
      </c>
      <c r="K45" s="39">
        <v>0</v>
      </c>
      <c r="L45" s="39">
        <v>0</v>
      </c>
      <c r="M45" s="39">
        <v>0</v>
      </c>
      <c r="N45" s="39">
        <v>0</v>
      </c>
      <c r="O45" s="39">
        <v>0</v>
      </c>
      <c r="P45" s="39">
        <v>30039.67</v>
      </c>
      <c r="Q45" s="40" t="s">
        <v>297</v>
      </c>
      <c r="R45" s="39">
        <v>41</v>
      </c>
      <c r="S45" s="39">
        <v>30039.67</v>
      </c>
      <c r="T45" s="40" t="s">
        <v>298</v>
      </c>
      <c r="U45" s="39">
        <v>40000</v>
      </c>
      <c r="V45" s="40" t="s">
        <v>305</v>
      </c>
      <c r="W45" s="40" t="s">
        <v>318</v>
      </c>
      <c r="X45" s="40" t="s">
        <v>306</v>
      </c>
      <c r="Y45" s="40" t="s">
        <v>307</v>
      </c>
    </row>
    <row r="46" spans="1:25">
      <c r="A46" s="3" t="s">
        <v>291</v>
      </c>
      <c r="H46" s="40" t="s">
        <v>198</v>
      </c>
      <c r="I46" s="40" t="s">
        <v>197</v>
      </c>
      <c r="J46" s="39">
        <v>1405.87</v>
      </c>
      <c r="K46" s="39">
        <v>0</v>
      </c>
      <c r="L46" s="39">
        <v>0</v>
      </c>
      <c r="M46" s="39">
        <v>0</v>
      </c>
      <c r="N46" s="39">
        <v>0</v>
      </c>
      <c r="O46" s="39">
        <v>0</v>
      </c>
      <c r="P46" s="39">
        <v>14601.91</v>
      </c>
      <c r="Q46" s="40" t="s">
        <v>297</v>
      </c>
      <c r="R46" s="39">
        <v>112</v>
      </c>
      <c r="S46" s="39">
        <v>16007.78</v>
      </c>
      <c r="T46" s="40" t="s">
        <v>298</v>
      </c>
      <c r="U46" s="39">
        <v>20000</v>
      </c>
      <c r="V46" s="40" t="s">
        <v>299</v>
      </c>
      <c r="W46" s="40" t="s">
        <v>300</v>
      </c>
      <c r="X46" s="40" t="s">
        <v>301</v>
      </c>
      <c r="Y46" s="40" t="s">
        <v>302</v>
      </c>
    </row>
    <row r="47" spans="1:25">
      <c r="A47" s="3" t="s">
        <v>291</v>
      </c>
      <c r="H47" s="40" t="s">
        <v>31</v>
      </c>
      <c r="I47" s="40" t="s">
        <v>30</v>
      </c>
      <c r="J47" s="39">
        <v>-10218.93</v>
      </c>
      <c r="K47" s="39">
        <v>0</v>
      </c>
      <c r="L47" s="39">
        <v>0</v>
      </c>
      <c r="M47" s="39">
        <v>0</v>
      </c>
      <c r="N47" s="39">
        <v>0</v>
      </c>
      <c r="O47" s="39">
        <v>0</v>
      </c>
      <c r="P47" s="39">
        <v>0</v>
      </c>
      <c r="Q47" s="40" t="s">
        <v>297</v>
      </c>
      <c r="R47" s="39">
        <v>0</v>
      </c>
      <c r="S47" s="39">
        <v>-10218.93</v>
      </c>
      <c r="T47" s="40" t="s">
        <v>298</v>
      </c>
      <c r="U47" s="39">
        <v>50000</v>
      </c>
      <c r="V47" s="40" t="s">
        <v>299</v>
      </c>
      <c r="W47" s="40" t="s">
        <v>300</v>
      </c>
      <c r="X47" s="40" t="s">
        <v>311</v>
      </c>
      <c r="Y47" s="40" t="s">
        <v>312</v>
      </c>
    </row>
    <row r="48" spans="1:25">
      <c r="A48" s="3" t="s">
        <v>291</v>
      </c>
      <c r="H48" s="40" t="s">
        <v>39</v>
      </c>
      <c r="I48" s="40" t="s">
        <v>38</v>
      </c>
      <c r="J48" s="39">
        <v>-375</v>
      </c>
      <c r="K48" s="39">
        <v>0</v>
      </c>
      <c r="L48" s="39">
        <v>0</v>
      </c>
      <c r="M48" s="39">
        <v>0</v>
      </c>
      <c r="N48" s="39">
        <v>0</v>
      </c>
      <c r="O48" s="39">
        <v>0</v>
      </c>
      <c r="P48" s="39">
        <v>374.42</v>
      </c>
      <c r="Q48" s="40" t="s">
        <v>297</v>
      </c>
      <c r="R48" s="39">
        <v>53</v>
      </c>
      <c r="S48" s="39">
        <v>-0.57999999999999996</v>
      </c>
      <c r="T48" s="40" t="s">
        <v>298</v>
      </c>
      <c r="U48" s="39">
        <v>20000</v>
      </c>
      <c r="V48" s="40" t="s">
        <v>299</v>
      </c>
      <c r="W48" s="40" t="s">
        <v>300</v>
      </c>
      <c r="X48" s="40" t="s">
        <v>301</v>
      </c>
      <c r="Y48" s="40" t="s">
        <v>302</v>
      </c>
    </row>
    <row r="49" spans="1:25">
      <c r="A49" s="3" t="s">
        <v>291</v>
      </c>
      <c r="H49" s="40" t="s">
        <v>200</v>
      </c>
      <c r="I49" s="40" t="s">
        <v>199</v>
      </c>
      <c r="J49" s="39">
        <v>1405.87</v>
      </c>
      <c r="K49" s="39">
        <v>0</v>
      </c>
      <c r="L49" s="39">
        <v>0</v>
      </c>
      <c r="M49" s="39">
        <v>0</v>
      </c>
      <c r="N49" s="39">
        <v>0</v>
      </c>
      <c r="O49" s="39">
        <v>0</v>
      </c>
      <c r="P49" s="39">
        <v>19914.66</v>
      </c>
      <c r="Q49" s="40" t="s">
        <v>297</v>
      </c>
      <c r="R49" s="39">
        <v>181</v>
      </c>
      <c r="S49" s="39">
        <v>21320.53</v>
      </c>
      <c r="T49" s="40" t="s">
        <v>298</v>
      </c>
      <c r="U49" s="39">
        <v>40000</v>
      </c>
      <c r="V49" s="40" t="s">
        <v>299</v>
      </c>
      <c r="W49" s="40" t="s">
        <v>300</v>
      </c>
      <c r="X49" s="40" t="s">
        <v>311</v>
      </c>
      <c r="Y49" s="40" t="s">
        <v>312</v>
      </c>
    </row>
    <row r="50" spans="1:25">
      <c r="A50" s="3" t="s">
        <v>291</v>
      </c>
      <c r="H50" s="40" t="s">
        <v>153</v>
      </c>
      <c r="I50" s="40" t="s">
        <v>152</v>
      </c>
      <c r="J50" s="39">
        <v>0</v>
      </c>
      <c r="K50" s="39">
        <v>0</v>
      </c>
      <c r="L50" s="39">
        <v>0</v>
      </c>
      <c r="M50" s="39">
        <v>0</v>
      </c>
      <c r="N50" s="39">
        <v>0</v>
      </c>
      <c r="O50" s="39">
        <v>0</v>
      </c>
      <c r="P50" s="39">
        <v>38412.31</v>
      </c>
      <c r="Q50" s="40" t="s">
        <v>297</v>
      </c>
      <c r="R50" s="39">
        <v>138</v>
      </c>
      <c r="S50" s="39">
        <v>38412.31</v>
      </c>
      <c r="T50" s="40" t="s">
        <v>298</v>
      </c>
      <c r="U50" s="39">
        <v>50000</v>
      </c>
      <c r="V50" s="40" t="s">
        <v>299</v>
      </c>
      <c r="W50" s="40" t="s">
        <v>300</v>
      </c>
      <c r="X50" s="40" t="s">
        <v>301</v>
      </c>
      <c r="Y50" s="40" t="s">
        <v>302</v>
      </c>
    </row>
    <row r="51" spans="1:25">
      <c r="A51" s="3" t="s">
        <v>291</v>
      </c>
      <c r="H51" s="40" t="s">
        <v>176</v>
      </c>
      <c r="I51" s="40" t="s">
        <v>174</v>
      </c>
      <c r="J51" s="39">
        <v>42.59</v>
      </c>
      <c r="K51" s="39">
        <v>0</v>
      </c>
      <c r="L51" s="39">
        <v>0</v>
      </c>
      <c r="M51" s="39">
        <v>0</v>
      </c>
      <c r="N51" s="39">
        <v>0</v>
      </c>
      <c r="O51" s="39">
        <v>0</v>
      </c>
      <c r="P51" s="39">
        <v>13664.11</v>
      </c>
      <c r="Q51" s="40" t="s">
        <v>297</v>
      </c>
      <c r="R51" s="39">
        <v>99</v>
      </c>
      <c r="S51" s="39">
        <v>13706.7</v>
      </c>
      <c r="T51" s="40" t="s">
        <v>298</v>
      </c>
      <c r="U51" s="39">
        <v>20000</v>
      </c>
      <c r="V51" s="40" t="s">
        <v>305</v>
      </c>
      <c r="W51" s="40" t="s">
        <v>318</v>
      </c>
      <c r="X51" s="40" t="s">
        <v>306</v>
      </c>
      <c r="Y51" s="40" t="s">
        <v>307</v>
      </c>
    </row>
    <row r="52" spans="1:25">
      <c r="A52" s="3" t="s">
        <v>291</v>
      </c>
      <c r="H52" s="40" t="s">
        <v>175</v>
      </c>
      <c r="I52" s="40" t="s">
        <v>174</v>
      </c>
      <c r="J52" s="39">
        <v>31.94</v>
      </c>
      <c r="K52" s="39">
        <v>0</v>
      </c>
      <c r="L52" s="39">
        <v>0</v>
      </c>
      <c r="M52" s="39">
        <v>0</v>
      </c>
      <c r="N52" s="39">
        <v>0</v>
      </c>
      <c r="O52" s="39">
        <v>0</v>
      </c>
      <c r="P52" s="39">
        <v>9531.65</v>
      </c>
      <c r="Q52" s="40" t="s">
        <v>297</v>
      </c>
      <c r="R52" s="39">
        <v>0</v>
      </c>
      <c r="S52" s="39">
        <v>9563.59</v>
      </c>
      <c r="T52" s="40" t="s">
        <v>298</v>
      </c>
      <c r="U52" s="39">
        <v>20000</v>
      </c>
      <c r="V52" s="40" t="s">
        <v>305</v>
      </c>
      <c r="W52" s="40" t="s">
        <v>300</v>
      </c>
      <c r="X52" s="40" t="s">
        <v>319</v>
      </c>
      <c r="Y52" s="40" t="s">
        <v>320</v>
      </c>
    </row>
    <row r="53" spans="1:25">
      <c r="A53" s="3" t="s">
        <v>291</v>
      </c>
      <c r="H53" s="40" t="s">
        <v>182</v>
      </c>
      <c r="I53" s="40" t="s">
        <v>181</v>
      </c>
      <c r="J53" s="39">
        <v>230.05</v>
      </c>
      <c r="K53" s="39">
        <v>0</v>
      </c>
      <c r="L53" s="39">
        <v>0</v>
      </c>
      <c r="M53" s="39">
        <v>0</v>
      </c>
      <c r="N53" s="39">
        <v>0</v>
      </c>
      <c r="O53" s="39">
        <v>0</v>
      </c>
      <c r="P53" s="39">
        <v>9605.9500000000007</v>
      </c>
      <c r="Q53" s="40" t="s">
        <v>297</v>
      </c>
      <c r="R53" s="39">
        <v>99</v>
      </c>
      <c r="S53" s="39">
        <v>9836</v>
      </c>
      <c r="T53" s="40" t="s">
        <v>298</v>
      </c>
      <c r="U53" s="39">
        <v>40000</v>
      </c>
      <c r="V53" s="40" t="s">
        <v>299</v>
      </c>
      <c r="W53" s="40" t="s">
        <v>300</v>
      </c>
      <c r="X53" s="40" t="s">
        <v>311</v>
      </c>
      <c r="Y53" s="40" t="s">
        <v>312</v>
      </c>
    </row>
    <row r="54" spans="1:25">
      <c r="A54" s="3" t="s">
        <v>291</v>
      </c>
      <c r="H54" s="40" t="s">
        <v>45</v>
      </c>
      <c r="I54" s="40" t="s">
        <v>44</v>
      </c>
      <c r="J54" s="39">
        <v>-85.65</v>
      </c>
      <c r="K54" s="39">
        <v>0</v>
      </c>
      <c r="L54" s="39">
        <v>0</v>
      </c>
      <c r="M54" s="39">
        <v>0</v>
      </c>
      <c r="N54" s="39">
        <v>0</v>
      </c>
      <c r="O54" s="39">
        <v>0</v>
      </c>
      <c r="P54" s="39">
        <v>15985.54</v>
      </c>
      <c r="Q54" s="40" t="s">
        <v>297</v>
      </c>
      <c r="R54" s="39">
        <v>219</v>
      </c>
      <c r="S54" s="39">
        <v>15899.89</v>
      </c>
      <c r="T54" s="40" t="s">
        <v>298</v>
      </c>
      <c r="U54" s="39">
        <v>20000</v>
      </c>
      <c r="V54" s="40" t="s">
        <v>299</v>
      </c>
      <c r="W54" s="40" t="s">
        <v>300</v>
      </c>
      <c r="X54" s="40" t="s">
        <v>311</v>
      </c>
      <c r="Y54" s="40" t="s">
        <v>312</v>
      </c>
    </row>
    <row r="55" spans="1:25">
      <c r="A55" s="3" t="s">
        <v>291</v>
      </c>
      <c r="H55" s="40" t="s">
        <v>71</v>
      </c>
      <c r="I55" s="40" t="s">
        <v>70</v>
      </c>
      <c r="J55" s="39">
        <v>0</v>
      </c>
      <c r="K55" s="39">
        <v>0</v>
      </c>
      <c r="L55" s="39">
        <v>0</v>
      </c>
      <c r="M55" s="39">
        <v>0</v>
      </c>
      <c r="N55" s="39">
        <v>0</v>
      </c>
      <c r="O55" s="39">
        <v>0</v>
      </c>
      <c r="P55" s="39">
        <v>4865.22</v>
      </c>
      <c r="Q55" s="40" t="s">
        <v>297</v>
      </c>
      <c r="R55" s="39">
        <v>107</v>
      </c>
      <c r="S55" s="39">
        <v>4865.22</v>
      </c>
      <c r="T55" s="40" t="s">
        <v>298</v>
      </c>
      <c r="U55" s="39">
        <v>20000</v>
      </c>
      <c r="V55" s="40" t="s">
        <v>305</v>
      </c>
      <c r="W55" s="40" t="s">
        <v>300</v>
      </c>
      <c r="X55" s="40" t="s">
        <v>306</v>
      </c>
      <c r="Y55" s="40" t="s">
        <v>307</v>
      </c>
    </row>
    <row r="56" spans="1:25">
      <c r="A56" s="3" t="s">
        <v>291</v>
      </c>
      <c r="H56" s="40" t="s">
        <v>41</v>
      </c>
      <c r="I56" s="40" t="s">
        <v>40</v>
      </c>
      <c r="J56" s="39">
        <v>-352.33</v>
      </c>
      <c r="K56" s="39">
        <v>0</v>
      </c>
      <c r="L56" s="39">
        <v>0</v>
      </c>
      <c r="M56" s="39">
        <v>0</v>
      </c>
      <c r="N56" s="39">
        <v>0</v>
      </c>
      <c r="O56" s="39">
        <v>0</v>
      </c>
      <c r="P56" s="39">
        <v>6849.29</v>
      </c>
      <c r="Q56" s="40" t="s">
        <v>297</v>
      </c>
      <c r="R56" s="39">
        <v>113</v>
      </c>
      <c r="S56" s="39">
        <v>6496.96</v>
      </c>
      <c r="T56" s="40" t="s">
        <v>298</v>
      </c>
      <c r="U56" s="39">
        <v>20000</v>
      </c>
      <c r="V56" s="40" t="s">
        <v>313</v>
      </c>
      <c r="W56" s="40" t="s">
        <v>300</v>
      </c>
      <c r="X56" s="40" t="s">
        <v>314</v>
      </c>
      <c r="Y56" s="40" t="s">
        <v>315</v>
      </c>
    </row>
    <row r="57" spans="1:25">
      <c r="A57" s="3" t="s">
        <v>291</v>
      </c>
      <c r="H57" s="40" t="s">
        <v>119</v>
      </c>
      <c r="I57" s="40" t="s">
        <v>118</v>
      </c>
      <c r="J57" s="39">
        <v>0</v>
      </c>
      <c r="K57" s="39">
        <v>0</v>
      </c>
      <c r="L57" s="39">
        <v>0</v>
      </c>
      <c r="M57" s="39">
        <v>0</v>
      </c>
      <c r="N57" s="39">
        <v>0</v>
      </c>
      <c r="O57" s="39">
        <v>0</v>
      </c>
      <c r="P57" s="39">
        <v>22124.31</v>
      </c>
      <c r="Q57" s="40" t="s">
        <v>297</v>
      </c>
      <c r="R57" s="39">
        <v>63</v>
      </c>
      <c r="S57" s="39">
        <v>22124.31</v>
      </c>
      <c r="T57" s="40" t="s">
        <v>298</v>
      </c>
      <c r="U57" s="39">
        <v>35000</v>
      </c>
      <c r="V57" s="40" t="s">
        <v>299</v>
      </c>
      <c r="W57" s="40" t="s">
        <v>308</v>
      </c>
      <c r="X57" s="40" t="s">
        <v>309</v>
      </c>
      <c r="Y57" s="40" t="s">
        <v>310</v>
      </c>
    </row>
    <row r="58" spans="1:25">
      <c r="A58" s="3" t="s">
        <v>291</v>
      </c>
      <c r="H58" s="40" t="s">
        <v>55</v>
      </c>
      <c r="I58" s="40" t="s">
        <v>54</v>
      </c>
      <c r="J58" s="39">
        <v>0</v>
      </c>
      <c r="K58" s="39">
        <v>0</v>
      </c>
      <c r="L58" s="39">
        <v>0</v>
      </c>
      <c r="M58" s="39">
        <v>0</v>
      </c>
      <c r="N58" s="39">
        <v>0</v>
      </c>
      <c r="O58" s="39">
        <v>0</v>
      </c>
      <c r="P58" s="39">
        <v>1228.6500000000001</v>
      </c>
      <c r="Q58" s="40" t="s">
        <v>297</v>
      </c>
      <c r="R58" s="39">
        <v>0</v>
      </c>
      <c r="S58" s="39">
        <v>1228.6500000000001</v>
      </c>
      <c r="T58" s="40" t="s">
        <v>298</v>
      </c>
      <c r="U58" s="39">
        <v>20000</v>
      </c>
      <c r="V58" s="40" t="s">
        <v>313</v>
      </c>
      <c r="W58" s="40" t="s">
        <v>300</v>
      </c>
      <c r="X58" s="40" t="s">
        <v>314</v>
      </c>
      <c r="Y58" s="40" t="s">
        <v>315</v>
      </c>
    </row>
    <row r="59" spans="1:25">
      <c r="A59" s="3" t="s">
        <v>291</v>
      </c>
      <c r="H59" s="40" t="s">
        <v>178</v>
      </c>
      <c r="I59" s="40" t="s">
        <v>177</v>
      </c>
      <c r="J59" s="39">
        <v>89.89</v>
      </c>
      <c r="K59" s="39">
        <v>0</v>
      </c>
      <c r="L59" s="39">
        <v>0</v>
      </c>
      <c r="M59" s="39">
        <v>0</v>
      </c>
      <c r="N59" s="39">
        <v>0</v>
      </c>
      <c r="O59" s="39">
        <v>0</v>
      </c>
      <c r="P59" s="39">
        <v>32254.48</v>
      </c>
      <c r="Q59" s="40" t="s">
        <v>297</v>
      </c>
      <c r="R59" s="39">
        <v>52</v>
      </c>
      <c r="S59" s="39">
        <v>32344.37</v>
      </c>
      <c r="T59" s="40" t="s">
        <v>298</v>
      </c>
      <c r="U59" s="39">
        <v>20000</v>
      </c>
      <c r="V59" s="40" t="s">
        <v>321</v>
      </c>
      <c r="W59" s="40" t="s">
        <v>300</v>
      </c>
      <c r="X59" s="40" t="s">
        <v>314</v>
      </c>
      <c r="Y59" s="40" t="s">
        <v>315</v>
      </c>
    </row>
    <row r="60" spans="1:25">
      <c r="A60" s="3" t="s">
        <v>291</v>
      </c>
      <c r="H60" s="40" t="s">
        <v>83</v>
      </c>
      <c r="I60" s="40" t="s">
        <v>82</v>
      </c>
      <c r="J60" s="39">
        <v>0</v>
      </c>
      <c r="K60" s="39">
        <v>0</v>
      </c>
      <c r="L60" s="39">
        <v>0</v>
      </c>
      <c r="M60" s="39">
        <v>0</v>
      </c>
      <c r="N60" s="39">
        <v>0</v>
      </c>
      <c r="O60" s="39">
        <v>0</v>
      </c>
      <c r="P60" s="39">
        <v>9514.65</v>
      </c>
      <c r="Q60" s="40" t="s">
        <v>297</v>
      </c>
      <c r="R60" s="39">
        <v>141</v>
      </c>
      <c r="S60" s="39">
        <v>9514.65</v>
      </c>
      <c r="T60" s="40" t="s">
        <v>298</v>
      </c>
      <c r="U60" s="39">
        <v>40000</v>
      </c>
      <c r="V60" s="40" t="s">
        <v>299</v>
      </c>
      <c r="W60" s="40" t="s">
        <v>300</v>
      </c>
      <c r="X60" s="40" t="s">
        <v>301</v>
      </c>
      <c r="Y60" s="40" t="s">
        <v>302</v>
      </c>
    </row>
    <row r="61" spans="1:25">
      <c r="A61" s="3" t="s">
        <v>291</v>
      </c>
      <c r="H61" s="40" t="s">
        <v>117</v>
      </c>
      <c r="I61" s="40" t="s">
        <v>116</v>
      </c>
      <c r="J61" s="39">
        <v>0</v>
      </c>
      <c r="K61" s="39">
        <v>0</v>
      </c>
      <c r="L61" s="39">
        <v>0</v>
      </c>
      <c r="M61" s="39">
        <v>0</v>
      </c>
      <c r="N61" s="39">
        <v>0</v>
      </c>
      <c r="O61" s="39">
        <v>0</v>
      </c>
      <c r="P61" s="39">
        <v>21883.4</v>
      </c>
      <c r="Q61" s="40" t="s">
        <v>297</v>
      </c>
      <c r="R61" s="39">
        <v>87</v>
      </c>
      <c r="S61" s="39">
        <v>21883.4</v>
      </c>
      <c r="T61" s="40" t="s">
        <v>298</v>
      </c>
      <c r="U61" s="39">
        <v>20000</v>
      </c>
      <c r="V61" s="40" t="s">
        <v>305</v>
      </c>
      <c r="W61" s="40" t="s">
        <v>300</v>
      </c>
      <c r="X61" s="40" t="s">
        <v>319</v>
      </c>
      <c r="Y61" s="40" t="s">
        <v>320</v>
      </c>
    </row>
    <row r="62" spans="1:25">
      <c r="A62" s="3" t="s">
        <v>291</v>
      </c>
      <c r="H62" s="40" t="s">
        <v>63</v>
      </c>
      <c r="I62" s="40" t="s">
        <v>62</v>
      </c>
      <c r="J62" s="39">
        <v>0</v>
      </c>
      <c r="K62" s="39">
        <v>0</v>
      </c>
      <c r="L62" s="39">
        <v>0</v>
      </c>
      <c r="M62" s="39">
        <v>0</v>
      </c>
      <c r="N62" s="39">
        <v>0</v>
      </c>
      <c r="O62" s="39">
        <v>0</v>
      </c>
      <c r="P62" s="39">
        <v>2584.5300000000002</v>
      </c>
      <c r="Q62" s="40" t="s">
        <v>297</v>
      </c>
      <c r="R62" s="39">
        <v>104</v>
      </c>
      <c r="S62" s="39">
        <v>2584.5300000000002</v>
      </c>
      <c r="T62" s="40" t="s">
        <v>298</v>
      </c>
      <c r="U62" s="39">
        <v>20000</v>
      </c>
      <c r="V62" s="40" t="s">
        <v>299</v>
      </c>
      <c r="W62" s="40" t="s">
        <v>300</v>
      </c>
      <c r="X62" s="40" t="s">
        <v>301</v>
      </c>
      <c r="Y62" s="40" t="s">
        <v>302</v>
      </c>
    </row>
    <row r="63" spans="1:25">
      <c r="A63" s="3" t="s">
        <v>291</v>
      </c>
      <c r="H63" s="40" t="s">
        <v>131</v>
      </c>
      <c r="I63" s="40" t="s">
        <v>130</v>
      </c>
      <c r="J63" s="39">
        <v>0</v>
      </c>
      <c r="K63" s="39">
        <v>0</v>
      </c>
      <c r="L63" s="39">
        <v>0</v>
      </c>
      <c r="M63" s="39">
        <v>0</v>
      </c>
      <c r="N63" s="39">
        <v>0</v>
      </c>
      <c r="O63" s="39">
        <v>0</v>
      </c>
      <c r="P63" s="39">
        <v>26510</v>
      </c>
      <c r="Q63" s="40" t="s">
        <v>297</v>
      </c>
      <c r="R63" s="39">
        <v>56</v>
      </c>
      <c r="S63" s="39">
        <v>26510</v>
      </c>
      <c r="T63" s="40" t="s">
        <v>298</v>
      </c>
      <c r="U63" s="39">
        <v>40000</v>
      </c>
      <c r="V63" s="40" t="s">
        <v>299</v>
      </c>
      <c r="W63" s="40" t="s">
        <v>300</v>
      </c>
      <c r="X63" s="40" t="s">
        <v>311</v>
      </c>
      <c r="Y63" s="40" t="s">
        <v>312</v>
      </c>
    </row>
    <row r="64" spans="1:25">
      <c r="A64" s="3" t="s">
        <v>291</v>
      </c>
      <c r="H64" s="40" t="s">
        <v>67</v>
      </c>
      <c r="I64" s="40" t="s">
        <v>66</v>
      </c>
      <c r="J64" s="39">
        <v>0</v>
      </c>
      <c r="K64" s="39">
        <v>0</v>
      </c>
      <c r="L64" s="39">
        <v>0</v>
      </c>
      <c r="M64" s="39">
        <v>0</v>
      </c>
      <c r="N64" s="39">
        <v>0</v>
      </c>
      <c r="O64" s="39">
        <v>0</v>
      </c>
      <c r="P64" s="39">
        <v>4224.49</v>
      </c>
      <c r="Q64" s="40" t="s">
        <v>297</v>
      </c>
      <c r="R64" s="39">
        <v>7</v>
      </c>
      <c r="S64" s="39">
        <v>4224.49</v>
      </c>
      <c r="T64" s="40" t="s">
        <v>298</v>
      </c>
      <c r="U64" s="39">
        <v>20000</v>
      </c>
      <c r="V64" s="40" t="s">
        <v>305</v>
      </c>
      <c r="W64" s="40" t="s">
        <v>300</v>
      </c>
      <c r="X64" s="40" t="s">
        <v>316</v>
      </c>
      <c r="Y64" s="40" t="s">
        <v>317</v>
      </c>
    </row>
    <row r="65" spans="1:25">
      <c r="A65" s="3" t="s">
        <v>291</v>
      </c>
      <c r="H65" s="40" t="s">
        <v>155</v>
      </c>
      <c r="I65" s="40" t="s">
        <v>154</v>
      </c>
      <c r="J65" s="39">
        <v>0</v>
      </c>
      <c r="K65" s="39">
        <v>0</v>
      </c>
      <c r="L65" s="39">
        <v>0</v>
      </c>
      <c r="M65" s="39">
        <v>0</v>
      </c>
      <c r="N65" s="39">
        <v>0</v>
      </c>
      <c r="O65" s="39">
        <v>0</v>
      </c>
      <c r="P65" s="39">
        <v>39950</v>
      </c>
      <c r="Q65" s="40" t="s">
        <v>297</v>
      </c>
      <c r="R65" s="39">
        <v>20</v>
      </c>
      <c r="S65" s="39">
        <v>39950</v>
      </c>
      <c r="T65" s="40" t="s">
        <v>298</v>
      </c>
      <c r="U65" s="39">
        <v>60000</v>
      </c>
      <c r="V65" s="40" t="s">
        <v>299</v>
      </c>
      <c r="W65" s="40" t="s">
        <v>300</v>
      </c>
      <c r="X65" s="40" t="s">
        <v>303</v>
      </c>
      <c r="Y65" s="40" t="s">
        <v>304</v>
      </c>
    </row>
    <row r="66" spans="1:25">
      <c r="A66" s="3" t="s">
        <v>291</v>
      </c>
      <c r="H66" s="40" t="s">
        <v>77</v>
      </c>
      <c r="I66" s="40" t="s">
        <v>76</v>
      </c>
      <c r="J66" s="39">
        <v>0</v>
      </c>
      <c r="K66" s="39">
        <v>0</v>
      </c>
      <c r="L66" s="39">
        <v>0</v>
      </c>
      <c r="M66" s="39">
        <v>0</v>
      </c>
      <c r="N66" s="39">
        <v>0</v>
      </c>
      <c r="O66" s="39">
        <v>0</v>
      </c>
      <c r="P66" s="39">
        <v>6867.16</v>
      </c>
      <c r="Q66" s="40" t="s">
        <v>297</v>
      </c>
      <c r="R66" s="39">
        <v>10</v>
      </c>
      <c r="S66" s="39">
        <v>6867.16</v>
      </c>
      <c r="T66" s="40" t="s">
        <v>298</v>
      </c>
      <c r="U66" s="39">
        <v>20000</v>
      </c>
      <c r="V66" s="40" t="s">
        <v>313</v>
      </c>
      <c r="W66" s="40" t="s">
        <v>300</v>
      </c>
      <c r="X66" s="40" t="s">
        <v>314</v>
      </c>
      <c r="Y66" s="40" t="s">
        <v>315</v>
      </c>
    </row>
    <row r="67" spans="1:25">
      <c r="A67" s="3" t="s">
        <v>291</v>
      </c>
      <c r="H67" s="40" t="s">
        <v>186</v>
      </c>
      <c r="I67" s="40" t="s">
        <v>185</v>
      </c>
      <c r="J67" s="39">
        <v>577.79999999999995</v>
      </c>
      <c r="K67" s="39">
        <v>0</v>
      </c>
      <c r="L67" s="39">
        <v>0</v>
      </c>
      <c r="M67" s="39">
        <v>0</v>
      </c>
      <c r="N67" s="39">
        <v>0</v>
      </c>
      <c r="O67" s="39">
        <v>0</v>
      </c>
      <c r="P67" s="39">
        <v>6515.32</v>
      </c>
      <c r="Q67" s="40" t="s">
        <v>297</v>
      </c>
      <c r="R67" s="39">
        <v>90</v>
      </c>
      <c r="S67" s="39">
        <v>7093.12</v>
      </c>
      <c r="T67" s="40" t="s">
        <v>298</v>
      </c>
      <c r="U67" s="39">
        <v>20000</v>
      </c>
      <c r="V67" s="40" t="s">
        <v>299</v>
      </c>
      <c r="W67" s="40" t="s">
        <v>300</v>
      </c>
      <c r="X67" s="40" t="s">
        <v>301</v>
      </c>
      <c r="Y67" s="40" t="s">
        <v>302</v>
      </c>
    </row>
    <row r="68" spans="1:25">
      <c r="A68" s="3" t="s">
        <v>291</v>
      </c>
      <c r="H68" s="40" t="s">
        <v>202</v>
      </c>
      <c r="I68" s="40" t="s">
        <v>201</v>
      </c>
      <c r="J68" s="39">
        <v>2806.61</v>
      </c>
      <c r="K68" s="39">
        <v>0</v>
      </c>
      <c r="L68" s="39">
        <v>0</v>
      </c>
      <c r="M68" s="39">
        <v>0</v>
      </c>
      <c r="N68" s="39">
        <v>0</v>
      </c>
      <c r="O68" s="39">
        <v>0</v>
      </c>
      <c r="P68" s="39">
        <v>20223.72</v>
      </c>
      <c r="Q68" s="40" t="s">
        <v>297</v>
      </c>
      <c r="R68" s="39">
        <v>10</v>
      </c>
      <c r="S68" s="39">
        <v>23030.33</v>
      </c>
      <c r="T68" s="40" t="s">
        <v>298</v>
      </c>
      <c r="U68" s="39">
        <v>50000</v>
      </c>
      <c r="V68" s="40" t="s">
        <v>299</v>
      </c>
      <c r="W68" s="40" t="s">
        <v>300</v>
      </c>
      <c r="X68" s="40" t="s">
        <v>301</v>
      </c>
      <c r="Y68" s="40" t="s">
        <v>302</v>
      </c>
    </row>
    <row r="69" spans="1:25">
      <c r="A69" s="3" t="s">
        <v>291</v>
      </c>
      <c r="H69" s="40" t="s">
        <v>147</v>
      </c>
      <c r="I69" s="40" t="s">
        <v>146</v>
      </c>
      <c r="J69" s="39">
        <v>0</v>
      </c>
      <c r="K69" s="39">
        <v>0</v>
      </c>
      <c r="L69" s="39">
        <v>0</v>
      </c>
      <c r="M69" s="39">
        <v>0</v>
      </c>
      <c r="N69" s="39">
        <v>0</v>
      </c>
      <c r="O69" s="39">
        <v>0</v>
      </c>
      <c r="P69" s="39">
        <v>36134.74</v>
      </c>
      <c r="Q69" s="40" t="s">
        <v>297</v>
      </c>
      <c r="R69" s="39">
        <v>99</v>
      </c>
      <c r="S69" s="39">
        <v>36134.74</v>
      </c>
      <c r="T69" s="40" t="s">
        <v>298</v>
      </c>
      <c r="U69" s="39">
        <v>50000</v>
      </c>
      <c r="V69" s="40" t="s">
        <v>299</v>
      </c>
      <c r="W69" s="40" t="s">
        <v>300</v>
      </c>
      <c r="X69" s="40" t="s">
        <v>301</v>
      </c>
      <c r="Y69" s="40" t="s">
        <v>302</v>
      </c>
    </row>
    <row r="70" spans="1:25">
      <c r="A70" s="3" t="s">
        <v>291</v>
      </c>
      <c r="H70" s="40" t="s">
        <v>59</v>
      </c>
      <c r="I70" s="40" t="s">
        <v>58</v>
      </c>
      <c r="J70" s="39">
        <v>0</v>
      </c>
      <c r="K70" s="39">
        <v>0</v>
      </c>
      <c r="L70" s="39">
        <v>0</v>
      </c>
      <c r="M70" s="39">
        <v>0</v>
      </c>
      <c r="N70" s="39">
        <v>0</v>
      </c>
      <c r="O70" s="39">
        <v>0</v>
      </c>
      <c r="P70" s="39">
        <v>2168.89</v>
      </c>
      <c r="Q70" s="40" t="s">
        <v>297</v>
      </c>
      <c r="R70" s="39">
        <v>0</v>
      </c>
      <c r="S70" s="39">
        <v>2168.89</v>
      </c>
      <c r="T70" s="40" t="s">
        <v>298</v>
      </c>
      <c r="U70" s="39">
        <v>20000</v>
      </c>
      <c r="V70" s="40" t="s">
        <v>299</v>
      </c>
      <c r="W70" s="40" t="s">
        <v>300</v>
      </c>
      <c r="X70" s="40" t="s">
        <v>309</v>
      </c>
      <c r="Y70" s="40" t="s">
        <v>310</v>
      </c>
    </row>
    <row r="71" spans="1:25">
      <c r="A71" s="3" t="s">
        <v>291</v>
      </c>
      <c r="H71" s="40" t="s">
        <v>111</v>
      </c>
      <c r="I71" s="40" t="s">
        <v>110</v>
      </c>
      <c r="J71" s="39">
        <v>0</v>
      </c>
      <c r="K71" s="39">
        <v>0</v>
      </c>
      <c r="L71" s="39">
        <v>0</v>
      </c>
      <c r="M71" s="39">
        <v>0</v>
      </c>
      <c r="N71" s="39">
        <v>0</v>
      </c>
      <c r="O71" s="39">
        <v>0</v>
      </c>
      <c r="P71" s="39">
        <v>19110.54</v>
      </c>
      <c r="Q71" s="40" t="s">
        <v>297</v>
      </c>
      <c r="R71" s="39">
        <v>77</v>
      </c>
      <c r="S71" s="39">
        <v>19110.54</v>
      </c>
      <c r="T71" s="40" t="s">
        <v>298</v>
      </c>
      <c r="U71" s="39">
        <v>40000</v>
      </c>
      <c r="V71" s="40" t="s">
        <v>299</v>
      </c>
      <c r="W71" s="40" t="s">
        <v>300</v>
      </c>
      <c r="X71" s="40" t="s">
        <v>301</v>
      </c>
      <c r="Y71" s="40" t="s">
        <v>302</v>
      </c>
    </row>
    <row r="72" spans="1:25">
      <c r="A72" s="3" t="s">
        <v>291</v>
      </c>
      <c r="H72" s="40" t="s">
        <v>143</v>
      </c>
      <c r="I72" s="40" t="s">
        <v>142</v>
      </c>
      <c r="J72" s="39">
        <v>0</v>
      </c>
      <c r="K72" s="39">
        <v>0</v>
      </c>
      <c r="L72" s="39">
        <v>0</v>
      </c>
      <c r="M72" s="39">
        <v>0</v>
      </c>
      <c r="N72" s="39">
        <v>0</v>
      </c>
      <c r="O72" s="39">
        <v>0</v>
      </c>
      <c r="P72" s="39">
        <v>31767.14</v>
      </c>
      <c r="Q72" s="40" t="s">
        <v>297</v>
      </c>
      <c r="R72" s="39">
        <v>32</v>
      </c>
      <c r="S72" s="39">
        <v>31767.14</v>
      </c>
      <c r="T72" s="40" t="s">
        <v>298</v>
      </c>
      <c r="U72" s="39">
        <v>50000</v>
      </c>
      <c r="V72" s="40" t="s">
        <v>299</v>
      </c>
      <c r="W72" s="40" t="s">
        <v>300</v>
      </c>
      <c r="X72" s="40" t="s">
        <v>301</v>
      </c>
      <c r="Y72" s="40" t="s">
        <v>302</v>
      </c>
    </row>
    <row r="73" spans="1:25">
      <c r="A73" s="3" t="s">
        <v>291</v>
      </c>
      <c r="H73" s="40" t="s">
        <v>190</v>
      </c>
      <c r="I73" s="40" t="s">
        <v>189</v>
      </c>
      <c r="J73" s="39">
        <v>984.41</v>
      </c>
      <c r="K73" s="39">
        <v>0</v>
      </c>
      <c r="L73" s="39">
        <v>0</v>
      </c>
      <c r="M73" s="39">
        <v>0</v>
      </c>
      <c r="N73" s="39">
        <v>0</v>
      </c>
      <c r="O73" s="39">
        <v>0</v>
      </c>
      <c r="P73" s="39">
        <v>23140.85</v>
      </c>
      <c r="Q73" s="40" t="s">
        <v>297</v>
      </c>
      <c r="R73" s="39">
        <v>142</v>
      </c>
      <c r="S73" s="39">
        <v>24125.26</v>
      </c>
      <c r="T73" s="40" t="s">
        <v>298</v>
      </c>
      <c r="U73" s="39">
        <v>40000</v>
      </c>
      <c r="V73" s="40" t="s">
        <v>299</v>
      </c>
      <c r="W73" s="40" t="s">
        <v>300</v>
      </c>
      <c r="X73" s="40" t="s">
        <v>303</v>
      </c>
      <c r="Y73" s="40" t="s">
        <v>304</v>
      </c>
    </row>
    <row r="74" spans="1:25">
      <c r="A74" s="3" t="s">
        <v>291</v>
      </c>
      <c r="H74" s="40" t="s">
        <v>53</v>
      </c>
      <c r="I74" s="40" t="s">
        <v>52</v>
      </c>
      <c r="J74" s="39">
        <v>0</v>
      </c>
      <c r="K74" s="39">
        <v>0</v>
      </c>
      <c r="L74" s="39">
        <v>0</v>
      </c>
      <c r="M74" s="39">
        <v>0</v>
      </c>
      <c r="N74" s="39">
        <v>0</v>
      </c>
      <c r="O74" s="39">
        <v>0</v>
      </c>
      <c r="P74" s="39">
        <v>793.24</v>
      </c>
      <c r="Q74" s="40" t="s">
        <v>297</v>
      </c>
      <c r="R74" s="39">
        <v>166</v>
      </c>
      <c r="S74" s="39">
        <v>793.24</v>
      </c>
      <c r="T74" s="40" t="s">
        <v>298</v>
      </c>
      <c r="U74" s="39">
        <v>40000</v>
      </c>
      <c r="V74" s="40" t="s">
        <v>299</v>
      </c>
      <c r="W74" s="40" t="s">
        <v>300</v>
      </c>
      <c r="X74" s="40" t="s">
        <v>301</v>
      </c>
      <c r="Y74" s="40" t="s">
        <v>302</v>
      </c>
    </row>
    <row r="75" spans="1:25">
      <c r="A75" s="3" t="s">
        <v>291</v>
      </c>
      <c r="H75" s="40" t="s">
        <v>95</v>
      </c>
      <c r="I75" s="40" t="s">
        <v>94</v>
      </c>
      <c r="J75" s="39">
        <v>0</v>
      </c>
      <c r="K75" s="39">
        <v>0</v>
      </c>
      <c r="L75" s="39">
        <v>0</v>
      </c>
      <c r="M75" s="39">
        <v>0</v>
      </c>
      <c r="N75" s="39">
        <v>0</v>
      </c>
      <c r="O75" s="39">
        <v>0</v>
      </c>
      <c r="P75" s="39">
        <v>14978.34</v>
      </c>
      <c r="Q75" s="40" t="s">
        <v>297</v>
      </c>
      <c r="R75" s="39">
        <v>80</v>
      </c>
      <c r="S75" s="39">
        <v>14978.34</v>
      </c>
      <c r="T75" s="40" t="s">
        <v>298</v>
      </c>
      <c r="U75" s="39">
        <v>30000</v>
      </c>
      <c r="V75" s="40" t="s">
        <v>299</v>
      </c>
      <c r="W75" s="40" t="s">
        <v>300</v>
      </c>
      <c r="X75" s="40" t="s">
        <v>301</v>
      </c>
      <c r="Y75" s="40" t="s">
        <v>302</v>
      </c>
    </row>
    <row r="76" spans="1:25">
      <c r="A76" s="3" t="s">
        <v>291</v>
      </c>
      <c r="H76" s="40" t="s">
        <v>163</v>
      </c>
      <c r="I76" s="40" t="s">
        <v>162</v>
      </c>
      <c r="J76" s="39">
        <v>0</v>
      </c>
      <c r="K76" s="39">
        <v>0</v>
      </c>
      <c r="L76" s="39">
        <v>0</v>
      </c>
      <c r="M76" s="39">
        <v>0</v>
      </c>
      <c r="N76" s="39">
        <v>0</v>
      </c>
      <c r="O76" s="39">
        <v>0</v>
      </c>
      <c r="P76" s="39">
        <v>47420.9</v>
      </c>
      <c r="Q76" s="40" t="s">
        <v>297</v>
      </c>
      <c r="R76" s="39">
        <v>0</v>
      </c>
      <c r="S76" s="39">
        <v>47420.9</v>
      </c>
      <c r="T76" s="40" t="s">
        <v>298</v>
      </c>
      <c r="U76" s="39">
        <v>60000</v>
      </c>
      <c r="V76" s="40" t="s">
        <v>299</v>
      </c>
      <c r="W76" s="40" t="s">
        <v>300</v>
      </c>
      <c r="X76" s="40" t="s">
        <v>301</v>
      </c>
      <c r="Y76" s="40" t="s">
        <v>302</v>
      </c>
    </row>
    <row r="77" spans="1:25">
      <c r="A77" s="3" t="s">
        <v>291</v>
      </c>
      <c r="H77" s="40" t="s">
        <v>37</v>
      </c>
      <c r="I77" s="40" t="s">
        <v>36</v>
      </c>
      <c r="J77" s="39">
        <v>-731.94</v>
      </c>
      <c r="K77" s="39">
        <v>0</v>
      </c>
      <c r="L77" s="39">
        <v>0</v>
      </c>
      <c r="M77" s="39">
        <v>0</v>
      </c>
      <c r="N77" s="39">
        <v>0</v>
      </c>
      <c r="O77" s="39">
        <v>0</v>
      </c>
      <c r="P77" s="39">
        <v>0</v>
      </c>
      <c r="Q77" s="40" t="s">
        <v>297</v>
      </c>
      <c r="R77" s="39">
        <v>0</v>
      </c>
      <c r="S77" s="39">
        <v>-731.94</v>
      </c>
      <c r="T77" s="40" t="s">
        <v>298</v>
      </c>
      <c r="U77" s="39">
        <v>20000</v>
      </c>
      <c r="V77" s="40" t="s">
        <v>313</v>
      </c>
      <c r="W77" s="40" t="s">
        <v>300</v>
      </c>
      <c r="X77" s="40" t="s">
        <v>314</v>
      </c>
      <c r="Y77" s="40" t="s">
        <v>315</v>
      </c>
    </row>
    <row r="78" spans="1:25">
      <c r="A78" s="3" t="s">
        <v>291</v>
      </c>
      <c r="H78" s="40" t="s">
        <v>93</v>
      </c>
      <c r="I78" s="40" t="s">
        <v>92</v>
      </c>
      <c r="J78" s="39">
        <v>0</v>
      </c>
      <c r="K78" s="39">
        <v>0</v>
      </c>
      <c r="L78" s="39">
        <v>0</v>
      </c>
      <c r="M78" s="39">
        <v>0</v>
      </c>
      <c r="N78" s="39">
        <v>0</v>
      </c>
      <c r="O78" s="39">
        <v>0</v>
      </c>
      <c r="P78" s="39">
        <v>13539.5</v>
      </c>
      <c r="Q78" s="40" t="s">
        <v>297</v>
      </c>
      <c r="R78" s="39">
        <v>10</v>
      </c>
      <c r="S78" s="39">
        <v>13539.5</v>
      </c>
      <c r="T78" s="40" t="s">
        <v>298</v>
      </c>
      <c r="U78" s="39">
        <v>20000</v>
      </c>
      <c r="V78" s="40" t="s">
        <v>299</v>
      </c>
      <c r="W78" s="40" t="s">
        <v>300</v>
      </c>
      <c r="X78" s="40" t="s">
        <v>311</v>
      </c>
      <c r="Y78" s="40" t="s">
        <v>312</v>
      </c>
    </row>
    <row r="79" spans="1:25">
      <c r="A79" s="3" t="s">
        <v>291</v>
      </c>
      <c r="H79" s="40" t="s">
        <v>105</v>
      </c>
      <c r="I79" s="40" t="s">
        <v>104</v>
      </c>
      <c r="J79" s="39">
        <v>0</v>
      </c>
      <c r="K79" s="39">
        <v>0</v>
      </c>
      <c r="L79" s="39">
        <v>0</v>
      </c>
      <c r="M79" s="39">
        <v>0</v>
      </c>
      <c r="N79" s="39">
        <v>0</v>
      </c>
      <c r="O79" s="39">
        <v>0</v>
      </c>
      <c r="P79" s="39">
        <v>17160.2</v>
      </c>
      <c r="Q79" s="40" t="s">
        <v>297</v>
      </c>
      <c r="R79" s="39">
        <v>9</v>
      </c>
      <c r="S79" s="39">
        <v>17160.2</v>
      </c>
      <c r="T79" s="40" t="s">
        <v>298</v>
      </c>
      <c r="U79" s="39">
        <v>50000</v>
      </c>
      <c r="V79" s="40" t="s">
        <v>299</v>
      </c>
      <c r="W79" s="40" t="s">
        <v>300</v>
      </c>
      <c r="X79" s="40" t="s">
        <v>311</v>
      </c>
      <c r="Y79" s="40" t="s">
        <v>312</v>
      </c>
    </row>
    <row r="80" spans="1:25">
      <c r="A80" s="3" t="s">
        <v>291</v>
      </c>
      <c r="H80" s="40" t="s">
        <v>184</v>
      </c>
      <c r="I80" s="40" t="s">
        <v>183</v>
      </c>
      <c r="J80" s="39">
        <v>513.5</v>
      </c>
      <c r="K80" s="39">
        <v>0</v>
      </c>
      <c r="L80" s="39">
        <v>0</v>
      </c>
      <c r="M80" s="39">
        <v>0</v>
      </c>
      <c r="N80" s="39">
        <v>0</v>
      </c>
      <c r="O80" s="39">
        <v>0</v>
      </c>
      <c r="P80" s="39">
        <v>23129.29</v>
      </c>
      <c r="Q80" s="40" t="s">
        <v>297</v>
      </c>
      <c r="R80" s="39">
        <v>39</v>
      </c>
      <c r="S80" s="39">
        <v>23642.79</v>
      </c>
      <c r="T80" s="40" t="s">
        <v>298</v>
      </c>
      <c r="U80" s="39">
        <v>75000</v>
      </c>
      <c r="V80" s="40" t="s">
        <v>299</v>
      </c>
      <c r="W80" s="40" t="s">
        <v>300</v>
      </c>
      <c r="X80" s="40" t="s">
        <v>309</v>
      </c>
      <c r="Y80" s="40" t="s">
        <v>310</v>
      </c>
    </row>
    <row r="81" spans="1:25">
      <c r="A81" s="3" t="s">
        <v>291</v>
      </c>
      <c r="H81" s="40" t="s">
        <v>101</v>
      </c>
      <c r="I81" s="40" t="s">
        <v>100</v>
      </c>
      <c r="J81" s="39">
        <v>0</v>
      </c>
      <c r="K81" s="39">
        <v>0</v>
      </c>
      <c r="L81" s="39">
        <v>0</v>
      </c>
      <c r="M81" s="39">
        <v>0</v>
      </c>
      <c r="N81" s="39">
        <v>0</v>
      </c>
      <c r="O81" s="39">
        <v>0</v>
      </c>
      <c r="P81" s="39">
        <v>16717.84</v>
      </c>
      <c r="Q81" s="40" t="s">
        <v>297</v>
      </c>
      <c r="R81" s="39">
        <v>14</v>
      </c>
      <c r="S81" s="39">
        <v>16717.84</v>
      </c>
      <c r="T81" s="40" t="s">
        <v>298</v>
      </c>
      <c r="U81" s="39">
        <v>40000</v>
      </c>
      <c r="V81" s="40" t="s">
        <v>305</v>
      </c>
      <c r="W81" s="40" t="s">
        <v>300</v>
      </c>
      <c r="X81" s="40" t="s">
        <v>316</v>
      </c>
      <c r="Y81" s="40" t="s">
        <v>317</v>
      </c>
    </row>
    <row r="82" spans="1:25">
      <c r="A82" s="3" t="s">
        <v>291</v>
      </c>
      <c r="H82" s="40" t="s">
        <v>192</v>
      </c>
      <c r="I82" s="40" t="s">
        <v>191</v>
      </c>
      <c r="J82" s="39">
        <v>1139.7</v>
      </c>
      <c r="K82" s="39">
        <v>0</v>
      </c>
      <c r="L82" s="39">
        <v>0</v>
      </c>
      <c r="M82" s="39">
        <v>0</v>
      </c>
      <c r="N82" s="39">
        <v>0</v>
      </c>
      <c r="O82" s="39">
        <v>0</v>
      </c>
      <c r="P82" s="39">
        <v>16872.330000000002</v>
      </c>
      <c r="Q82" s="40" t="s">
        <v>297</v>
      </c>
      <c r="R82" s="39">
        <v>101</v>
      </c>
      <c r="S82" s="39">
        <v>18012.03</v>
      </c>
      <c r="T82" s="40" t="s">
        <v>298</v>
      </c>
      <c r="U82" s="39">
        <v>40000</v>
      </c>
      <c r="V82" s="40" t="s">
        <v>313</v>
      </c>
      <c r="W82" s="40" t="s">
        <v>300</v>
      </c>
      <c r="X82" s="40" t="s">
        <v>314</v>
      </c>
      <c r="Y82" s="40" t="s">
        <v>315</v>
      </c>
    </row>
    <row r="83" spans="1:25">
      <c r="A83" s="3" t="s">
        <v>291</v>
      </c>
      <c r="H83" s="40" t="s">
        <v>51</v>
      </c>
      <c r="I83" s="40" t="s">
        <v>50</v>
      </c>
      <c r="J83" s="39">
        <v>0</v>
      </c>
      <c r="K83" s="39">
        <v>0</v>
      </c>
      <c r="L83" s="39">
        <v>0</v>
      </c>
      <c r="M83" s="39">
        <v>0</v>
      </c>
      <c r="N83" s="39">
        <v>0</v>
      </c>
      <c r="O83" s="39">
        <v>0</v>
      </c>
      <c r="P83" s="39">
        <v>385.15</v>
      </c>
      <c r="Q83" s="40" t="s">
        <v>297</v>
      </c>
      <c r="R83" s="39">
        <v>28</v>
      </c>
      <c r="S83" s="39">
        <v>385.15</v>
      </c>
      <c r="T83" s="40" t="s">
        <v>298</v>
      </c>
      <c r="U83" s="39">
        <v>20000</v>
      </c>
      <c r="V83" s="40" t="s">
        <v>305</v>
      </c>
      <c r="W83" s="40" t="s">
        <v>318</v>
      </c>
      <c r="X83" s="40" t="s">
        <v>306</v>
      </c>
      <c r="Y83" s="40" t="s">
        <v>307</v>
      </c>
    </row>
    <row r="84" spans="1:25">
      <c r="A84" s="3" t="s">
        <v>291</v>
      </c>
      <c r="H84" s="40" t="s">
        <v>173</v>
      </c>
      <c r="I84" s="40" t="s">
        <v>172</v>
      </c>
      <c r="J84" s="39">
        <v>0</v>
      </c>
      <c r="K84" s="39">
        <v>0</v>
      </c>
      <c r="L84" s="39">
        <v>9.9</v>
      </c>
      <c r="M84" s="39">
        <v>0</v>
      </c>
      <c r="N84" s="39">
        <v>0</v>
      </c>
      <c r="O84" s="39">
        <v>0</v>
      </c>
      <c r="P84" s="39">
        <v>34279.4</v>
      </c>
      <c r="Q84" s="40" t="s">
        <v>297</v>
      </c>
      <c r="R84" s="39">
        <v>24</v>
      </c>
      <c r="S84" s="39">
        <v>34289.300000000003</v>
      </c>
      <c r="T84" s="40" t="s">
        <v>298</v>
      </c>
      <c r="U84" s="39">
        <v>40000</v>
      </c>
      <c r="V84" s="40" t="s">
        <v>299</v>
      </c>
      <c r="W84" s="40" t="s">
        <v>300</v>
      </c>
      <c r="X84" s="40" t="s">
        <v>311</v>
      </c>
      <c r="Y84" s="40" t="s">
        <v>312</v>
      </c>
    </row>
    <row r="85" spans="1:25">
      <c r="A85" s="3" t="s">
        <v>291</v>
      </c>
      <c r="H85" s="40" t="s">
        <v>133</v>
      </c>
      <c r="I85" s="40" t="s">
        <v>132</v>
      </c>
      <c r="J85" s="39">
        <v>0</v>
      </c>
      <c r="K85" s="39">
        <v>0</v>
      </c>
      <c r="L85" s="39">
        <v>0</v>
      </c>
      <c r="M85" s="39">
        <v>0</v>
      </c>
      <c r="N85" s="39">
        <v>0</v>
      </c>
      <c r="O85" s="39">
        <v>0</v>
      </c>
      <c r="P85" s="39">
        <v>26580.5</v>
      </c>
      <c r="Q85" s="40" t="s">
        <v>297</v>
      </c>
      <c r="R85" s="39">
        <v>207</v>
      </c>
      <c r="S85" s="39">
        <v>26580.5</v>
      </c>
      <c r="T85" s="40" t="s">
        <v>298</v>
      </c>
      <c r="U85" s="39">
        <v>40000</v>
      </c>
      <c r="V85" s="40" t="s">
        <v>299</v>
      </c>
      <c r="W85" s="40" t="s">
        <v>300</v>
      </c>
      <c r="X85" s="40" t="s">
        <v>303</v>
      </c>
      <c r="Y85" s="40" t="s">
        <v>304</v>
      </c>
    </row>
    <row r="86" spans="1:25">
      <c r="A86" s="3" t="s">
        <v>291</v>
      </c>
      <c r="H86" s="40" t="s">
        <v>151</v>
      </c>
      <c r="I86" s="40" t="s">
        <v>150</v>
      </c>
      <c r="J86" s="39">
        <v>0</v>
      </c>
      <c r="K86" s="39">
        <v>0</v>
      </c>
      <c r="L86" s="39">
        <v>0</v>
      </c>
      <c r="M86" s="39">
        <v>0</v>
      </c>
      <c r="N86" s="39">
        <v>0</v>
      </c>
      <c r="O86" s="39">
        <v>0</v>
      </c>
      <c r="P86" s="39">
        <v>36646.449999999997</v>
      </c>
      <c r="Q86" s="40" t="s">
        <v>297</v>
      </c>
      <c r="R86" s="39">
        <v>27</v>
      </c>
      <c r="S86" s="39">
        <v>36646.449999999997</v>
      </c>
      <c r="T86" s="40" t="s">
        <v>298</v>
      </c>
      <c r="U86" s="39">
        <v>75000</v>
      </c>
      <c r="V86" s="40" t="s">
        <v>299</v>
      </c>
      <c r="W86" s="40" t="s">
        <v>300</v>
      </c>
      <c r="X86" s="40" t="s">
        <v>309</v>
      </c>
      <c r="Y86" s="40" t="s">
        <v>310</v>
      </c>
    </row>
    <row r="87" spans="1:25">
      <c r="A87" s="3" t="s">
        <v>291</v>
      </c>
      <c r="H87" s="40" t="s">
        <v>65</v>
      </c>
      <c r="I87" s="40" t="s">
        <v>64</v>
      </c>
      <c r="J87" s="39">
        <v>0</v>
      </c>
      <c r="K87" s="39">
        <v>0</v>
      </c>
      <c r="L87" s="39">
        <v>0</v>
      </c>
      <c r="M87" s="39">
        <v>0</v>
      </c>
      <c r="N87" s="39">
        <v>0</v>
      </c>
      <c r="O87" s="39">
        <v>0</v>
      </c>
      <c r="P87" s="39">
        <v>2690.69</v>
      </c>
      <c r="Q87" s="40" t="s">
        <v>297</v>
      </c>
      <c r="R87" s="39">
        <v>92</v>
      </c>
      <c r="S87" s="39">
        <v>2690.69</v>
      </c>
      <c r="T87" s="40" t="s">
        <v>298</v>
      </c>
      <c r="U87" s="39">
        <v>40000</v>
      </c>
      <c r="V87" s="40" t="s">
        <v>299</v>
      </c>
      <c r="W87" s="40" t="s">
        <v>300</v>
      </c>
      <c r="X87" s="40" t="s">
        <v>301</v>
      </c>
      <c r="Y87" s="40" t="s">
        <v>302</v>
      </c>
    </row>
    <row r="88" spans="1:25">
      <c r="A88" s="3" t="s">
        <v>291</v>
      </c>
      <c r="H88" s="40" t="s">
        <v>43</v>
      </c>
      <c r="I88" s="40" t="s">
        <v>42</v>
      </c>
      <c r="J88" s="39">
        <v>-189.95</v>
      </c>
      <c r="K88" s="39">
        <v>0</v>
      </c>
      <c r="L88" s="39">
        <v>0</v>
      </c>
      <c r="M88" s="39">
        <v>0</v>
      </c>
      <c r="N88" s="39">
        <v>0</v>
      </c>
      <c r="O88" s="39">
        <v>0</v>
      </c>
      <c r="P88" s="39">
        <v>36435.54</v>
      </c>
      <c r="Q88" s="40" t="s">
        <v>297</v>
      </c>
      <c r="R88" s="39">
        <v>9</v>
      </c>
      <c r="S88" s="39">
        <v>36245.589999999997</v>
      </c>
      <c r="T88" s="40" t="s">
        <v>298</v>
      </c>
      <c r="U88" s="39">
        <v>50000</v>
      </c>
      <c r="V88" s="40" t="s">
        <v>299</v>
      </c>
      <c r="W88" s="40" t="s">
        <v>308</v>
      </c>
      <c r="X88" s="40" t="s">
        <v>303</v>
      </c>
      <c r="Y88" s="40" t="s">
        <v>304</v>
      </c>
    </row>
    <row r="89" spans="1:25">
      <c r="A89" s="3" t="s">
        <v>291</v>
      </c>
      <c r="H89" s="40" t="s">
        <v>208</v>
      </c>
      <c r="I89" s="40" t="s">
        <v>207</v>
      </c>
      <c r="J89" s="39">
        <v>6551.25</v>
      </c>
      <c r="K89" s="39">
        <v>0</v>
      </c>
      <c r="L89" s="39">
        <v>0</v>
      </c>
      <c r="M89" s="39">
        <v>0</v>
      </c>
      <c r="N89" s="39">
        <v>0</v>
      </c>
      <c r="O89" s="39">
        <v>0</v>
      </c>
      <c r="P89" s="39">
        <v>25823.13</v>
      </c>
      <c r="Q89" s="40" t="s">
        <v>297</v>
      </c>
      <c r="R89" s="39">
        <v>23</v>
      </c>
      <c r="S89" s="39">
        <v>32374.38</v>
      </c>
      <c r="T89" s="40" t="s">
        <v>298</v>
      </c>
      <c r="U89" s="39">
        <v>40000</v>
      </c>
      <c r="V89" s="40" t="s">
        <v>299</v>
      </c>
      <c r="W89" s="40" t="s">
        <v>300</v>
      </c>
      <c r="X89" s="40" t="s">
        <v>311</v>
      </c>
      <c r="Y89" s="40" t="s">
        <v>312</v>
      </c>
    </row>
    <row r="90" spans="1:25">
      <c r="A90" s="3" t="s">
        <v>291</v>
      </c>
      <c r="H90" s="40" t="s">
        <v>145</v>
      </c>
      <c r="I90" s="40" t="s">
        <v>144</v>
      </c>
      <c r="J90" s="39">
        <v>0</v>
      </c>
      <c r="K90" s="39">
        <v>0</v>
      </c>
      <c r="L90" s="39">
        <v>0</v>
      </c>
      <c r="M90" s="39">
        <v>0</v>
      </c>
      <c r="N90" s="39">
        <v>0</v>
      </c>
      <c r="O90" s="39">
        <v>0</v>
      </c>
      <c r="P90" s="39">
        <v>34658.44</v>
      </c>
      <c r="Q90" s="40" t="s">
        <v>297</v>
      </c>
      <c r="R90" s="39">
        <v>16</v>
      </c>
      <c r="S90" s="39">
        <v>34658.44</v>
      </c>
      <c r="T90" s="40" t="s">
        <v>298</v>
      </c>
      <c r="U90" s="39">
        <v>50000</v>
      </c>
      <c r="V90" s="40" t="s">
        <v>299</v>
      </c>
      <c r="W90" s="40" t="s">
        <v>300</v>
      </c>
      <c r="X90" s="40" t="s">
        <v>303</v>
      </c>
      <c r="Y90" s="40" t="s">
        <v>304</v>
      </c>
    </row>
    <row r="91" spans="1:25">
      <c r="A91" s="3" t="s">
        <v>291</v>
      </c>
      <c r="H91" s="40" t="s">
        <v>69</v>
      </c>
      <c r="I91" s="40" t="s">
        <v>68</v>
      </c>
      <c r="J91" s="39">
        <v>0</v>
      </c>
      <c r="K91" s="39">
        <v>0</v>
      </c>
      <c r="L91" s="39">
        <v>0</v>
      </c>
      <c r="M91" s="39">
        <v>0</v>
      </c>
      <c r="N91" s="39">
        <v>0</v>
      </c>
      <c r="O91" s="39">
        <v>0</v>
      </c>
      <c r="P91" s="39">
        <v>4691.7299999999996</v>
      </c>
      <c r="Q91" s="40" t="s">
        <v>297</v>
      </c>
      <c r="R91" s="39">
        <v>92</v>
      </c>
      <c r="S91" s="39">
        <v>4691.7299999999996</v>
      </c>
      <c r="T91" s="40" t="s">
        <v>298</v>
      </c>
      <c r="U91" s="39">
        <v>20000</v>
      </c>
      <c r="V91" s="40" t="s">
        <v>299</v>
      </c>
      <c r="W91" s="40" t="s">
        <v>300</v>
      </c>
      <c r="X91" s="40" t="s">
        <v>303</v>
      </c>
      <c r="Y91" s="40" t="s">
        <v>304</v>
      </c>
    </row>
    <row r="92" spans="1:25">
      <c r="A92" s="3" t="s">
        <v>291</v>
      </c>
      <c r="H92" s="40" t="s">
        <v>75</v>
      </c>
      <c r="I92" s="40" t="s">
        <v>74</v>
      </c>
      <c r="J92" s="39">
        <v>0</v>
      </c>
      <c r="K92" s="39">
        <v>0</v>
      </c>
      <c r="L92" s="39">
        <v>0</v>
      </c>
      <c r="M92" s="39">
        <v>0</v>
      </c>
      <c r="N92" s="39">
        <v>0</v>
      </c>
      <c r="O92" s="39">
        <v>0</v>
      </c>
      <c r="P92" s="39">
        <v>6702</v>
      </c>
      <c r="Q92" s="40" t="s">
        <v>297</v>
      </c>
      <c r="R92" s="39">
        <v>114</v>
      </c>
      <c r="S92" s="39">
        <v>6702</v>
      </c>
      <c r="T92" s="40" t="s">
        <v>298</v>
      </c>
      <c r="U92" s="39">
        <v>20000</v>
      </c>
      <c r="V92" s="40" t="s">
        <v>299</v>
      </c>
      <c r="W92" s="40" t="s">
        <v>300</v>
      </c>
      <c r="X92" s="40" t="s">
        <v>309</v>
      </c>
      <c r="Y92" s="40" t="s">
        <v>310</v>
      </c>
    </row>
    <row r="93" spans="1:25">
      <c r="A93" s="3" t="s">
        <v>291</v>
      </c>
      <c r="H93" s="40" t="s">
        <v>161</v>
      </c>
      <c r="I93" s="40" t="s">
        <v>160</v>
      </c>
      <c r="J93" s="39">
        <v>0</v>
      </c>
      <c r="K93" s="39">
        <v>0</v>
      </c>
      <c r="L93" s="39">
        <v>0</v>
      </c>
      <c r="M93" s="39">
        <v>0</v>
      </c>
      <c r="N93" s="39">
        <v>0</v>
      </c>
      <c r="O93" s="39">
        <v>0</v>
      </c>
      <c r="P93" s="39">
        <v>47001.07</v>
      </c>
      <c r="Q93" s="40" t="s">
        <v>297</v>
      </c>
      <c r="R93" s="39">
        <v>10</v>
      </c>
      <c r="S93" s="39">
        <v>47001.07</v>
      </c>
      <c r="T93" s="40" t="s">
        <v>298</v>
      </c>
      <c r="U93" s="39">
        <v>65000</v>
      </c>
      <c r="V93" s="40" t="s">
        <v>299</v>
      </c>
      <c r="W93" s="40" t="s">
        <v>308</v>
      </c>
      <c r="X93" s="40" t="s">
        <v>309</v>
      </c>
      <c r="Y93" s="40" t="s">
        <v>310</v>
      </c>
    </row>
    <row r="94" spans="1:25">
      <c r="A94" s="3" t="s">
        <v>291</v>
      </c>
      <c r="H94" s="40" t="s">
        <v>73</v>
      </c>
      <c r="I94" s="40" t="s">
        <v>72</v>
      </c>
      <c r="J94" s="39">
        <v>0</v>
      </c>
      <c r="K94" s="39">
        <v>0</v>
      </c>
      <c r="L94" s="39">
        <v>0</v>
      </c>
      <c r="M94" s="39">
        <v>0</v>
      </c>
      <c r="N94" s="39">
        <v>0</v>
      </c>
      <c r="O94" s="39">
        <v>0</v>
      </c>
      <c r="P94" s="39">
        <v>4949.68</v>
      </c>
      <c r="Q94" s="40" t="s">
        <v>297</v>
      </c>
      <c r="R94" s="39">
        <v>105</v>
      </c>
      <c r="S94" s="39">
        <v>4949.68</v>
      </c>
      <c r="T94" s="40" t="s">
        <v>298</v>
      </c>
      <c r="U94" s="39">
        <v>50000</v>
      </c>
      <c r="V94" s="40" t="s">
        <v>299</v>
      </c>
      <c r="W94" s="40" t="s">
        <v>300</v>
      </c>
      <c r="X94" s="40" t="s">
        <v>303</v>
      </c>
      <c r="Y94" s="40" t="s">
        <v>304</v>
      </c>
    </row>
    <row r="95" spans="1:25">
      <c r="A95" s="3" t="s">
        <v>291</v>
      </c>
      <c r="H95" s="40" t="s">
        <v>123</v>
      </c>
      <c r="I95" s="40" t="s">
        <v>122</v>
      </c>
      <c r="J95" s="39">
        <v>0</v>
      </c>
      <c r="K95" s="39">
        <v>0</v>
      </c>
      <c r="L95" s="39">
        <v>0</v>
      </c>
      <c r="M95" s="39">
        <v>0</v>
      </c>
      <c r="N95" s="39">
        <v>0</v>
      </c>
      <c r="O95" s="39">
        <v>0</v>
      </c>
      <c r="P95" s="39">
        <v>23079.33</v>
      </c>
      <c r="Q95" s="40" t="s">
        <v>297</v>
      </c>
      <c r="R95" s="39">
        <v>105</v>
      </c>
      <c r="S95" s="39">
        <v>23079.33</v>
      </c>
      <c r="T95" s="40" t="s">
        <v>298</v>
      </c>
      <c r="U95" s="39">
        <v>50000</v>
      </c>
      <c r="V95" s="40" t="s">
        <v>299</v>
      </c>
      <c r="W95" s="40" t="s">
        <v>300</v>
      </c>
      <c r="X95" s="40" t="s">
        <v>301</v>
      </c>
      <c r="Y95" s="40" t="s">
        <v>302</v>
      </c>
    </row>
    <row r="96" spans="1:25">
      <c r="A96" s="3" t="s">
        <v>291</v>
      </c>
      <c r="H96" s="40" t="s">
        <v>109</v>
      </c>
      <c r="I96" s="40" t="s">
        <v>108</v>
      </c>
      <c r="J96" s="39">
        <v>0</v>
      </c>
      <c r="K96" s="39">
        <v>0</v>
      </c>
      <c r="L96" s="39">
        <v>0</v>
      </c>
      <c r="M96" s="39">
        <v>0</v>
      </c>
      <c r="N96" s="39">
        <v>0</v>
      </c>
      <c r="O96" s="39">
        <v>0</v>
      </c>
      <c r="P96" s="39">
        <v>17587.91</v>
      </c>
      <c r="Q96" s="40" t="s">
        <v>297</v>
      </c>
      <c r="R96" s="39">
        <v>134</v>
      </c>
      <c r="S96" s="39">
        <v>17587.91</v>
      </c>
      <c r="T96" s="40" t="s">
        <v>298</v>
      </c>
      <c r="U96" s="39">
        <v>20000</v>
      </c>
      <c r="V96" s="40" t="s">
        <v>299</v>
      </c>
      <c r="W96" s="40" t="s">
        <v>300</v>
      </c>
      <c r="X96" s="40" t="s">
        <v>303</v>
      </c>
      <c r="Y96" s="40" t="s">
        <v>304</v>
      </c>
    </row>
    <row r="97" spans="1:25">
      <c r="A97" s="3" t="s">
        <v>291</v>
      </c>
      <c r="H97" s="40" t="s">
        <v>135</v>
      </c>
      <c r="I97" s="40" t="s">
        <v>134</v>
      </c>
      <c r="J97" s="39">
        <v>0</v>
      </c>
      <c r="K97" s="39">
        <v>0</v>
      </c>
      <c r="L97" s="39">
        <v>0</v>
      </c>
      <c r="M97" s="39">
        <v>0</v>
      </c>
      <c r="N97" s="39">
        <v>0</v>
      </c>
      <c r="O97" s="39">
        <v>0</v>
      </c>
      <c r="P97" s="39">
        <v>27111.91</v>
      </c>
      <c r="Q97" s="40" t="s">
        <v>297</v>
      </c>
      <c r="R97" s="39">
        <v>0</v>
      </c>
      <c r="S97" s="39">
        <v>27111.91</v>
      </c>
      <c r="T97" s="40" t="s">
        <v>298</v>
      </c>
      <c r="U97" s="39">
        <v>40000</v>
      </c>
      <c r="V97" s="40" t="s">
        <v>299</v>
      </c>
      <c r="W97" s="40" t="s">
        <v>300</v>
      </c>
      <c r="X97" s="40" t="s">
        <v>301</v>
      </c>
      <c r="Y97" s="40" t="s">
        <v>302</v>
      </c>
    </row>
    <row r="98" spans="1:25">
      <c r="A98" s="3" t="s">
        <v>291</v>
      </c>
      <c r="H98" s="40" t="s">
        <v>113</v>
      </c>
      <c r="I98" s="40" t="s">
        <v>112</v>
      </c>
      <c r="J98" s="39">
        <v>0</v>
      </c>
      <c r="K98" s="39">
        <v>0</v>
      </c>
      <c r="L98" s="39">
        <v>0</v>
      </c>
      <c r="M98" s="39">
        <v>0</v>
      </c>
      <c r="N98" s="39">
        <v>0</v>
      </c>
      <c r="O98" s="39">
        <v>0</v>
      </c>
      <c r="P98" s="39">
        <v>19847.36</v>
      </c>
      <c r="Q98" s="40" t="s">
        <v>297</v>
      </c>
      <c r="R98" s="39">
        <v>133</v>
      </c>
      <c r="S98" s="39">
        <v>19847.36</v>
      </c>
      <c r="T98" s="40" t="s">
        <v>298</v>
      </c>
      <c r="U98" s="39">
        <v>40000</v>
      </c>
      <c r="V98" s="40" t="s">
        <v>305</v>
      </c>
      <c r="W98" s="40" t="s">
        <v>300</v>
      </c>
      <c r="X98" s="40" t="s">
        <v>316</v>
      </c>
      <c r="Y98" s="40" t="s">
        <v>317</v>
      </c>
    </row>
    <row r="99" spans="1:25">
      <c r="A99" s="3" t="s">
        <v>291</v>
      </c>
      <c r="H99" s="40" t="s">
        <v>125</v>
      </c>
      <c r="I99" s="40" t="s">
        <v>124</v>
      </c>
      <c r="J99" s="39">
        <v>0</v>
      </c>
      <c r="K99" s="39">
        <v>0</v>
      </c>
      <c r="L99" s="39">
        <v>0</v>
      </c>
      <c r="M99" s="39">
        <v>0</v>
      </c>
      <c r="N99" s="39">
        <v>0</v>
      </c>
      <c r="O99" s="39">
        <v>0</v>
      </c>
      <c r="P99" s="39">
        <v>23396.17</v>
      </c>
      <c r="Q99" s="40" t="s">
        <v>297</v>
      </c>
      <c r="R99" s="39">
        <v>0</v>
      </c>
      <c r="S99" s="39">
        <v>23396.17</v>
      </c>
      <c r="T99" s="40" t="s">
        <v>298</v>
      </c>
      <c r="U99" s="39">
        <v>40000</v>
      </c>
      <c r="V99" s="40" t="s">
        <v>299</v>
      </c>
      <c r="W99" s="40" t="s">
        <v>300</v>
      </c>
      <c r="X99" s="40" t="s">
        <v>311</v>
      </c>
      <c r="Y99" s="40" t="s">
        <v>312</v>
      </c>
    </row>
    <row r="100" spans="1:25">
      <c r="A100" s="3" t="s">
        <v>291</v>
      </c>
      <c r="H100" s="40" t="s">
        <v>103</v>
      </c>
      <c r="I100" s="40" t="s">
        <v>102</v>
      </c>
      <c r="J100" s="39">
        <v>0</v>
      </c>
      <c r="K100" s="39">
        <v>0</v>
      </c>
      <c r="L100" s="39">
        <v>0</v>
      </c>
      <c r="M100" s="39">
        <v>0</v>
      </c>
      <c r="N100" s="39">
        <v>0</v>
      </c>
      <c r="O100" s="39">
        <v>0</v>
      </c>
      <c r="P100" s="39">
        <v>16816.61</v>
      </c>
      <c r="Q100" s="40" t="s">
        <v>297</v>
      </c>
      <c r="R100" s="39">
        <v>56</v>
      </c>
      <c r="S100" s="39">
        <v>16816.61</v>
      </c>
      <c r="T100" s="40" t="s">
        <v>298</v>
      </c>
      <c r="U100" s="39">
        <v>40000</v>
      </c>
      <c r="V100" s="40" t="s">
        <v>305</v>
      </c>
      <c r="W100" s="40" t="s">
        <v>300</v>
      </c>
      <c r="X100" s="40" t="s">
        <v>316</v>
      </c>
      <c r="Y100" s="40" t="s">
        <v>317</v>
      </c>
    </row>
    <row r="101" spans="1:25">
      <c r="A101" s="3" t="s">
        <v>291</v>
      </c>
      <c r="H101" s="40" t="s">
        <v>194</v>
      </c>
      <c r="I101" s="40" t="s">
        <v>193</v>
      </c>
      <c r="J101" s="39">
        <v>1206.43</v>
      </c>
      <c r="K101" s="39">
        <v>0</v>
      </c>
      <c r="L101" s="39">
        <v>0</v>
      </c>
      <c r="M101" s="39">
        <v>0</v>
      </c>
      <c r="N101" s="39">
        <v>0</v>
      </c>
      <c r="O101" s="39">
        <v>0</v>
      </c>
      <c r="P101" s="39">
        <v>962.06</v>
      </c>
      <c r="Q101" s="40" t="s">
        <v>297</v>
      </c>
      <c r="R101" s="39">
        <v>107</v>
      </c>
      <c r="S101" s="39">
        <v>2168.4899999999998</v>
      </c>
      <c r="T101" s="40" t="s">
        <v>298</v>
      </c>
      <c r="U101" s="39">
        <v>20000</v>
      </c>
      <c r="V101" s="40" t="s">
        <v>299</v>
      </c>
      <c r="W101" s="40" t="s">
        <v>300</v>
      </c>
      <c r="X101" s="40" t="s">
        <v>311</v>
      </c>
      <c r="Y101" s="40" t="s">
        <v>312</v>
      </c>
    </row>
    <row r="102" spans="1:25">
      <c r="A102" s="3" t="s">
        <v>291</v>
      </c>
      <c r="H102" s="40" t="s">
        <v>214</v>
      </c>
      <c r="I102" s="40" t="s">
        <v>213</v>
      </c>
      <c r="J102" s="39">
        <v>59910.65</v>
      </c>
      <c r="K102" s="39">
        <v>0</v>
      </c>
      <c r="L102" s="39">
        <v>0</v>
      </c>
      <c r="M102" s="39">
        <v>0</v>
      </c>
      <c r="N102" s="39">
        <v>0</v>
      </c>
      <c r="O102" s="39">
        <v>0</v>
      </c>
      <c r="P102" s="39">
        <v>16569.13</v>
      </c>
      <c r="Q102" s="40" t="s">
        <v>297</v>
      </c>
      <c r="R102" s="39">
        <v>0</v>
      </c>
      <c r="S102" s="39">
        <v>76479.78</v>
      </c>
      <c r="T102" s="40" t="s">
        <v>298</v>
      </c>
      <c r="U102" s="39">
        <v>30000</v>
      </c>
      <c r="V102" s="40" t="s">
        <v>305</v>
      </c>
      <c r="W102" s="40" t="s">
        <v>300</v>
      </c>
      <c r="X102" s="40" t="s">
        <v>319</v>
      </c>
      <c r="Y102" s="40" t="s">
        <v>320</v>
      </c>
    </row>
    <row r="103" spans="1:25">
      <c r="A103" s="3" t="s">
        <v>291</v>
      </c>
      <c r="H103" s="40" t="s">
        <v>127</v>
      </c>
      <c r="I103" s="40" t="s">
        <v>126</v>
      </c>
      <c r="J103" s="39">
        <v>0</v>
      </c>
      <c r="K103" s="39">
        <v>0</v>
      </c>
      <c r="L103" s="39">
        <v>0</v>
      </c>
      <c r="M103" s="39">
        <v>0</v>
      </c>
      <c r="N103" s="39">
        <v>0</v>
      </c>
      <c r="O103" s="39">
        <v>0</v>
      </c>
      <c r="P103" s="39">
        <v>24331.66</v>
      </c>
      <c r="Q103" s="40" t="s">
        <v>297</v>
      </c>
      <c r="R103" s="39">
        <v>0</v>
      </c>
      <c r="S103" s="39">
        <v>24331.66</v>
      </c>
      <c r="T103" s="40" t="s">
        <v>298</v>
      </c>
      <c r="U103" s="39">
        <v>50000</v>
      </c>
      <c r="V103" s="40" t="s">
        <v>299</v>
      </c>
      <c r="W103" s="40" t="s">
        <v>300</v>
      </c>
      <c r="X103" s="40" t="s">
        <v>301</v>
      </c>
      <c r="Y103" s="40" t="s">
        <v>302</v>
      </c>
    </row>
    <row r="104" spans="1:25">
      <c r="A104" s="3" t="s">
        <v>291</v>
      </c>
      <c r="H104" s="40" t="s">
        <v>97</v>
      </c>
      <c r="I104" s="40" t="s">
        <v>96</v>
      </c>
      <c r="J104" s="39">
        <v>0</v>
      </c>
      <c r="K104" s="39">
        <v>0</v>
      </c>
      <c r="L104" s="39">
        <v>0</v>
      </c>
      <c r="M104" s="39">
        <v>0</v>
      </c>
      <c r="N104" s="39">
        <v>0</v>
      </c>
      <c r="O104" s="39">
        <v>0</v>
      </c>
      <c r="P104" s="39">
        <v>16024.65</v>
      </c>
      <c r="Q104" s="40" t="s">
        <v>297</v>
      </c>
      <c r="R104" s="39">
        <v>109</v>
      </c>
      <c r="S104" s="39">
        <v>16024.65</v>
      </c>
      <c r="T104" s="40" t="s">
        <v>298</v>
      </c>
      <c r="U104" s="39">
        <v>20000</v>
      </c>
      <c r="V104" s="40" t="s">
        <v>305</v>
      </c>
      <c r="W104" s="40" t="s">
        <v>300</v>
      </c>
      <c r="X104" s="40" t="s">
        <v>319</v>
      </c>
      <c r="Y104" s="40" t="s">
        <v>320</v>
      </c>
    </row>
    <row r="105" spans="1:25">
      <c r="A105" s="3" t="s">
        <v>291</v>
      </c>
      <c r="H105" s="40" t="s">
        <v>171</v>
      </c>
      <c r="I105" s="40" t="s">
        <v>170</v>
      </c>
      <c r="J105" s="39">
        <v>0</v>
      </c>
      <c r="K105" s="39">
        <v>0</v>
      </c>
      <c r="L105" s="39">
        <v>0</v>
      </c>
      <c r="M105" s="39">
        <v>342.3</v>
      </c>
      <c r="N105" s="39">
        <v>0</v>
      </c>
      <c r="O105" s="39">
        <v>0</v>
      </c>
      <c r="P105" s="39">
        <v>41362.519999999997</v>
      </c>
      <c r="Q105" s="40" t="s">
        <v>297</v>
      </c>
      <c r="R105" s="39">
        <v>28</v>
      </c>
      <c r="S105" s="39">
        <v>41704.82</v>
      </c>
      <c r="T105" s="40" t="s">
        <v>298</v>
      </c>
      <c r="U105" s="39">
        <v>50000</v>
      </c>
      <c r="V105" s="40" t="s">
        <v>305</v>
      </c>
      <c r="W105" s="40" t="s">
        <v>300</v>
      </c>
      <c r="X105" s="40" t="s">
        <v>319</v>
      </c>
      <c r="Y105" s="40" t="s">
        <v>320</v>
      </c>
    </row>
    <row r="106" spans="1:25">
      <c r="A106" s="3" t="s">
        <v>291</v>
      </c>
      <c r="H106" s="40" t="s">
        <v>91</v>
      </c>
      <c r="I106" s="40" t="s">
        <v>90</v>
      </c>
      <c r="J106" s="39">
        <v>0</v>
      </c>
      <c r="K106" s="39">
        <v>0</v>
      </c>
      <c r="L106" s="39">
        <v>0</v>
      </c>
      <c r="M106" s="39">
        <v>0</v>
      </c>
      <c r="N106" s="39">
        <v>0</v>
      </c>
      <c r="O106" s="39">
        <v>0</v>
      </c>
      <c r="P106" s="39">
        <v>13165.09</v>
      </c>
      <c r="Q106" s="40" t="s">
        <v>297</v>
      </c>
      <c r="R106" s="39">
        <v>27</v>
      </c>
      <c r="S106" s="39">
        <v>13165.09</v>
      </c>
      <c r="T106" s="40" t="s">
        <v>298</v>
      </c>
      <c r="U106" s="39">
        <v>40000</v>
      </c>
      <c r="V106" s="40" t="s">
        <v>299</v>
      </c>
      <c r="W106" s="40" t="s">
        <v>300</v>
      </c>
      <c r="X106" s="40" t="s">
        <v>311</v>
      </c>
      <c r="Y106" s="40" t="s">
        <v>312</v>
      </c>
    </row>
    <row r="107" spans="1:25">
      <c r="A107" s="3" t="s">
        <v>291</v>
      </c>
      <c r="H107" s="40" t="s">
        <v>115</v>
      </c>
      <c r="I107" s="40" t="s">
        <v>114</v>
      </c>
      <c r="J107" s="39">
        <v>0</v>
      </c>
      <c r="K107" s="39">
        <v>0</v>
      </c>
      <c r="L107" s="39">
        <v>0</v>
      </c>
      <c r="M107" s="39">
        <v>0</v>
      </c>
      <c r="N107" s="39">
        <v>0</v>
      </c>
      <c r="O107" s="39">
        <v>0</v>
      </c>
      <c r="P107" s="39">
        <v>21461.08</v>
      </c>
      <c r="Q107" s="40" t="s">
        <v>297</v>
      </c>
      <c r="R107" s="39">
        <v>0</v>
      </c>
      <c r="S107" s="39">
        <v>21461.08</v>
      </c>
      <c r="T107" s="40" t="s">
        <v>298</v>
      </c>
      <c r="U107" s="39">
        <v>30000</v>
      </c>
      <c r="V107" s="40" t="s">
        <v>299</v>
      </c>
      <c r="W107" s="40" t="s">
        <v>300</v>
      </c>
      <c r="X107" s="40" t="s">
        <v>301</v>
      </c>
      <c r="Y107" s="40" t="s">
        <v>302</v>
      </c>
    </row>
    <row r="108" spans="1:25">
      <c r="A108" s="3" t="s">
        <v>291</v>
      </c>
      <c r="H108" s="40" t="s">
        <v>81</v>
      </c>
      <c r="I108" s="40" t="s">
        <v>80</v>
      </c>
      <c r="J108" s="39">
        <v>0</v>
      </c>
      <c r="K108" s="39">
        <v>0</v>
      </c>
      <c r="L108" s="39">
        <v>0</v>
      </c>
      <c r="M108" s="39">
        <v>0</v>
      </c>
      <c r="N108" s="39">
        <v>0</v>
      </c>
      <c r="O108" s="39">
        <v>0</v>
      </c>
      <c r="P108" s="39">
        <v>8540.2800000000007</v>
      </c>
      <c r="Q108" s="40" t="s">
        <v>297</v>
      </c>
      <c r="R108" s="39">
        <v>172</v>
      </c>
      <c r="S108" s="39">
        <v>8540.2800000000007</v>
      </c>
      <c r="T108" s="40" t="s">
        <v>298</v>
      </c>
      <c r="U108" s="39">
        <v>20000</v>
      </c>
      <c r="V108" s="40" t="s">
        <v>299</v>
      </c>
      <c r="W108" s="40" t="s">
        <v>300</v>
      </c>
      <c r="X108" s="40" t="s">
        <v>311</v>
      </c>
      <c r="Y108" s="40" t="s">
        <v>312</v>
      </c>
    </row>
    <row r="109" spans="1:25">
      <c r="A109" s="3" t="s">
        <v>291</v>
      </c>
      <c r="H109" s="40" t="s">
        <v>157</v>
      </c>
      <c r="I109" s="40" t="s">
        <v>156</v>
      </c>
      <c r="J109" s="39">
        <v>0</v>
      </c>
      <c r="K109" s="39">
        <v>0</v>
      </c>
      <c r="L109" s="39">
        <v>0</v>
      </c>
      <c r="M109" s="39">
        <v>0</v>
      </c>
      <c r="N109" s="39">
        <v>0</v>
      </c>
      <c r="O109" s="39">
        <v>0</v>
      </c>
      <c r="P109" s="39">
        <v>40568.07</v>
      </c>
      <c r="Q109" s="40" t="s">
        <v>297</v>
      </c>
      <c r="R109" s="39">
        <v>0</v>
      </c>
      <c r="S109" s="39">
        <v>40568.07</v>
      </c>
      <c r="T109" s="40" t="s">
        <v>298</v>
      </c>
      <c r="U109" s="39">
        <v>60000</v>
      </c>
      <c r="V109" s="40" t="s">
        <v>299</v>
      </c>
      <c r="W109" s="40" t="s">
        <v>300</v>
      </c>
      <c r="X109" s="40" t="s">
        <v>301</v>
      </c>
      <c r="Y109" s="40" t="s">
        <v>302</v>
      </c>
    </row>
    <row r="110" spans="1:25">
      <c r="A110" s="3" t="s">
        <v>291</v>
      </c>
      <c r="H110" s="40" t="s">
        <v>61</v>
      </c>
      <c r="I110" s="40" t="s">
        <v>60</v>
      </c>
      <c r="J110" s="39">
        <v>0</v>
      </c>
      <c r="K110" s="39">
        <v>0</v>
      </c>
      <c r="L110" s="39">
        <v>0</v>
      </c>
      <c r="M110" s="39">
        <v>0</v>
      </c>
      <c r="N110" s="39">
        <v>0</v>
      </c>
      <c r="O110" s="39">
        <v>0</v>
      </c>
      <c r="P110" s="39">
        <v>2560.34</v>
      </c>
      <c r="Q110" s="40" t="s">
        <v>297</v>
      </c>
      <c r="R110" s="39">
        <v>9</v>
      </c>
      <c r="S110" s="39">
        <v>2560.34</v>
      </c>
      <c r="T110" s="40" t="s">
        <v>298</v>
      </c>
      <c r="U110" s="39">
        <v>20000</v>
      </c>
      <c r="V110" s="40" t="s">
        <v>299</v>
      </c>
      <c r="W110" s="40" t="s">
        <v>308</v>
      </c>
      <c r="X110" s="40" t="s">
        <v>301</v>
      </c>
      <c r="Y110" s="40" t="s">
        <v>302</v>
      </c>
    </row>
    <row r="111" spans="1:25">
      <c r="A111" s="3" t="s">
        <v>291</v>
      </c>
      <c r="H111" s="40" t="s">
        <v>85</v>
      </c>
      <c r="I111" s="40" t="s">
        <v>84</v>
      </c>
      <c r="J111" s="39">
        <v>0</v>
      </c>
      <c r="K111" s="39">
        <v>0</v>
      </c>
      <c r="L111" s="39">
        <v>0</v>
      </c>
      <c r="M111" s="39">
        <v>0</v>
      </c>
      <c r="N111" s="39">
        <v>0</v>
      </c>
      <c r="O111" s="39">
        <v>0</v>
      </c>
      <c r="P111" s="39">
        <v>9637.82</v>
      </c>
      <c r="Q111" s="40" t="s">
        <v>297</v>
      </c>
      <c r="R111" s="39">
        <v>85</v>
      </c>
      <c r="S111" s="39">
        <v>9637.82</v>
      </c>
      <c r="T111" s="40" t="s">
        <v>298</v>
      </c>
      <c r="U111" s="39">
        <v>20000</v>
      </c>
      <c r="V111" s="40" t="s">
        <v>299</v>
      </c>
      <c r="W111" s="40" t="s">
        <v>300</v>
      </c>
      <c r="X111" s="40" t="s">
        <v>311</v>
      </c>
      <c r="Y111" s="40" t="s">
        <v>312</v>
      </c>
    </row>
    <row r="112" spans="1:25">
      <c r="A112" s="3" t="s">
        <v>291</v>
      </c>
      <c r="H112" s="40" t="s">
        <v>33</v>
      </c>
      <c r="I112" s="40" t="s">
        <v>32</v>
      </c>
      <c r="J112" s="39">
        <v>-8548.74</v>
      </c>
      <c r="K112" s="39">
        <v>0</v>
      </c>
      <c r="L112" s="39">
        <v>0</v>
      </c>
      <c r="M112" s="39">
        <v>0</v>
      </c>
      <c r="N112" s="39">
        <v>0</v>
      </c>
      <c r="O112" s="39">
        <v>0</v>
      </c>
      <c r="P112" s="39">
        <v>38255</v>
      </c>
      <c r="Q112" s="40" t="s">
        <v>297</v>
      </c>
      <c r="R112" s="39">
        <v>0</v>
      </c>
      <c r="S112" s="39">
        <v>29706.26</v>
      </c>
      <c r="T112" s="40" t="s">
        <v>298</v>
      </c>
      <c r="U112" s="39">
        <v>40000</v>
      </c>
      <c r="V112" s="40" t="s">
        <v>299</v>
      </c>
      <c r="W112" s="40" t="s">
        <v>300</v>
      </c>
      <c r="X112" s="40" t="s">
        <v>303</v>
      </c>
      <c r="Y112" s="40" t="s">
        <v>304</v>
      </c>
    </row>
    <row r="113" spans="1:25">
      <c r="A113" s="3" t="s">
        <v>291</v>
      </c>
      <c r="H113" s="40" t="s">
        <v>47</v>
      </c>
      <c r="I113" s="40" t="s">
        <v>46</v>
      </c>
      <c r="J113" s="39">
        <v>-41.59</v>
      </c>
      <c r="K113" s="39">
        <v>0</v>
      </c>
      <c r="L113" s="39">
        <v>0</v>
      </c>
      <c r="M113" s="39">
        <v>0</v>
      </c>
      <c r="N113" s="39">
        <v>0</v>
      </c>
      <c r="O113" s="39">
        <v>0</v>
      </c>
      <c r="P113" s="39">
        <v>36675.42</v>
      </c>
      <c r="Q113" s="40" t="s">
        <v>297</v>
      </c>
      <c r="R113" s="39">
        <v>0</v>
      </c>
      <c r="S113" s="39">
        <v>36633.83</v>
      </c>
      <c r="T113" s="40" t="s">
        <v>298</v>
      </c>
      <c r="U113" s="39">
        <v>50000</v>
      </c>
      <c r="V113" s="40" t="s">
        <v>299</v>
      </c>
      <c r="W113" s="40" t="s">
        <v>300</v>
      </c>
      <c r="X113" s="40" t="s">
        <v>301</v>
      </c>
      <c r="Y113" s="40" t="s">
        <v>302</v>
      </c>
    </row>
    <row r="114" spans="1:25">
      <c r="A114" s="3" t="s">
        <v>291</v>
      </c>
      <c r="H114" s="40" t="s">
        <v>149</v>
      </c>
      <c r="I114" s="40" t="s">
        <v>148</v>
      </c>
      <c r="J114" s="39">
        <v>0</v>
      </c>
      <c r="K114" s="39">
        <v>0</v>
      </c>
      <c r="L114" s="39">
        <v>0</v>
      </c>
      <c r="M114" s="39">
        <v>0</v>
      </c>
      <c r="N114" s="39">
        <v>0</v>
      </c>
      <c r="O114" s="39">
        <v>0</v>
      </c>
      <c r="P114" s="39">
        <v>36555.1</v>
      </c>
      <c r="Q114" s="40" t="s">
        <v>297</v>
      </c>
      <c r="R114" s="39">
        <v>30</v>
      </c>
      <c r="S114" s="39">
        <v>36555.1</v>
      </c>
      <c r="T114" s="40" t="s">
        <v>298</v>
      </c>
      <c r="U114" s="39">
        <v>50000</v>
      </c>
      <c r="V114" s="40" t="s">
        <v>305</v>
      </c>
      <c r="W114" s="40" t="s">
        <v>300</v>
      </c>
      <c r="X114" s="40" t="s">
        <v>319</v>
      </c>
      <c r="Y114" s="40" t="s">
        <v>320</v>
      </c>
    </row>
    <row r="115" spans="1:25">
      <c r="A115" s="3" t="s">
        <v>291</v>
      </c>
      <c r="H115" s="40" t="s">
        <v>99</v>
      </c>
      <c r="I115" s="40" t="s">
        <v>98</v>
      </c>
      <c r="J115" s="39">
        <v>0</v>
      </c>
      <c r="K115" s="39">
        <v>0</v>
      </c>
      <c r="L115" s="39">
        <v>0</v>
      </c>
      <c r="M115" s="39">
        <v>0</v>
      </c>
      <c r="N115" s="39">
        <v>0</v>
      </c>
      <c r="O115" s="39">
        <v>0</v>
      </c>
      <c r="P115" s="39">
        <v>16246.53</v>
      </c>
      <c r="Q115" s="40" t="s">
        <v>297</v>
      </c>
      <c r="R115" s="39">
        <v>0</v>
      </c>
      <c r="S115" s="39">
        <v>16246.53</v>
      </c>
      <c r="T115" s="40" t="s">
        <v>298</v>
      </c>
      <c r="U115" s="39">
        <v>50000</v>
      </c>
      <c r="V115" s="40" t="s">
        <v>305</v>
      </c>
      <c r="W115" s="40" t="s">
        <v>318</v>
      </c>
      <c r="X115" s="40" t="s">
        <v>306</v>
      </c>
      <c r="Y115" s="40" t="s">
        <v>307</v>
      </c>
    </row>
    <row r="116" spans="1:25">
      <c r="A116" s="3" t="s">
        <v>291</v>
      </c>
      <c r="H116" s="40" t="s">
        <v>137</v>
      </c>
      <c r="I116" s="40" t="s">
        <v>136</v>
      </c>
      <c r="J116" s="39">
        <v>0</v>
      </c>
      <c r="K116" s="39">
        <v>0</v>
      </c>
      <c r="L116" s="39">
        <v>0</v>
      </c>
      <c r="M116" s="39">
        <v>0</v>
      </c>
      <c r="N116" s="39">
        <v>0</v>
      </c>
      <c r="O116" s="39">
        <v>0</v>
      </c>
      <c r="P116" s="39">
        <v>28076.47</v>
      </c>
      <c r="Q116" s="40" t="s">
        <v>297</v>
      </c>
      <c r="R116" s="39">
        <v>127</v>
      </c>
      <c r="S116" s="39">
        <v>28076.47</v>
      </c>
      <c r="T116" s="40" t="s">
        <v>298</v>
      </c>
      <c r="U116" s="39">
        <v>40000</v>
      </c>
      <c r="V116" s="40" t="s">
        <v>299</v>
      </c>
      <c r="W116" s="40" t="s">
        <v>300</v>
      </c>
      <c r="X116" s="40" t="s">
        <v>303</v>
      </c>
      <c r="Y116" s="40" t="s">
        <v>304</v>
      </c>
    </row>
    <row r="117" spans="1:25">
      <c r="A117" s="3" t="s">
        <v>291</v>
      </c>
      <c r="H117" s="40" t="s">
        <v>141</v>
      </c>
      <c r="I117" s="40" t="s">
        <v>140</v>
      </c>
      <c r="J117" s="39">
        <v>0</v>
      </c>
      <c r="K117" s="39">
        <v>0</v>
      </c>
      <c r="L117" s="39">
        <v>0</v>
      </c>
      <c r="M117" s="39">
        <v>0</v>
      </c>
      <c r="N117" s="39">
        <v>0</v>
      </c>
      <c r="O117" s="39">
        <v>0</v>
      </c>
      <c r="P117" s="39">
        <v>30623.84</v>
      </c>
      <c r="Q117" s="40" t="s">
        <v>297</v>
      </c>
      <c r="R117" s="39">
        <v>25</v>
      </c>
      <c r="S117" s="39">
        <v>30623.84</v>
      </c>
      <c r="T117" s="40" t="s">
        <v>298</v>
      </c>
      <c r="U117" s="39">
        <v>50000</v>
      </c>
      <c r="V117" s="40" t="s">
        <v>313</v>
      </c>
      <c r="W117" s="40" t="s">
        <v>300</v>
      </c>
      <c r="X117" s="40" t="s">
        <v>314</v>
      </c>
      <c r="Y117" s="40" t="s">
        <v>315</v>
      </c>
    </row>
    <row r="118" spans="1:25">
      <c r="A118" s="3" t="s">
        <v>291</v>
      </c>
      <c r="H118" s="40" t="s">
        <v>57</v>
      </c>
      <c r="I118" s="40" t="s">
        <v>56</v>
      </c>
      <c r="J118" s="39">
        <v>0</v>
      </c>
      <c r="K118" s="39">
        <v>0</v>
      </c>
      <c r="L118" s="39">
        <v>0</v>
      </c>
      <c r="M118" s="39">
        <v>0</v>
      </c>
      <c r="N118" s="39">
        <v>0</v>
      </c>
      <c r="O118" s="39">
        <v>0</v>
      </c>
      <c r="P118" s="39">
        <v>1266.3900000000001</v>
      </c>
      <c r="Q118" s="40" t="s">
        <v>297</v>
      </c>
      <c r="R118" s="39">
        <v>137</v>
      </c>
      <c r="S118" s="39">
        <v>1266.3900000000001</v>
      </c>
      <c r="T118" s="40" t="s">
        <v>298</v>
      </c>
      <c r="U118" s="39">
        <v>40000</v>
      </c>
      <c r="V118" s="40" t="s">
        <v>299</v>
      </c>
      <c r="W118" s="40" t="s">
        <v>300</v>
      </c>
      <c r="X118" s="40" t="s">
        <v>303</v>
      </c>
      <c r="Y118" s="40" t="s">
        <v>304</v>
      </c>
    </row>
    <row r="119" spans="1:25">
      <c r="A119" s="3" t="s">
        <v>291</v>
      </c>
      <c r="H119" s="40" t="s">
        <v>29</v>
      </c>
      <c r="I119" s="40" t="s">
        <v>28</v>
      </c>
      <c r="J119" s="39">
        <v>-18721.189999999999</v>
      </c>
      <c r="K119" s="39">
        <v>0</v>
      </c>
      <c r="L119" s="39">
        <v>0</v>
      </c>
      <c r="M119" s="39">
        <v>0</v>
      </c>
      <c r="N119" s="39">
        <v>0</v>
      </c>
      <c r="O119" s="39">
        <v>0</v>
      </c>
      <c r="P119" s="39">
        <v>27710.38</v>
      </c>
      <c r="Q119" s="40" t="s">
        <v>297</v>
      </c>
      <c r="R119" s="39">
        <v>0</v>
      </c>
      <c r="S119" s="39">
        <v>8989.19</v>
      </c>
      <c r="T119" s="40" t="s">
        <v>298</v>
      </c>
      <c r="U119" s="39">
        <v>20000</v>
      </c>
      <c r="V119" s="40" t="s">
        <v>299</v>
      </c>
      <c r="W119" s="40" t="s">
        <v>300</v>
      </c>
      <c r="X119" s="40" t="s">
        <v>303</v>
      </c>
      <c r="Y119" s="40" t="s">
        <v>304</v>
      </c>
    </row>
    <row r="120" spans="1:25">
      <c r="A120" s="3" t="s">
        <v>291</v>
      </c>
      <c r="H120" s="40" t="s">
        <v>167</v>
      </c>
      <c r="I120" s="40" t="s">
        <v>166</v>
      </c>
      <c r="J120" s="39">
        <v>0</v>
      </c>
      <c r="K120" s="39">
        <v>0</v>
      </c>
      <c r="L120" s="39">
        <v>0</v>
      </c>
      <c r="M120" s="39">
        <v>0</v>
      </c>
      <c r="N120" s="39">
        <v>0</v>
      </c>
      <c r="O120" s="39">
        <v>0</v>
      </c>
      <c r="P120" s="39">
        <v>59656.42</v>
      </c>
      <c r="Q120" s="40" t="s">
        <v>297</v>
      </c>
      <c r="R120" s="39">
        <v>25</v>
      </c>
      <c r="S120" s="39">
        <v>59656.42</v>
      </c>
      <c r="T120" s="40" t="s">
        <v>298</v>
      </c>
      <c r="U120" s="39">
        <v>50000</v>
      </c>
      <c r="V120" s="40" t="s">
        <v>305</v>
      </c>
      <c r="W120" s="40" t="s">
        <v>300</v>
      </c>
      <c r="X120" s="40" t="s">
        <v>319</v>
      </c>
      <c r="Y120" s="40" t="s">
        <v>320</v>
      </c>
    </row>
    <row r="121" spans="1:25">
      <c r="A121" s="3" t="s">
        <v>291</v>
      </c>
      <c r="H121" s="40" t="s">
        <v>216</v>
      </c>
      <c r="I121" s="40" t="s">
        <v>215</v>
      </c>
      <c r="J121" s="39">
        <v>66947.649999999994</v>
      </c>
      <c r="K121" s="39">
        <v>0</v>
      </c>
      <c r="L121" s="39">
        <v>0</v>
      </c>
      <c r="M121" s="39">
        <v>0</v>
      </c>
      <c r="N121" s="39">
        <v>0</v>
      </c>
      <c r="O121" s="39">
        <v>0</v>
      </c>
      <c r="P121" s="39">
        <v>0</v>
      </c>
      <c r="Q121" s="40" t="s">
        <v>322</v>
      </c>
      <c r="R121" s="39">
        <v>0</v>
      </c>
      <c r="S121" s="39">
        <v>66947.649999999994</v>
      </c>
      <c r="T121" s="40" t="s">
        <v>298</v>
      </c>
      <c r="U121" s="39">
        <v>20000</v>
      </c>
      <c r="V121" s="40" t="s">
        <v>299</v>
      </c>
      <c r="W121" s="40" t="s">
        <v>300</v>
      </c>
      <c r="X121" s="40" t="s">
        <v>303</v>
      </c>
      <c r="Y121" s="40" t="s">
        <v>304</v>
      </c>
    </row>
    <row r="122" spans="1:25">
      <c r="A122" s="3" t="s">
        <v>291</v>
      </c>
      <c r="H122" s="40" t="s">
        <v>121</v>
      </c>
      <c r="I122" s="40" t="s">
        <v>120</v>
      </c>
      <c r="J122" s="39">
        <v>0</v>
      </c>
      <c r="K122" s="39">
        <v>0</v>
      </c>
      <c r="L122" s="39">
        <v>0</v>
      </c>
      <c r="M122" s="39">
        <v>0</v>
      </c>
      <c r="N122" s="39">
        <v>0</v>
      </c>
      <c r="O122" s="39">
        <v>0</v>
      </c>
      <c r="P122" s="39">
        <v>22677.06</v>
      </c>
      <c r="Q122" s="40" t="s">
        <v>297</v>
      </c>
      <c r="R122" s="39">
        <v>0</v>
      </c>
      <c r="S122" s="39">
        <v>22677.06</v>
      </c>
      <c r="T122" s="40" t="s">
        <v>298</v>
      </c>
      <c r="U122" s="39">
        <v>40000</v>
      </c>
      <c r="V122" s="40" t="s">
        <v>305</v>
      </c>
      <c r="W122" s="40" t="s">
        <v>318</v>
      </c>
      <c r="X122" s="40" t="s">
        <v>306</v>
      </c>
      <c r="Y122" s="40" t="s">
        <v>307</v>
      </c>
    </row>
    <row r="123" spans="1:25">
      <c r="A123" s="3" t="s">
        <v>291</v>
      </c>
      <c r="H123" s="40" t="s">
        <v>180</v>
      </c>
      <c r="I123" s="40" t="s">
        <v>179</v>
      </c>
      <c r="J123" s="39">
        <v>99.75</v>
      </c>
      <c r="K123" s="39">
        <v>0</v>
      </c>
      <c r="L123" s="39">
        <v>0</v>
      </c>
      <c r="M123" s="39">
        <v>0</v>
      </c>
      <c r="N123" s="39">
        <v>0</v>
      </c>
      <c r="O123" s="39">
        <v>0</v>
      </c>
      <c r="P123" s="39">
        <v>0</v>
      </c>
      <c r="Q123" s="40" t="s">
        <v>322</v>
      </c>
      <c r="R123" s="39">
        <v>0</v>
      </c>
      <c r="S123" s="39">
        <v>99.75</v>
      </c>
      <c r="T123" s="40" t="s">
        <v>298</v>
      </c>
      <c r="U123" s="39">
        <v>50000</v>
      </c>
      <c r="V123" s="40" t="s">
        <v>299</v>
      </c>
      <c r="W123" s="40" t="s">
        <v>300</v>
      </c>
      <c r="X123" s="40" t="s">
        <v>301</v>
      </c>
      <c r="Y123" s="40" t="s">
        <v>302</v>
      </c>
    </row>
    <row r="124" spans="1:25">
      <c r="A124" s="3" t="s">
        <v>291</v>
      </c>
      <c r="H124" s="40" t="s">
        <v>210</v>
      </c>
      <c r="I124" s="40" t="s">
        <v>209</v>
      </c>
      <c r="J124" s="39">
        <v>9265.48</v>
      </c>
      <c r="K124" s="39">
        <v>0</v>
      </c>
      <c r="L124" s="39">
        <v>0</v>
      </c>
      <c r="M124" s="39">
        <v>0</v>
      </c>
      <c r="N124" s="39">
        <v>0</v>
      </c>
      <c r="O124" s="39">
        <v>0</v>
      </c>
      <c r="P124" s="39">
        <v>0</v>
      </c>
      <c r="Q124" s="40" t="s">
        <v>322</v>
      </c>
      <c r="R124" s="39">
        <v>0</v>
      </c>
      <c r="S124" s="39">
        <v>9265.48</v>
      </c>
      <c r="T124" s="40" t="s">
        <v>298</v>
      </c>
      <c r="U124" s="39">
        <v>20000</v>
      </c>
      <c r="V124" s="40" t="s">
        <v>299</v>
      </c>
      <c r="W124" s="40" t="s">
        <v>300</v>
      </c>
      <c r="X124" s="40" t="s">
        <v>303</v>
      </c>
      <c r="Y124" s="40" t="s">
        <v>304</v>
      </c>
    </row>
    <row r="125" spans="1:25">
      <c r="A125" s="3" t="s">
        <v>291</v>
      </c>
      <c r="H125" s="40" t="s">
        <v>159</v>
      </c>
      <c r="I125" s="40" t="s">
        <v>158</v>
      </c>
      <c r="J125" s="39">
        <v>0</v>
      </c>
      <c r="K125" s="39">
        <v>0</v>
      </c>
      <c r="L125" s="39">
        <v>0</v>
      </c>
      <c r="M125" s="39">
        <v>0</v>
      </c>
      <c r="N125" s="39">
        <v>0</v>
      </c>
      <c r="O125" s="39">
        <v>0</v>
      </c>
      <c r="P125" s="39">
        <v>46899.02</v>
      </c>
      <c r="Q125" s="40" t="s">
        <v>297</v>
      </c>
      <c r="R125" s="39">
        <v>73</v>
      </c>
      <c r="S125" s="39">
        <v>46899.02</v>
      </c>
      <c r="T125" s="40" t="s">
        <v>298</v>
      </c>
      <c r="U125" s="39">
        <v>40000</v>
      </c>
      <c r="V125" s="40" t="s">
        <v>299</v>
      </c>
      <c r="W125" s="40" t="s">
        <v>300</v>
      </c>
      <c r="X125" s="40" t="s">
        <v>303</v>
      </c>
      <c r="Y125" s="40" t="s">
        <v>304</v>
      </c>
    </row>
    <row r="126" spans="1:25">
      <c r="A126" s="3" t="s">
        <v>291</v>
      </c>
      <c r="H126" t="s">
        <v>294</v>
      </c>
      <c r="I126"/>
      <c r="J126">
        <f>SUBTOTAL(109,Customers[Current])</f>
        <v>200959.24000000002</v>
      </c>
      <c r="K126">
        <f>SUBTOTAL(109,Customers[31 - 60 Days])</f>
        <v>0</v>
      </c>
      <c r="L126">
        <f>SUBTOTAL(109,Customers[61 - 90 Days])</f>
        <v>9.9</v>
      </c>
      <c r="M126">
        <f>SUBTOTAL(109,Customers[91 - 120 Days])</f>
        <v>342.3</v>
      </c>
      <c r="N126">
        <f>SUBTOTAL(109,Customers[121 - 150 Days])</f>
        <v>0</v>
      </c>
      <c r="O126">
        <f>SUBTOTAL(109,Customers[151 - 180 Days])</f>
        <v>0</v>
      </c>
      <c r="P126">
        <f>SUBTOTAL(109,Customers[181 and Over])</f>
        <v>1801920.3099999998</v>
      </c>
      <c r="Q126"/>
      <c r="R126">
        <f>SUBTOTAL(109,Customers[Average Days To Pay - Year])</f>
        <v>5771</v>
      </c>
      <c r="S126">
        <f>SUBTOTAL(109,Customers[Balance])</f>
        <v>2003231.7500000005</v>
      </c>
      <c r="T126"/>
      <c r="U126">
        <f>SUBTOTAL(109,Customers[Credit Limit])</f>
        <v>3515000</v>
      </c>
      <c r="V126"/>
      <c r="W126"/>
      <c r="X126"/>
      <c r="Y126">
        <f>SUBTOTAL(103,Customers[Salesperson ID])</f>
        <v>96</v>
      </c>
    </row>
  </sheetData>
  <pageMargins left="0.7" right="0.7" top="0.75" bottom="0.75" header="0.3" footer="0.3"/>
  <pageSetup orientation="portrait" horizontalDpi="300" verticalDpi="300" r:id="rId1"/>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9"/>
  <sheetViews>
    <sheetView workbookViewId="0"/>
  </sheetViews>
  <sheetFormatPr defaultRowHeight="15"/>
  <sheetData>
    <row r="1" spans="1:8">
      <c r="A1" s="38" t="s">
        <v>558</v>
      </c>
      <c r="F1" s="38" t="s">
        <v>0</v>
      </c>
      <c r="G1" s="38" t="s">
        <v>1</v>
      </c>
      <c r="H1" s="38" t="s">
        <v>2</v>
      </c>
    </row>
    <row r="3" spans="1:8">
      <c r="C3" s="38" t="s">
        <v>234</v>
      </c>
    </row>
    <row r="4" spans="1:8">
      <c r="C4" s="38" t="s">
        <v>235</v>
      </c>
    </row>
    <row r="5" spans="1:8">
      <c r="C5" s="38" t="s">
        <v>246</v>
      </c>
    </row>
    <row r="6" spans="1:8">
      <c r="C6" s="38" t="s">
        <v>237</v>
      </c>
    </row>
    <row r="7" spans="1:8">
      <c r="C7" s="38" t="s">
        <v>238</v>
      </c>
    </row>
    <row r="9" spans="1:8">
      <c r="D9" s="38" t="s">
        <v>285</v>
      </c>
    </row>
    <row r="11" spans="1:8">
      <c r="F11" s="38" t="s">
        <v>3</v>
      </c>
      <c r="G11" s="38" t="s">
        <v>4</v>
      </c>
    </row>
    <row r="12" spans="1:8">
      <c r="F12" s="38" t="s">
        <v>5</v>
      </c>
    </row>
    <row r="13" spans="1:8">
      <c r="A13" s="38" t="s">
        <v>6</v>
      </c>
      <c r="F13" s="38" t="s">
        <v>7</v>
      </c>
      <c r="G13" s="38" t="s">
        <v>286</v>
      </c>
      <c r="H13" s="38" t="s">
        <v>287</v>
      </c>
    </row>
    <row r="14" spans="1:8">
      <c r="F14" s="38" t="s">
        <v>20</v>
      </c>
      <c r="G14" s="38" t="s">
        <v>219</v>
      </c>
    </row>
    <row r="16" spans="1:8">
      <c r="E16" s="38" t="s">
        <v>236</v>
      </c>
    </row>
    <row r="17" spans="1:25">
      <c r="A17" s="38" t="s">
        <v>8</v>
      </c>
      <c r="G17" s="38" t="s">
        <v>9</v>
      </c>
      <c r="H17" s="38" t="s">
        <v>22</v>
      </c>
      <c r="I17" s="38" t="s">
        <v>21</v>
      </c>
      <c r="J17" s="38" t="s">
        <v>227</v>
      </c>
      <c r="K17" s="38" t="s">
        <v>228</v>
      </c>
      <c r="L17" s="38" t="s">
        <v>229</v>
      </c>
      <c r="M17" s="38" t="s">
        <v>230</v>
      </c>
      <c r="N17" s="38" t="s">
        <v>231</v>
      </c>
      <c r="O17" s="38" t="s">
        <v>232</v>
      </c>
      <c r="P17" s="38" t="s">
        <v>233</v>
      </c>
      <c r="Q17" s="38" t="s">
        <v>18</v>
      </c>
      <c r="R17" s="38" t="s">
        <v>19</v>
      </c>
      <c r="S17" s="38" t="s">
        <v>220</v>
      </c>
      <c r="T17" s="38" t="s">
        <v>23</v>
      </c>
      <c r="U17" s="38" t="s">
        <v>221</v>
      </c>
      <c r="V17" s="38" t="s">
        <v>222</v>
      </c>
      <c r="W17" s="38" t="s">
        <v>223</v>
      </c>
      <c r="X17" s="38" t="s">
        <v>7</v>
      </c>
      <c r="Y17" s="38" t="s">
        <v>27</v>
      </c>
    </row>
    <row r="18" spans="1:25">
      <c r="A18" s="38" t="s">
        <v>8</v>
      </c>
      <c r="G18" s="38" t="s">
        <v>10</v>
      </c>
      <c r="H18" s="38" t="s">
        <v>22</v>
      </c>
      <c r="I18" s="38" t="s">
        <v>21</v>
      </c>
      <c r="J18" s="38" t="s">
        <v>11</v>
      </c>
      <c r="K18" s="38" t="s">
        <v>12</v>
      </c>
      <c r="L18" s="38" t="s">
        <v>13</v>
      </c>
      <c r="M18" s="38" t="s">
        <v>14</v>
      </c>
      <c r="N18" s="38" t="s">
        <v>15</v>
      </c>
      <c r="O18" s="38" t="s">
        <v>16</v>
      </c>
      <c r="P18" s="38" t="s">
        <v>17</v>
      </c>
      <c r="Q18" s="38" t="s">
        <v>18</v>
      </c>
      <c r="R18" s="38" t="s">
        <v>19</v>
      </c>
      <c r="S18" s="38" t="s">
        <v>20</v>
      </c>
      <c r="T18" s="38" t="s">
        <v>23</v>
      </c>
      <c r="U18" s="38" t="s">
        <v>24</v>
      </c>
      <c r="V18" s="38" t="s">
        <v>25</v>
      </c>
      <c r="W18" s="38" t="s">
        <v>26</v>
      </c>
      <c r="X18" s="38" t="s">
        <v>7</v>
      </c>
      <c r="Y18" s="38" t="s">
        <v>27</v>
      </c>
    </row>
    <row r="19" spans="1:25">
      <c r="G19" s="38" t="s">
        <v>288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9"/>
  <sheetViews>
    <sheetView workbookViewId="0"/>
  </sheetViews>
  <sheetFormatPr defaultRowHeight="15"/>
  <sheetData>
    <row r="1" spans="1:8">
      <c r="A1" s="38" t="s">
        <v>558</v>
      </c>
      <c r="F1" s="38" t="s">
        <v>0</v>
      </c>
      <c r="G1" s="38" t="s">
        <v>1</v>
      </c>
      <c r="H1" s="38" t="s">
        <v>2</v>
      </c>
    </row>
    <row r="3" spans="1:8">
      <c r="C3" s="38" t="s">
        <v>234</v>
      </c>
    </row>
    <row r="4" spans="1:8">
      <c r="C4" s="38" t="s">
        <v>235</v>
      </c>
    </row>
    <row r="5" spans="1:8">
      <c r="C5" s="38" t="s">
        <v>246</v>
      </c>
    </row>
    <row r="6" spans="1:8">
      <c r="C6" s="38" t="s">
        <v>237</v>
      </c>
    </row>
    <row r="7" spans="1:8">
      <c r="C7" s="38" t="s">
        <v>238</v>
      </c>
    </row>
    <row r="9" spans="1:8">
      <c r="D9" s="38" t="s">
        <v>285</v>
      </c>
    </row>
    <row r="11" spans="1:8">
      <c r="F11" s="38" t="s">
        <v>3</v>
      </c>
      <c r="G11" s="38" t="s">
        <v>4</v>
      </c>
    </row>
    <row r="12" spans="1:8">
      <c r="F12" s="38" t="s">
        <v>5</v>
      </c>
    </row>
    <row r="13" spans="1:8">
      <c r="A13" s="38" t="s">
        <v>6</v>
      </c>
      <c r="F13" s="38" t="s">
        <v>7</v>
      </c>
      <c r="G13" s="38" t="s">
        <v>286</v>
      </c>
      <c r="H13" s="38" t="s">
        <v>287</v>
      </c>
    </row>
    <row r="14" spans="1:8">
      <c r="F14" s="38" t="s">
        <v>20</v>
      </c>
      <c r="G14" s="38" t="s">
        <v>219</v>
      </c>
    </row>
    <row r="16" spans="1:8">
      <c r="E16" s="38" t="s">
        <v>236</v>
      </c>
    </row>
    <row r="17" spans="1:25">
      <c r="A17" s="38" t="s">
        <v>8</v>
      </c>
      <c r="G17" s="38" t="s">
        <v>9</v>
      </c>
      <c r="H17" s="38" t="s">
        <v>22</v>
      </c>
      <c r="I17" s="38" t="s">
        <v>21</v>
      </c>
      <c r="J17" s="38" t="s">
        <v>227</v>
      </c>
      <c r="K17" s="38" t="s">
        <v>228</v>
      </c>
      <c r="L17" s="38" t="s">
        <v>229</v>
      </c>
      <c r="M17" s="38" t="s">
        <v>230</v>
      </c>
      <c r="N17" s="38" t="s">
        <v>231</v>
      </c>
      <c r="O17" s="38" t="s">
        <v>232</v>
      </c>
      <c r="P17" s="38" t="s">
        <v>233</v>
      </c>
      <c r="Q17" s="38" t="s">
        <v>18</v>
      </c>
      <c r="R17" s="38" t="s">
        <v>19</v>
      </c>
      <c r="S17" s="38" t="s">
        <v>220</v>
      </c>
      <c r="T17" s="38" t="s">
        <v>23</v>
      </c>
      <c r="U17" s="38" t="s">
        <v>221</v>
      </c>
      <c r="V17" s="38" t="s">
        <v>222</v>
      </c>
      <c r="W17" s="38" t="s">
        <v>223</v>
      </c>
      <c r="X17" s="38" t="s">
        <v>7</v>
      </c>
      <c r="Y17" s="38" t="s">
        <v>27</v>
      </c>
    </row>
    <row r="18" spans="1:25">
      <c r="A18" s="38" t="s">
        <v>8</v>
      </c>
      <c r="G18" s="38" t="s">
        <v>10</v>
      </c>
      <c r="H18" s="38" t="s">
        <v>22</v>
      </c>
      <c r="I18" s="38" t="s">
        <v>21</v>
      </c>
      <c r="J18" s="38" t="s">
        <v>11</v>
      </c>
      <c r="K18" s="38" t="s">
        <v>12</v>
      </c>
      <c r="L18" s="38" t="s">
        <v>13</v>
      </c>
      <c r="M18" s="38" t="s">
        <v>14</v>
      </c>
      <c r="N18" s="38" t="s">
        <v>15</v>
      </c>
      <c r="O18" s="38" t="s">
        <v>16</v>
      </c>
      <c r="P18" s="38" t="s">
        <v>17</v>
      </c>
      <c r="Q18" s="38" t="s">
        <v>18</v>
      </c>
      <c r="R18" s="38" t="s">
        <v>19</v>
      </c>
      <c r="S18" s="38" t="s">
        <v>20</v>
      </c>
      <c r="T18" s="38" t="s">
        <v>23</v>
      </c>
      <c r="U18" s="38" t="s">
        <v>24</v>
      </c>
      <c r="V18" s="38" t="s">
        <v>25</v>
      </c>
      <c r="W18" s="38" t="s">
        <v>26</v>
      </c>
      <c r="X18" s="38" t="s">
        <v>7</v>
      </c>
      <c r="Y18" s="38" t="s">
        <v>27</v>
      </c>
    </row>
    <row r="19" spans="1:25">
      <c r="G19" s="38" t="s">
        <v>288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26"/>
  <sheetViews>
    <sheetView workbookViewId="0"/>
  </sheetViews>
  <sheetFormatPr defaultRowHeight="15"/>
  <sheetData>
    <row r="1" spans="1:26">
      <c r="A1" s="38" t="s">
        <v>560</v>
      </c>
      <c r="D1" s="38" t="s">
        <v>292</v>
      </c>
      <c r="E1" s="38" t="s">
        <v>293</v>
      </c>
      <c r="G1" s="38" t="s">
        <v>0</v>
      </c>
      <c r="H1" s="38" t="s">
        <v>296</v>
      </c>
      <c r="I1" s="38" t="s">
        <v>293</v>
      </c>
      <c r="J1" s="38" t="s">
        <v>293</v>
      </c>
      <c r="K1" s="38" t="s">
        <v>293</v>
      </c>
      <c r="L1" s="38" t="s">
        <v>293</v>
      </c>
      <c r="M1" s="38" t="s">
        <v>293</v>
      </c>
      <c r="N1" s="38" t="s">
        <v>293</v>
      </c>
      <c r="O1" s="38" t="s">
        <v>293</v>
      </c>
      <c r="P1" s="38" t="s">
        <v>293</v>
      </c>
      <c r="Q1" s="38" t="s">
        <v>293</v>
      </c>
      <c r="R1" s="38" t="s">
        <v>293</v>
      </c>
      <c r="S1" s="38" t="s">
        <v>293</v>
      </c>
      <c r="T1" s="38" t="s">
        <v>293</v>
      </c>
      <c r="U1" s="38" t="s">
        <v>293</v>
      </c>
      <c r="V1" s="38" t="s">
        <v>293</v>
      </c>
      <c r="W1" s="38" t="s">
        <v>293</v>
      </c>
      <c r="X1" s="38" t="s">
        <v>293</v>
      </c>
      <c r="Y1" s="38" t="s">
        <v>293</v>
      </c>
      <c r="Z1" s="38" t="s">
        <v>2</v>
      </c>
    </row>
    <row r="3" spans="1:26">
      <c r="C3" s="38" t="s">
        <v>234</v>
      </c>
    </row>
    <row r="4" spans="1:26">
      <c r="C4" s="38" t="s">
        <v>235</v>
      </c>
    </row>
    <row r="5" spans="1:26">
      <c r="C5" s="38" t="s">
        <v>246</v>
      </c>
    </row>
    <row r="6" spans="1:26">
      <c r="C6" s="38" t="s">
        <v>237</v>
      </c>
    </row>
    <row r="7" spans="1:26">
      <c r="C7" s="38" t="s">
        <v>238</v>
      </c>
    </row>
    <row r="9" spans="1:26">
      <c r="D9" s="38" t="s">
        <v>289</v>
      </c>
      <c r="E9" s="38" t="s">
        <v>290</v>
      </c>
    </row>
    <row r="10" spans="1:26">
      <c r="A10" s="38" t="s">
        <v>291</v>
      </c>
      <c r="D10" s="38" t="s">
        <v>323</v>
      </c>
      <c r="E10" s="38" t="s">
        <v>227</v>
      </c>
    </row>
    <row r="11" spans="1:26">
      <c r="A11" s="38" t="s">
        <v>291</v>
      </c>
      <c r="D11" s="38" t="s">
        <v>324</v>
      </c>
      <c r="E11" s="38" t="s">
        <v>228</v>
      </c>
    </row>
    <row r="12" spans="1:26">
      <c r="A12" s="38" t="s">
        <v>291</v>
      </c>
      <c r="D12" s="38" t="s">
        <v>325</v>
      </c>
      <c r="E12" s="38" t="s">
        <v>229</v>
      </c>
    </row>
    <row r="13" spans="1:26">
      <c r="A13" s="38" t="s">
        <v>291</v>
      </c>
      <c r="D13" s="38" t="s">
        <v>326</v>
      </c>
      <c r="E13" s="38" t="s">
        <v>230</v>
      </c>
    </row>
    <row r="14" spans="1:26">
      <c r="A14" s="38" t="s">
        <v>291</v>
      </c>
      <c r="D14" s="38" t="s">
        <v>327</v>
      </c>
      <c r="E14" s="38" t="s">
        <v>231</v>
      </c>
    </row>
    <row r="15" spans="1:26">
      <c r="A15" s="38" t="s">
        <v>291</v>
      </c>
      <c r="D15" s="38" t="s">
        <v>328</v>
      </c>
      <c r="E15" s="38" t="s">
        <v>232</v>
      </c>
    </row>
    <row r="16" spans="1:26">
      <c r="A16" s="38" t="s">
        <v>291</v>
      </c>
      <c r="D16" s="38" t="s">
        <v>329</v>
      </c>
      <c r="E16" s="38" t="s">
        <v>233</v>
      </c>
    </row>
    <row r="17" spans="1:43">
      <c r="A17" s="38" t="s">
        <v>291</v>
      </c>
      <c r="D17" s="38" t="s">
        <v>330</v>
      </c>
      <c r="E17" s="38" t="s">
        <v>227</v>
      </c>
    </row>
    <row r="18" spans="1:43">
      <c r="A18" s="38" t="s">
        <v>291</v>
      </c>
      <c r="D18" s="38" t="s">
        <v>331</v>
      </c>
      <c r="E18" s="38" t="s">
        <v>295</v>
      </c>
    </row>
    <row r="19" spans="1:43">
      <c r="A19" s="38" t="s">
        <v>291</v>
      </c>
      <c r="D19" s="38" t="s">
        <v>332</v>
      </c>
      <c r="E19" s="38" t="s">
        <v>333</v>
      </c>
    </row>
    <row r="21" spans="1:43">
      <c r="G21" s="38" t="s">
        <v>3</v>
      </c>
      <c r="H21" s="38" t="s">
        <v>4</v>
      </c>
    </row>
    <row r="22" spans="1:43">
      <c r="G22" s="38" t="s">
        <v>5</v>
      </c>
    </row>
    <row r="23" spans="1:43">
      <c r="A23" s="38" t="s">
        <v>6</v>
      </c>
      <c r="G23" s="38" t="s">
        <v>7</v>
      </c>
      <c r="H23" s="38" t="s">
        <v>286</v>
      </c>
      <c r="Z23" s="38" t="s">
        <v>287</v>
      </c>
    </row>
    <row r="24" spans="1:43">
      <c r="G24" s="38" t="s">
        <v>20</v>
      </c>
      <c r="H24" s="38" t="s">
        <v>219</v>
      </c>
    </row>
    <row r="26" spans="1:43">
      <c r="F26" s="38" t="s">
        <v>236</v>
      </c>
    </row>
    <row r="27" spans="1:43">
      <c r="A27" s="38" t="s">
        <v>8</v>
      </c>
      <c r="H27" s="38" t="s">
        <v>9</v>
      </c>
      <c r="Z27" s="38" t="s">
        <v>22</v>
      </c>
      <c r="AA27" s="38" t="s">
        <v>21</v>
      </c>
      <c r="AB27" s="38" t="s">
        <v>227</v>
      </c>
      <c r="AC27" s="38" t="s">
        <v>228</v>
      </c>
      <c r="AD27" s="38" t="s">
        <v>229</v>
      </c>
      <c r="AE27" s="38" t="s">
        <v>230</v>
      </c>
      <c r="AF27" s="38" t="s">
        <v>231</v>
      </c>
      <c r="AG27" s="38" t="s">
        <v>232</v>
      </c>
      <c r="AH27" s="38" t="s">
        <v>233</v>
      </c>
      <c r="AI27" s="38" t="s">
        <v>18</v>
      </c>
      <c r="AJ27" s="38" t="s">
        <v>19</v>
      </c>
      <c r="AK27" s="38" t="s">
        <v>220</v>
      </c>
      <c r="AL27" s="38" t="s">
        <v>23</v>
      </c>
      <c r="AM27" s="38" t="s">
        <v>221</v>
      </c>
      <c r="AN27" s="38" t="s">
        <v>222</v>
      </c>
      <c r="AO27" s="38" t="s">
        <v>223</v>
      </c>
      <c r="AP27" s="38" t="s">
        <v>7</v>
      </c>
      <c r="AQ27" s="38" t="s">
        <v>27</v>
      </c>
    </row>
    <row r="28" spans="1:43">
      <c r="A28" s="38" t="s">
        <v>8</v>
      </c>
      <c r="H28" s="38" t="s">
        <v>10</v>
      </c>
      <c r="Z28" s="38" t="s">
        <v>22</v>
      </c>
      <c r="AA28" s="38" t="s">
        <v>21</v>
      </c>
      <c r="AB28" s="38" t="s">
        <v>11</v>
      </c>
      <c r="AC28" s="38" t="s">
        <v>12</v>
      </c>
      <c r="AD28" s="38" t="s">
        <v>13</v>
      </c>
      <c r="AE28" s="38" t="s">
        <v>14</v>
      </c>
      <c r="AF28" s="38" t="s">
        <v>15</v>
      </c>
      <c r="AG28" s="38" t="s">
        <v>16</v>
      </c>
      <c r="AH28" s="38" t="s">
        <v>17</v>
      </c>
      <c r="AI28" s="38" t="s">
        <v>18</v>
      </c>
      <c r="AJ28" s="38" t="s">
        <v>19</v>
      </c>
      <c r="AK28" s="38" t="s">
        <v>20</v>
      </c>
      <c r="AL28" s="38" t="s">
        <v>23</v>
      </c>
      <c r="AM28" s="38" t="s">
        <v>24</v>
      </c>
      <c r="AN28" s="38" t="s">
        <v>25</v>
      </c>
      <c r="AO28" s="38" t="s">
        <v>26</v>
      </c>
      <c r="AP28" s="38" t="s">
        <v>7</v>
      </c>
      <c r="AQ28" s="38" t="s">
        <v>27</v>
      </c>
    </row>
    <row r="29" spans="1:43">
      <c r="H29" s="38" t="s">
        <v>22</v>
      </c>
      <c r="I29" s="38" t="s">
        <v>21</v>
      </c>
      <c r="J29" s="38" t="s">
        <v>227</v>
      </c>
      <c r="K29" s="38" t="s">
        <v>228</v>
      </c>
      <c r="L29" s="38" t="s">
        <v>229</v>
      </c>
      <c r="M29" s="38" t="s">
        <v>230</v>
      </c>
      <c r="N29" s="38" t="s">
        <v>231</v>
      </c>
      <c r="O29" s="38" t="s">
        <v>232</v>
      </c>
      <c r="P29" s="38" t="s">
        <v>233</v>
      </c>
      <c r="Q29" s="38" t="s">
        <v>18</v>
      </c>
      <c r="R29" s="38" t="s">
        <v>19</v>
      </c>
      <c r="S29" s="38" t="s">
        <v>220</v>
      </c>
      <c r="T29" s="38" t="s">
        <v>23</v>
      </c>
      <c r="U29" s="38" t="s">
        <v>221</v>
      </c>
      <c r="V29" s="38" t="s">
        <v>222</v>
      </c>
      <c r="W29" s="38" t="s">
        <v>223</v>
      </c>
      <c r="X29" s="38" t="s">
        <v>7</v>
      </c>
      <c r="Y29" s="38" t="s">
        <v>27</v>
      </c>
    </row>
    <row r="30" spans="1:43">
      <c r="A30" s="38" t="s">
        <v>291</v>
      </c>
      <c r="H30" s="38" t="s">
        <v>206</v>
      </c>
      <c r="I30" s="38" t="s">
        <v>205</v>
      </c>
      <c r="J30" s="38" t="s">
        <v>334</v>
      </c>
      <c r="K30" s="38" t="s">
        <v>335</v>
      </c>
      <c r="L30" s="38" t="s">
        <v>335</v>
      </c>
      <c r="M30" s="38" t="s">
        <v>335</v>
      </c>
      <c r="N30" s="38" t="s">
        <v>335</v>
      </c>
      <c r="O30" s="38" t="s">
        <v>335</v>
      </c>
      <c r="P30" s="38" t="s">
        <v>336</v>
      </c>
      <c r="Q30" s="38" t="s">
        <v>297</v>
      </c>
      <c r="R30" s="38" t="s">
        <v>335</v>
      </c>
      <c r="S30" s="38" t="s">
        <v>337</v>
      </c>
      <c r="T30" s="38" t="s">
        <v>298</v>
      </c>
      <c r="U30" s="38" t="s">
        <v>338</v>
      </c>
      <c r="V30" s="38" t="s">
        <v>299</v>
      </c>
      <c r="W30" s="38" t="s">
        <v>300</v>
      </c>
      <c r="X30" s="38" t="s">
        <v>301</v>
      </c>
      <c r="Y30" s="38" t="s">
        <v>302</v>
      </c>
    </row>
    <row r="31" spans="1:43">
      <c r="A31" s="38" t="s">
        <v>291</v>
      </c>
      <c r="H31" s="38" t="s">
        <v>204</v>
      </c>
      <c r="I31" s="38" t="s">
        <v>203</v>
      </c>
      <c r="J31" s="38" t="s">
        <v>339</v>
      </c>
      <c r="K31" s="38" t="s">
        <v>335</v>
      </c>
      <c r="L31" s="38" t="s">
        <v>335</v>
      </c>
      <c r="M31" s="38" t="s">
        <v>335</v>
      </c>
      <c r="N31" s="38" t="s">
        <v>335</v>
      </c>
      <c r="O31" s="38" t="s">
        <v>335</v>
      </c>
      <c r="P31" s="38" t="s">
        <v>340</v>
      </c>
      <c r="Q31" s="38" t="s">
        <v>297</v>
      </c>
      <c r="R31" s="38" t="s">
        <v>341</v>
      </c>
      <c r="S31" s="38" t="s">
        <v>342</v>
      </c>
      <c r="T31" s="38" t="s">
        <v>298</v>
      </c>
      <c r="U31" s="38" t="s">
        <v>343</v>
      </c>
      <c r="V31" s="38" t="s">
        <v>299</v>
      </c>
      <c r="W31" s="38" t="s">
        <v>300</v>
      </c>
      <c r="X31" s="38" t="s">
        <v>303</v>
      </c>
      <c r="Y31" s="38" t="s">
        <v>304</v>
      </c>
    </row>
    <row r="32" spans="1:43">
      <c r="A32" s="38" t="s">
        <v>291</v>
      </c>
      <c r="H32" s="38" t="s">
        <v>49</v>
      </c>
      <c r="I32" s="38" t="s">
        <v>48</v>
      </c>
      <c r="J32" s="38" t="s">
        <v>335</v>
      </c>
      <c r="K32" s="38" t="s">
        <v>335</v>
      </c>
      <c r="L32" s="38" t="s">
        <v>335</v>
      </c>
      <c r="M32" s="38" t="s">
        <v>335</v>
      </c>
      <c r="N32" s="38" t="s">
        <v>335</v>
      </c>
      <c r="O32" s="38" t="s">
        <v>335</v>
      </c>
      <c r="P32" s="38" t="s">
        <v>344</v>
      </c>
      <c r="Q32" s="38" t="s">
        <v>297</v>
      </c>
      <c r="R32" s="38" t="s">
        <v>345</v>
      </c>
      <c r="S32" s="38" t="s">
        <v>344</v>
      </c>
      <c r="T32" s="38" t="s">
        <v>298</v>
      </c>
      <c r="U32" s="38" t="s">
        <v>346</v>
      </c>
      <c r="V32" s="38" t="s">
        <v>299</v>
      </c>
      <c r="W32" s="38" t="s">
        <v>300</v>
      </c>
      <c r="X32" s="38" t="s">
        <v>301</v>
      </c>
      <c r="Y32" s="38" t="s">
        <v>302</v>
      </c>
    </row>
    <row r="33" spans="1:25">
      <c r="A33" s="38" t="s">
        <v>291</v>
      </c>
      <c r="H33" s="38" t="s">
        <v>35</v>
      </c>
      <c r="I33" s="38" t="s">
        <v>34</v>
      </c>
      <c r="J33" s="38" t="s">
        <v>347</v>
      </c>
      <c r="K33" s="38" t="s">
        <v>335</v>
      </c>
      <c r="L33" s="38" t="s">
        <v>335</v>
      </c>
      <c r="M33" s="38" t="s">
        <v>335</v>
      </c>
      <c r="N33" s="38" t="s">
        <v>335</v>
      </c>
      <c r="O33" s="38" t="s">
        <v>335</v>
      </c>
      <c r="P33" s="38" t="s">
        <v>348</v>
      </c>
      <c r="Q33" s="38" t="s">
        <v>297</v>
      </c>
      <c r="R33" s="38" t="s">
        <v>349</v>
      </c>
      <c r="S33" s="38" t="s">
        <v>350</v>
      </c>
      <c r="T33" s="38" t="s">
        <v>298</v>
      </c>
      <c r="U33" s="38" t="s">
        <v>351</v>
      </c>
      <c r="V33" s="38" t="s">
        <v>305</v>
      </c>
      <c r="W33" s="38" t="s">
        <v>300</v>
      </c>
      <c r="X33" s="38" t="s">
        <v>306</v>
      </c>
      <c r="Y33" s="38" t="s">
        <v>307</v>
      </c>
    </row>
    <row r="34" spans="1:25">
      <c r="A34" s="38" t="s">
        <v>291</v>
      </c>
      <c r="H34" s="38" t="s">
        <v>169</v>
      </c>
      <c r="I34" s="38" t="s">
        <v>168</v>
      </c>
      <c r="J34" s="38" t="s">
        <v>335</v>
      </c>
      <c r="K34" s="38" t="s">
        <v>335</v>
      </c>
      <c r="L34" s="38" t="s">
        <v>335</v>
      </c>
      <c r="M34" s="38" t="s">
        <v>335</v>
      </c>
      <c r="N34" s="38" t="s">
        <v>335</v>
      </c>
      <c r="O34" s="38" t="s">
        <v>335</v>
      </c>
      <c r="P34" s="38" t="s">
        <v>352</v>
      </c>
      <c r="Q34" s="38" t="s">
        <v>297</v>
      </c>
      <c r="R34" s="38" t="s">
        <v>353</v>
      </c>
      <c r="S34" s="38" t="s">
        <v>352</v>
      </c>
      <c r="T34" s="38" t="s">
        <v>298</v>
      </c>
      <c r="U34" s="38" t="s">
        <v>354</v>
      </c>
      <c r="V34" s="38" t="s">
        <v>299</v>
      </c>
      <c r="W34" s="38" t="s">
        <v>308</v>
      </c>
      <c r="X34" s="38" t="s">
        <v>303</v>
      </c>
      <c r="Y34" s="38" t="s">
        <v>304</v>
      </c>
    </row>
    <row r="35" spans="1:25">
      <c r="A35" s="38" t="s">
        <v>291</v>
      </c>
      <c r="H35" s="38" t="s">
        <v>129</v>
      </c>
      <c r="I35" s="38" t="s">
        <v>128</v>
      </c>
      <c r="J35" s="38" t="s">
        <v>335</v>
      </c>
      <c r="K35" s="38" t="s">
        <v>335</v>
      </c>
      <c r="L35" s="38" t="s">
        <v>335</v>
      </c>
      <c r="M35" s="38" t="s">
        <v>335</v>
      </c>
      <c r="N35" s="38" t="s">
        <v>335</v>
      </c>
      <c r="O35" s="38" t="s">
        <v>335</v>
      </c>
      <c r="P35" s="38" t="s">
        <v>355</v>
      </c>
      <c r="Q35" s="38" t="s">
        <v>297</v>
      </c>
      <c r="R35" s="38" t="s">
        <v>356</v>
      </c>
      <c r="S35" s="38" t="s">
        <v>355</v>
      </c>
      <c r="T35" s="38" t="s">
        <v>298</v>
      </c>
      <c r="U35" s="38" t="s">
        <v>357</v>
      </c>
      <c r="V35" s="38" t="s">
        <v>299</v>
      </c>
      <c r="W35" s="38" t="s">
        <v>300</v>
      </c>
      <c r="X35" s="38" t="s">
        <v>301</v>
      </c>
      <c r="Y35" s="38" t="s">
        <v>302</v>
      </c>
    </row>
    <row r="36" spans="1:25">
      <c r="A36" s="38" t="s">
        <v>291</v>
      </c>
      <c r="H36" s="38" t="s">
        <v>79</v>
      </c>
      <c r="I36" s="38" t="s">
        <v>78</v>
      </c>
      <c r="J36" s="38" t="s">
        <v>335</v>
      </c>
      <c r="K36" s="38" t="s">
        <v>335</v>
      </c>
      <c r="L36" s="38" t="s">
        <v>335</v>
      </c>
      <c r="M36" s="38" t="s">
        <v>335</v>
      </c>
      <c r="N36" s="38" t="s">
        <v>335</v>
      </c>
      <c r="O36" s="38" t="s">
        <v>335</v>
      </c>
      <c r="P36" s="38" t="s">
        <v>358</v>
      </c>
      <c r="Q36" s="38" t="s">
        <v>297</v>
      </c>
      <c r="R36" s="38" t="s">
        <v>359</v>
      </c>
      <c r="S36" s="38" t="s">
        <v>358</v>
      </c>
      <c r="T36" s="38" t="s">
        <v>298</v>
      </c>
      <c r="U36" s="38" t="s">
        <v>346</v>
      </c>
      <c r="V36" s="38" t="s">
        <v>299</v>
      </c>
      <c r="W36" s="38" t="s">
        <v>300</v>
      </c>
      <c r="X36" s="38" t="s">
        <v>309</v>
      </c>
      <c r="Y36" s="38" t="s">
        <v>310</v>
      </c>
    </row>
    <row r="37" spans="1:25">
      <c r="A37" s="38" t="s">
        <v>291</v>
      </c>
      <c r="H37" s="38" t="s">
        <v>188</v>
      </c>
      <c r="I37" s="38" t="s">
        <v>187</v>
      </c>
      <c r="J37" s="38" t="s">
        <v>360</v>
      </c>
      <c r="K37" s="38" t="s">
        <v>335</v>
      </c>
      <c r="L37" s="38" t="s">
        <v>335</v>
      </c>
      <c r="M37" s="38" t="s">
        <v>335</v>
      </c>
      <c r="N37" s="38" t="s">
        <v>335</v>
      </c>
      <c r="O37" s="38" t="s">
        <v>335</v>
      </c>
      <c r="P37" s="38" t="s">
        <v>361</v>
      </c>
      <c r="Q37" s="38" t="s">
        <v>297</v>
      </c>
      <c r="R37" s="38" t="s">
        <v>362</v>
      </c>
      <c r="S37" s="38" t="s">
        <v>363</v>
      </c>
      <c r="T37" s="38" t="s">
        <v>298</v>
      </c>
      <c r="U37" s="38" t="s">
        <v>346</v>
      </c>
      <c r="V37" s="38" t="s">
        <v>299</v>
      </c>
      <c r="W37" s="38" t="s">
        <v>300</v>
      </c>
      <c r="X37" s="38" t="s">
        <v>309</v>
      </c>
      <c r="Y37" s="38" t="s">
        <v>310</v>
      </c>
    </row>
    <row r="38" spans="1:25">
      <c r="A38" s="38" t="s">
        <v>291</v>
      </c>
      <c r="H38" s="38" t="s">
        <v>196</v>
      </c>
      <c r="I38" s="38" t="s">
        <v>195</v>
      </c>
      <c r="J38" s="38" t="s">
        <v>364</v>
      </c>
      <c r="K38" s="38" t="s">
        <v>335</v>
      </c>
      <c r="L38" s="38" t="s">
        <v>335</v>
      </c>
      <c r="M38" s="38" t="s">
        <v>335</v>
      </c>
      <c r="N38" s="38" t="s">
        <v>335</v>
      </c>
      <c r="O38" s="38" t="s">
        <v>335</v>
      </c>
      <c r="P38" s="38" t="s">
        <v>335</v>
      </c>
      <c r="Q38" s="38" t="s">
        <v>297</v>
      </c>
      <c r="R38" s="38" t="s">
        <v>365</v>
      </c>
      <c r="S38" s="38" t="s">
        <v>364</v>
      </c>
      <c r="T38" s="38" t="s">
        <v>298</v>
      </c>
      <c r="U38" s="38" t="s">
        <v>343</v>
      </c>
      <c r="V38" s="38" t="s">
        <v>299</v>
      </c>
      <c r="W38" s="38" t="s">
        <v>300</v>
      </c>
      <c r="X38" s="38" t="s">
        <v>303</v>
      </c>
      <c r="Y38" s="38" t="s">
        <v>304</v>
      </c>
    </row>
    <row r="39" spans="1:25">
      <c r="A39" s="38" t="s">
        <v>291</v>
      </c>
      <c r="H39" s="38" t="s">
        <v>87</v>
      </c>
      <c r="I39" s="38" t="s">
        <v>86</v>
      </c>
      <c r="J39" s="38" t="s">
        <v>335</v>
      </c>
      <c r="K39" s="38" t="s">
        <v>335</v>
      </c>
      <c r="L39" s="38" t="s">
        <v>335</v>
      </c>
      <c r="M39" s="38" t="s">
        <v>335</v>
      </c>
      <c r="N39" s="38" t="s">
        <v>335</v>
      </c>
      <c r="O39" s="38" t="s">
        <v>335</v>
      </c>
      <c r="P39" s="38" t="s">
        <v>366</v>
      </c>
      <c r="Q39" s="38" t="s">
        <v>297</v>
      </c>
      <c r="R39" s="38" t="s">
        <v>335</v>
      </c>
      <c r="S39" s="38" t="s">
        <v>366</v>
      </c>
      <c r="T39" s="38" t="s">
        <v>298</v>
      </c>
      <c r="U39" s="38" t="s">
        <v>346</v>
      </c>
      <c r="V39" s="38" t="s">
        <v>299</v>
      </c>
      <c r="W39" s="38" t="s">
        <v>300</v>
      </c>
      <c r="X39" s="38" t="s">
        <v>301</v>
      </c>
      <c r="Y39" s="38" t="s">
        <v>302</v>
      </c>
    </row>
    <row r="40" spans="1:25">
      <c r="A40" s="38" t="s">
        <v>291</v>
      </c>
      <c r="H40" s="38" t="s">
        <v>212</v>
      </c>
      <c r="I40" s="38" t="s">
        <v>211</v>
      </c>
      <c r="J40" s="38" t="s">
        <v>367</v>
      </c>
      <c r="K40" s="38" t="s">
        <v>335</v>
      </c>
      <c r="L40" s="38" t="s">
        <v>335</v>
      </c>
      <c r="M40" s="38" t="s">
        <v>335</v>
      </c>
      <c r="N40" s="38" t="s">
        <v>335</v>
      </c>
      <c r="O40" s="38" t="s">
        <v>335</v>
      </c>
      <c r="P40" s="38" t="s">
        <v>335</v>
      </c>
      <c r="Q40" s="38" t="s">
        <v>297</v>
      </c>
      <c r="R40" s="38" t="s">
        <v>326</v>
      </c>
      <c r="S40" s="38" t="s">
        <v>367</v>
      </c>
      <c r="T40" s="38" t="s">
        <v>298</v>
      </c>
      <c r="U40" s="38" t="s">
        <v>346</v>
      </c>
      <c r="V40" s="38" t="s">
        <v>299</v>
      </c>
      <c r="W40" s="38" t="s">
        <v>300</v>
      </c>
      <c r="X40" s="38" t="s">
        <v>303</v>
      </c>
      <c r="Y40" s="38" t="s">
        <v>304</v>
      </c>
    </row>
    <row r="41" spans="1:25">
      <c r="A41" s="38" t="s">
        <v>291</v>
      </c>
      <c r="H41" s="38" t="s">
        <v>165</v>
      </c>
      <c r="I41" s="38" t="s">
        <v>164</v>
      </c>
      <c r="J41" s="38" t="s">
        <v>335</v>
      </c>
      <c r="K41" s="38" t="s">
        <v>335</v>
      </c>
      <c r="L41" s="38" t="s">
        <v>335</v>
      </c>
      <c r="M41" s="38" t="s">
        <v>335</v>
      </c>
      <c r="N41" s="38" t="s">
        <v>335</v>
      </c>
      <c r="O41" s="38" t="s">
        <v>335</v>
      </c>
      <c r="P41" s="38" t="s">
        <v>368</v>
      </c>
      <c r="Q41" s="38" t="s">
        <v>297</v>
      </c>
      <c r="R41" s="38" t="s">
        <v>335</v>
      </c>
      <c r="S41" s="38" t="s">
        <v>368</v>
      </c>
      <c r="T41" s="38" t="s">
        <v>298</v>
      </c>
      <c r="U41" s="38" t="s">
        <v>354</v>
      </c>
      <c r="V41" s="38" t="s">
        <v>299</v>
      </c>
      <c r="W41" s="38" t="s">
        <v>300</v>
      </c>
      <c r="X41" s="38" t="s">
        <v>311</v>
      </c>
      <c r="Y41" s="38" t="s">
        <v>312</v>
      </c>
    </row>
    <row r="42" spans="1:25">
      <c r="A42" s="38" t="s">
        <v>291</v>
      </c>
      <c r="H42" s="38" t="s">
        <v>107</v>
      </c>
      <c r="I42" s="38" t="s">
        <v>106</v>
      </c>
      <c r="J42" s="38" t="s">
        <v>335</v>
      </c>
      <c r="K42" s="38" t="s">
        <v>335</v>
      </c>
      <c r="L42" s="38" t="s">
        <v>335</v>
      </c>
      <c r="M42" s="38" t="s">
        <v>335</v>
      </c>
      <c r="N42" s="38" t="s">
        <v>335</v>
      </c>
      <c r="O42" s="38" t="s">
        <v>335</v>
      </c>
      <c r="P42" s="38" t="s">
        <v>369</v>
      </c>
      <c r="Q42" s="38" t="s">
        <v>297</v>
      </c>
      <c r="R42" s="38" t="s">
        <v>370</v>
      </c>
      <c r="S42" s="38" t="s">
        <v>369</v>
      </c>
      <c r="T42" s="38" t="s">
        <v>298</v>
      </c>
      <c r="U42" s="38" t="s">
        <v>343</v>
      </c>
      <c r="V42" s="38" t="s">
        <v>313</v>
      </c>
      <c r="W42" s="38" t="s">
        <v>300</v>
      </c>
      <c r="X42" s="38" t="s">
        <v>314</v>
      </c>
      <c r="Y42" s="38" t="s">
        <v>315</v>
      </c>
    </row>
    <row r="43" spans="1:25">
      <c r="A43" s="38" t="s">
        <v>291</v>
      </c>
      <c r="H43" s="38" t="s">
        <v>89</v>
      </c>
      <c r="I43" s="38" t="s">
        <v>88</v>
      </c>
      <c r="J43" s="38" t="s">
        <v>335</v>
      </c>
      <c r="K43" s="38" t="s">
        <v>335</v>
      </c>
      <c r="L43" s="38" t="s">
        <v>335</v>
      </c>
      <c r="M43" s="38" t="s">
        <v>335</v>
      </c>
      <c r="N43" s="38" t="s">
        <v>335</v>
      </c>
      <c r="O43" s="38" t="s">
        <v>335</v>
      </c>
      <c r="P43" s="38" t="s">
        <v>371</v>
      </c>
      <c r="Q43" s="38" t="s">
        <v>297</v>
      </c>
      <c r="R43" s="38" t="s">
        <v>372</v>
      </c>
      <c r="S43" s="38" t="s">
        <v>371</v>
      </c>
      <c r="T43" s="38" t="s">
        <v>298</v>
      </c>
      <c r="U43" s="38" t="s">
        <v>346</v>
      </c>
      <c r="V43" s="38" t="s">
        <v>305</v>
      </c>
      <c r="W43" s="38" t="s">
        <v>300</v>
      </c>
      <c r="X43" s="38" t="s">
        <v>316</v>
      </c>
      <c r="Y43" s="38" t="s">
        <v>317</v>
      </c>
    </row>
    <row r="44" spans="1:25">
      <c r="A44" s="38" t="s">
        <v>291</v>
      </c>
      <c r="H44" s="38" t="s">
        <v>218</v>
      </c>
      <c r="I44" s="38" t="s">
        <v>217</v>
      </c>
      <c r="J44" s="38" t="s">
        <v>373</v>
      </c>
      <c r="K44" s="38" t="s">
        <v>335</v>
      </c>
      <c r="L44" s="38" t="s">
        <v>335</v>
      </c>
      <c r="M44" s="38" t="s">
        <v>335</v>
      </c>
      <c r="N44" s="38" t="s">
        <v>335</v>
      </c>
      <c r="O44" s="38" t="s">
        <v>335</v>
      </c>
      <c r="P44" s="38" t="s">
        <v>374</v>
      </c>
      <c r="Q44" s="38" t="s">
        <v>297</v>
      </c>
      <c r="R44" s="38" t="s">
        <v>375</v>
      </c>
      <c r="S44" s="38" t="s">
        <v>376</v>
      </c>
      <c r="T44" s="38" t="s">
        <v>298</v>
      </c>
      <c r="U44" s="38" t="s">
        <v>357</v>
      </c>
      <c r="V44" s="38" t="s">
        <v>299</v>
      </c>
      <c r="W44" s="38" t="s">
        <v>300</v>
      </c>
      <c r="X44" s="38" t="s">
        <v>309</v>
      </c>
      <c r="Y44" s="38" t="s">
        <v>310</v>
      </c>
    </row>
    <row r="45" spans="1:25">
      <c r="A45" s="38" t="s">
        <v>291</v>
      </c>
      <c r="H45" s="38" t="s">
        <v>139</v>
      </c>
      <c r="I45" s="38" t="s">
        <v>138</v>
      </c>
      <c r="J45" s="38" t="s">
        <v>335</v>
      </c>
      <c r="K45" s="38" t="s">
        <v>335</v>
      </c>
      <c r="L45" s="38" t="s">
        <v>335</v>
      </c>
      <c r="M45" s="38" t="s">
        <v>335</v>
      </c>
      <c r="N45" s="38" t="s">
        <v>335</v>
      </c>
      <c r="O45" s="38" t="s">
        <v>335</v>
      </c>
      <c r="P45" s="38" t="s">
        <v>377</v>
      </c>
      <c r="Q45" s="38" t="s">
        <v>297</v>
      </c>
      <c r="R45" s="38" t="s">
        <v>378</v>
      </c>
      <c r="S45" s="38" t="s">
        <v>377</v>
      </c>
      <c r="T45" s="38" t="s">
        <v>298</v>
      </c>
      <c r="U45" s="38" t="s">
        <v>343</v>
      </c>
      <c r="V45" s="38" t="s">
        <v>305</v>
      </c>
      <c r="X45" s="38" t="s">
        <v>306</v>
      </c>
      <c r="Y45" s="38" t="s">
        <v>307</v>
      </c>
    </row>
    <row r="46" spans="1:25">
      <c r="A46" s="38" t="s">
        <v>291</v>
      </c>
      <c r="H46" s="38" t="s">
        <v>198</v>
      </c>
      <c r="I46" s="38" t="s">
        <v>197</v>
      </c>
      <c r="J46" s="38" t="s">
        <v>364</v>
      </c>
      <c r="K46" s="38" t="s">
        <v>335</v>
      </c>
      <c r="L46" s="38" t="s">
        <v>335</v>
      </c>
      <c r="M46" s="38" t="s">
        <v>335</v>
      </c>
      <c r="N46" s="38" t="s">
        <v>335</v>
      </c>
      <c r="O46" s="38" t="s">
        <v>335</v>
      </c>
      <c r="P46" s="38" t="s">
        <v>379</v>
      </c>
      <c r="Q46" s="38" t="s">
        <v>297</v>
      </c>
      <c r="R46" s="38" t="s">
        <v>380</v>
      </c>
      <c r="S46" s="38" t="s">
        <v>381</v>
      </c>
      <c r="T46" s="38" t="s">
        <v>298</v>
      </c>
      <c r="U46" s="38" t="s">
        <v>346</v>
      </c>
      <c r="V46" s="38" t="s">
        <v>299</v>
      </c>
      <c r="W46" s="38" t="s">
        <v>300</v>
      </c>
      <c r="X46" s="38" t="s">
        <v>301</v>
      </c>
      <c r="Y46" s="38" t="s">
        <v>302</v>
      </c>
    </row>
    <row r="47" spans="1:25">
      <c r="A47" s="38" t="s">
        <v>291</v>
      </c>
      <c r="H47" s="38" t="s">
        <v>31</v>
      </c>
      <c r="I47" s="38" t="s">
        <v>30</v>
      </c>
      <c r="J47" s="38" t="s">
        <v>382</v>
      </c>
      <c r="K47" s="38" t="s">
        <v>335</v>
      </c>
      <c r="L47" s="38" t="s">
        <v>335</v>
      </c>
      <c r="M47" s="38" t="s">
        <v>335</v>
      </c>
      <c r="N47" s="38" t="s">
        <v>335</v>
      </c>
      <c r="O47" s="38" t="s">
        <v>335</v>
      </c>
      <c r="P47" s="38" t="s">
        <v>335</v>
      </c>
      <c r="Q47" s="38" t="s">
        <v>297</v>
      </c>
      <c r="R47" s="38" t="s">
        <v>335</v>
      </c>
      <c r="S47" s="38" t="s">
        <v>382</v>
      </c>
      <c r="T47" s="38" t="s">
        <v>298</v>
      </c>
      <c r="U47" s="38" t="s">
        <v>357</v>
      </c>
      <c r="V47" s="38" t="s">
        <v>299</v>
      </c>
      <c r="W47" s="38" t="s">
        <v>300</v>
      </c>
      <c r="X47" s="38" t="s">
        <v>311</v>
      </c>
      <c r="Y47" s="38" t="s">
        <v>312</v>
      </c>
    </row>
    <row r="48" spans="1:25">
      <c r="A48" s="38" t="s">
        <v>291</v>
      </c>
      <c r="H48" s="38" t="s">
        <v>39</v>
      </c>
      <c r="I48" s="38" t="s">
        <v>38</v>
      </c>
      <c r="J48" s="38" t="s">
        <v>383</v>
      </c>
      <c r="K48" s="38" t="s">
        <v>335</v>
      </c>
      <c r="L48" s="38" t="s">
        <v>335</v>
      </c>
      <c r="M48" s="38" t="s">
        <v>335</v>
      </c>
      <c r="N48" s="38" t="s">
        <v>335</v>
      </c>
      <c r="O48" s="38" t="s">
        <v>335</v>
      </c>
      <c r="P48" s="38" t="s">
        <v>384</v>
      </c>
      <c r="Q48" s="38" t="s">
        <v>297</v>
      </c>
      <c r="R48" s="38" t="s">
        <v>385</v>
      </c>
      <c r="S48" s="38" t="s">
        <v>386</v>
      </c>
      <c r="T48" s="38" t="s">
        <v>298</v>
      </c>
      <c r="U48" s="38" t="s">
        <v>346</v>
      </c>
      <c r="V48" s="38" t="s">
        <v>299</v>
      </c>
      <c r="W48" s="38" t="s">
        <v>300</v>
      </c>
      <c r="X48" s="38" t="s">
        <v>301</v>
      </c>
      <c r="Y48" s="38" t="s">
        <v>302</v>
      </c>
    </row>
    <row r="49" spans="1:25">
      <c r="A49" s="38" t="s">
        <v>291</v>
      </c>
      <c r="H49" s="38" t="s">
        <v>200</v>
      </c>
      <c r="I49" s="38" t="s">
        <v>199</v>
      </c>
      <c r="J49" s="38" t="s">
        <v>364</v>
      </c>
      <c r="K49" s="38" t="s">
        <v>335</v>
      </c>
      <c r="L49" s="38" t="s">
        <v>335</v>
      </c>
      <c r="M49" s="38" t="s">
        <v>335</v>
      </c>
      <c r="N49" s="38" t="s">
        <v>335</v>
      </c>
      <c r="O49" s="38" t="s">
        <v>335</v>
      </c>
      <c r="P49" s="38" t="s">
        <v>387</v>
      </c>
      <c r="Q49" s="38" t="s">
        <v>297</v>
      </c>
      <c r="R49" s="38" t="s">
        <v>388</v>
      </c>
      <c r="S49" s="38" t="s">
        <v>389</v>
      </c>
      <c r="T49" s="38" t="s">
        <v>298</v>
      </c>
      <c r="U49" s="38" t="s">
        <v>343</v>
      </c>
      <c r="V49" s="38" t="s">
        <v>299</v>
      </c>
      <c r="W49" s="38" t="s">
        <v>300</v>
      </c>
      <c r="X49" s="38" t="s">
        <v>311</v>
      </c>
      <c r="Y49" s="38" t="s">
        <v>312</v>
      </c>
    </row>
    <row r="50" spans="1:25">
      <c r="A50" s="38" t="s">
        <v>291</v>
      </c>
      <c r="H50" s="38" t="s">
        <v>153</v>
      </c>
      <c r="I50" s="38" t="s">
        <v>152</v>
      </c>
      <c r="J50" s="38" t="s">
        <v>335</v>
      </c>
      <c r="K50" s="38" t="s">
        <v>335</v>
      </c>
      <c r="L50" s="38" t="s">
        <v>335</v>
      </c>
      <c r="M50" s="38" t="s">
        <v>335</v>
      </c>
      <c r="N50" s="38" t="s">
        <v>335</v>
      </c>
      <c r="O50" s="38" t="s">
        <v>335</v>
      </c>
      <c r="P50" s="38" t="s">
        <v>390</v>
      </c>
      <c r="Q50" s="38" t="s">
        <v>297</v>
      </c>
      <c r="R50" s="38" t="s">
        <v>391</v>
      </c>
      <c r="S50" s="38" t="s">
        <v>390</v>
      </c>
      <c r="T50" s="38" t="s">
        <v>298</v>
      </c>
      <c r="U50" s="38" t="s">
        <v>357</v>
      </c>
      <c r="V50" s="38" t="s">
        <v>299</v>
      </c>
      <c r="W50" s="38" t="s">
        <v>300</v>
      </c>
      <c r="X50" s="38" t="s">
        <v>301</v>
      </c>
      <c r="Y50" s="38" t="s">
        <v>302</v>
      </c>
    </row>
    <row r="51" spans="1:25">
      <c r="A51" s="38" t="s">
        <v>291</v>
      </c>
      <c r="H51" s="38" t="s">
        <v>176</v>
      </c>
      <c r="I51" s="38" t="s">
        <v>174</v>
      </c>
      <c r="J51" s="38" t="s">
        <v>392</v>
      </c>
      <c r="K51" s="38" t="s">
        <v>335</v>
      </c>
      <c r="L51" s="38" t="s">
        <v>335</v>
      </c>
      <c r="M51" s="38" t="s">
        <v>335</v>
      </c>
      <c r="N51" s="38" t="s">
        <v>335</v>
      </c>
      <c r="O51" s="38" t="s">
        <v>335</v>
      </c>
      <c r="P51" s="38" t="s">
        <v>393</v>
      </c>
      <c r="Q51" s="38" t="s">
        <v>297</v>
      </c>
      <c r="R51" s="38" t="s">
        <v>394</v>
      </c>
      <c r="S51" s="38" t="s">
        <v>395</v>
      </c>
      <c r="T51" s="38" t="s">
        <v>298</v>
      </c>
      <c r="U51" s="38" t="s">
        <v>346</v>
      </c>
      <c r="V51" s="38" t="s">
        <v>305</v>
      </c>
      <c r="X51" s="38" t="s">
        <v>306</v>
      </c>
      <c r="Y51" s="38" t="s">
        <v>307</v>
      </c>
    </row>
    <row r="52" spans="1:25">
      <c r="A52" s="38" t="s">
        <v>291</v>
      </c>
      <c r="H52" s="38" t="s">
        <v>175</v>
      </c>
      <c r="I52" s="38" t="s">
        <v>174</v>
      </c>
      <c r="J52" s="38" t="s">
        <v>396</v>
      </c>
      <c r="K52" s="38" t="s">
        <v>335</v>
      </c>
      <c r="L52" s="38" t="s">
        <v>335</v>
      </c>
      <c r="M52" s="38" t="s">
        <v>335</v>
      </c>
      <c r="N52" s="38" t="s">
        <v>335</v>
      </c>
      <c r="O52" s="38" t="s">
        <v>335</v>
      </c>
      <c r="P52" s="38" t="s">
        <v>397</v>
      </c>
      <c r="Q52" s="38" t="s">
        <v>297</v>
      </c>
      <c r="R52" s="38" t="s">
        <v>335</v>
      </c>
      <c r="S52" s="38" t="s">
        <v>398</v>
      </c>
      <c r="T52" s="38" t="s">
        <v>298</v>
      </c>
      <c r="U52" s="38" t="s">
        <v>346</v>
      </c>
      <c r="V52" s="38" t="s">
        <v>305</v>
      </c>
      <c r="W52" s="38" t="s">
        <v>300</v>
      </c>
      <c r="X52" s="38" t="s">
        <v>319</v>
      </c>
      <c r="Y52" s="38" t="s">
        <v>320</v>
      </c>
    </row>
    <row r="53" spans="1:25">
      <c r="A53" s="38" t="s">
        <v>291</v>
      </c>
      <c r="H53" s="38" t="s">
        <v>182</v>
      </c>
      <c r="I53" s="38" t="s">
        <v>181</v>
      </c>
      <c r="J53" s="38" t="s">
        <v>399</v>
      </c>
      <c r="K53" s="38" t="s">
        <v>335</v>
      </c>
      <c r="L53" s="38" t="s">
        <v>335</v>
      </c>
      <c r="M53" s="38" t="s">
        <v>335</v>
      </c>
      <c r="N53" s="38" t="s">
        <v>335</v>
      </c>
      <c r="O53" s="38" t="s">
        <v>335</v>
      </c>
      <c r="P53" s="38" t="s">
        <v>400</v>
      </c>
      <c r="Q53" s="38" t="s">
        <v>297</v>
      </c>
      <c r="R53" s="38" t="s">
        <v>394</v>
      </c>
      <c r="S53" s="38" t="s">
        <v>401</v>
      </c>
      <c r="T53" s="38" t="s">
        <v>298</v>
      </c>
      <c r="U53" s="38" t="s">
        <v>343</v>
      </c>
      <c r="V53" s="38" t="s">
        <v>299</v>
      </c>
      <c r="W53" s="38" t="s">
        <v>300</v>
      </c>
      <c r="X53" s="38" t="s">
        <v>311</v>
      </c>
      <c r="Y53" s="38" t="s">
        <v>312</v>
      </c>
    </row>
    <row r="54" spans="1:25">
      <c r="A54" s="38" t="s">
        <v>291</v>
      </c>
      <c r="H54" s="38" t="s">
        <v>45</v>
      </c>
      <c r="I54" s="38" t="s">
        <v>44</v>
      </c>
      <c r="J54" s="38" t="s">
        <v>402</v>
      </c>
      <c r="K54" s="38" t="s">
        <v>335</v>
      </c>
      <c r="L54" s="38" t="s">
        <v>335</v>
      </c>
      <c r="M54" s="38" t="s">
        <v>335</v>
      </c>
      <c r="N54" s="38" t="s">
        <v>335</v>
      </c>
      <c r="O54" s="38" t="s">
        <v>335</v>
      </c>
      <c r="P54" s="38" t="s">
        <v>403</v>
      </c>
      <c r="Q54" s="38" t="s">
        <v>297</v>
      </c>
      <c r="R54" s="38" t="s">
        <v>404</v>
      </c>
      <c r="S54" s="38" t="s">
        <v>405</v>
      </c>
      <c r="T54" s="38" t="s">
        <v>298</v>
      </c>
      <c r="U54" s="38" t="s">
        <v>346</v>
      </c>
      <c r="V54" s="38" t="s">
        <v>299</v>
      </c>
      <c r="W54" s="38" t="s">
        <v>300</v>
      </c>
      <c r="X54" s="38" t="s">
        <v>311</v>
      </c>
      <c r="Y54" s="38" t="s">
        <v>312</v>
      </c>
    </row>
    <row r="55" spans="1:25">
      <c r="A55" s="38" t="s">
        <v>291</v>
      </c>
      <c r="H55" s="38" t="s">
        <v>71</v>
      </c>
      <c r="I55" s="38" t="s">
        <v>70</v>
      </c>
      <c r="J55" s="38" t="s">
        <v>335</v>
      </c>
      <c r="K55" s="38" t="s">
        <v>335</v>
      </c>
      <c r="L55" s="38" t="s">
        <v>335</v>
      </c>
      <c r="M55" s="38" t="s">
        <v>335</v>
      </c>
      <c r="N55" s="38" t="s">
        <v>335</v>
      </c>
      <c r="O55" s="38" t="s">
        <v>335</v>
      </c>
      <c r="P55" s="38" t="s">
        <v>406</v>
      </c>
      <c r="Q55" s="38" t="s">
        <v>297</v>
      </c>
      <c r="R55" s="38" t="s">
        <v>407</v>
      </c>
      <c r="S55" s="38" t="s">
        <v>406</v>
      </c>
      <c r="T55" s="38" t="s">
        <v>298</v>
      </c>
      <c r="U55" s="38" t="s">
        <v>346</v>
      </c>
      <c r="V55" s="38" t="s">
        <v>305</v>
      </c>
      <c r="W55" s="38" t="s">
        <v>300</v>
      </c>
      <c r="X55" s="38" t="s">
        <v>306</v>
      </c>
      <c r="Y55" s="38" t="s">
        <v>307</v>
      </c>
    </row>
    <row r="56" spans="1:25">
      <c r="A56" s="38" t="s">
        <v>291</v>
      </c>
      <c r="H56" s="38" t="s">
        <v>41</v>
      </c>
      <c r="I56" s="38" t="s">
        <v>40</v>
      </c>
      <c r="J56" s="38" t="s">
        <v>408</v>
      </c>
      <c r="K56" s="38" t="s">
        <v>335</v>
      </c>
      <c r="L56" s="38" t="s">
        <v>335</v>
      </c>
      <c r="M56" s="38" t="s">
        <v>335</v>
      </c>
      <c r="N56" s="38" t="s">
        <v>335</v>
      </c>
      <c r="O56" s="38" t="s">
        <v>335</v>
      </c>
      <c r="P56" s="38" t="s">
        <v>409</v>
      </c>
      <c r="Q56" s="38" t="s">
        <v>297</v>
      </c>
      <c r="R56" s="38" t="s">
        <v>410</v>
      </c>
      <c r="S56" s="38" t="s">
        <v>411</v>
      </c>
      <c r="T56" s="38" t="s">
        <v>298</v>
      </c>
      <c r="U56" s="38" t="s">
        <v>346</v>
      </c>
      <c r="V56" s="38" t="s">
        <v>313</v>
      </c>
      <c r="W56" s="38" t="s">
        <v>300</v>
      </c>
      <c r="X56" s="38" t="s">
        <v>314</v>
      </c>
      <c r="Y56" s="38" t="s">
        <v>315</v>
      </c>
    </row>
    <row r="57" spans="1:25">
      <c r="A57" s="38" t="s">
        <v>291</v>
      </c>
      <c r="H57" s="38" t="s">
        <v>119</v>
      </c>
      <c r="I57" s="38" t="s">
        <v>118</v>
      </c>
      <c r="J57" s="38" t="s">
        <v>335</v>
      </c>
      <c r="K57" s="38" t="s">
        <v>335</v>
      </c>
      <c r="L57" s="38" t="s">
        <v>335</v>
      </c>
      <c r="M57" s="38" t="s">
        <v>335</v>
      </c>
      <c r="N57" s="38" t="s">
        <v>335</v>
      </c>
      <c r="O57" s="38" t="s">
        <v>335</v>
      </c>
      <c r="P57" s="38" t="s">
        <v>412</v>
      </c>
      <c r="Q57" s="38" t="s">
        <v>297</v>
      </c>
      <c r="R57" s="38" t="s">
        <v>413</v>
      </c>
      <c r="S57" s="38" t="s">
        <v>412</v>
      </c>
      <c r="T57" s="38" t="s">
        <v>298</v>
      </c>
      <c r="U57" s="38" t="s">
        <v>338</v>
      </c>
      <c r="V57" s="38" t="s">
        <v>299</v>
      </c>
      <c r="W57" s="38" t="s">
        <v>308</v>
      </c>
      <c r="X57" s="38" t="s">
        <v>309</v>
      </c>
      <c r="Y57" s="38" t="s">
        <v>310</v>
      </c>
    </row>
    <row r="58" spans="1:25">
      <c r="A58" s="38" t="s">
        <v>291</v>
      </c>
      <c r="H58" s="38" t="s">
        <v>55</v>
      </c>
      <c r="I58" s="38" t="s">
        <v>54</v>
      </c>
      <c r="J58" s="38" t="s">
        <v>335</v>
      </c>
      <c r="K58" s="38" t="s">
        <v>335</v>
      </c>
      <c r="L58" s="38" t="s">
        <v>335</v>
      </c>
      <c r="M58" s="38" t="s">
        <v>335</v>
      </c>
      <c r="N58" s="38" t="s">
        <v>335</v>
      </c>
      <c r="O58" s="38" t="s">
        <v>335</v>
      </c>
      <c r="P58" s="38" t="s">
        <v>414</v>
      </c>
      <c r="Q58" s="38" t="s">
        <v>297</v>
      </c>
      <c r="R58" s="38" t="s">
        <v>335</v>
      </c>
      <c r="S58" s="38" t="s">
        <v>414</v>
      </c>
      <c r="T58" s="38" t="s">
        <v>298</v>
      </c>
      <c r="U58" s="38" t="s">
        <v>346</v>
      </c>
      <c r="V58" s="38" t="s">
        <v>313</v>
      </c>
      <c r="W58" s="38" t="s">
        <v>300</v>
      </c>
      <c r="X58" s="38" t="s">
        <v>314</v>
      </c>
      <c r="Y58" s="38" t="s">
        <v>315</v>
      </c>
    </row>
    <row r="59" spans="1:25">
      <c r="A59" s="38" t="s">
        <v>291</v>
      </c>
      <c r="H59" s="38" t="s">
        <v>178</v>
      </c>
      <c r="I59" s="38" t="s">
        <v>177</v>
      </c>
      <c r="J59" s="38" t="s">
        <v>415</v>
      </c>
      <c r="K59" s="38" t="s">
        <v>335</v>
      </c>
      <c r="L59" s="38" t="s">
        <v>335</v>
      </c>
      <c r="M59" s="38" t="s">
        <v>335</v>
      </c>
      <c r="N59" s="38" t="s">
        <v>335</v>
      </c>
      <c r="O59" s="38" t="s">
        <v>335</v>
      </c>
      <c r="P59" s="38" t="s">
        <v>416</v>
      </c>
      <c r="Q59" s="38" t="s">
        <v>297</v>
      </c>
      <c r="R59" s="38" t="s">
        <v>417</v>
      </c>
      <c r="S59" s="38" t="s">
        <v>418</v>
      </c>
      <c r="T59" s="38" t="s">
        <v>298</v>
      </c>
      <c r="U59" s="38" t="s">
        <v>346</v>
      </c>
      <c r="V59" s="38" t="s">
        <v>321</v>
      </c>
      <c r="W59" s="38" t="s">
        <v>300</v>
      </c>
      <c r="X59" s="38" t="s">
        <v>314</v>
      </c>
      <c r="Y59" s="38" t="s">
        <v>315</v>
      </c>
    </row>
    <row r="60" spans="1:25">
      <c r="A60" s="38" t="s">
        <v>291</v>
      </c>
      <c r="H60" s="38" t="s">
        <v>83</v>
      </c>
      <c r="I60" s="38" t="s">
        <v>82</v>
      </c>
      <c r="J60" s="38" t="s">
        <v>335</v>
      </c>
      <c r="K60" s="38" t="s">
        <v>335</v>
      </c>
      <c r="L60" s="38" t="s">
        <v>335</v>
      </c>
      <c r="M60" s="38" t="s">
        <v>335</v>
      </c>
      <c r="N60" s="38" t="s">
        <v>335</v>
      </c>
      <c r="O60" s="38" t="s">
        <v>335</v>
      </c>
      <c r="P60" s="38" t="s">
        <v>419</v>
      </c>
      <c r="Q60" s="38" t="s">
        <v>297</v>
      </c>
      <c r="R60" s="38" t="s">
        <v>420</v>
      </c>
      <c r="S60" s="38" t="s">
        <v>419</v>
      </c>
      <c r="T60" s="38" t="s">
        <v>298</v>
      </c>
      <c r="U60" s="38" t="s">
        <v>343</v>
      </c>
      <c r="V60" s="38" t="s">
        <v>299</v>
      </c>
      <c r="W60" s="38" t="s">
        <v>300</v>
      </c>
      <c r="X60" s="38" t="s">
        <v>301</v>
      </c>
      <c r="Y60" s="38" t="s">
        <v>302</v>
      </c>
    </row>
    <row r="61" spans="1:25">
      <c r="A61" s="38" t="s">
        <v>291</v>
      </c>
      <c r="H61" s="38" t="s">
        <v>117</v>
      </c>
      <c r="I61" s="38" t="s">
        <v>116</v>
      </c>
      <c r="J61" s="38" t="s">
        <v>335</v>
      </c>
      <c r="K61" s="38" t="s">
        <v>335</v>
      </c>
      <c r="L61" s="38" t="s">
        <v>335</v>
      </c>
      <c r="M61" s="38" t="s">
        <v>335</v>
      </c>
      <c r="N61" s="38" t="s">
        <v>335</v>
      </c>
      <c r="O61" s="38" t="s">
        <v>335</v>
      </c>
      <c r="P61" s="38" t="s">
        <v>421</v>
      </c>
      <c r="Q61" s="38" t="s">
        <v>297</v>
      </c>
      <c r="R61" s="38" t="s">
        <v>422</v>
      </c>
      <c r="S61" s="38" t="s">
        <v>421</v>
      </c>
      <c r="T61" s="38" t="s">
        <v>298</v>
      </c>
      <c r="U61" s="38" t="s">
        <v>346</v>
      </c>
      <c r="V61" s="38" t="s">
        <v>305</v>
      </c>
      <c r="W61" s="38" t="s">
        <v>300</v>
      </c>
      <c r="X61" s="38" t="s">
        <v>319</v>
      </c>
      <c r="Y61" s="38" t="s">
        <v>320</v>
      </c>
    </row>
    <row r="62" spans="1:25">
      <c r="A62" s="38" t="s">
        <v>291</v>
      </c>
      <c r="H62" s="38" t="s">
        <v>63</v>
      </c>
      <c r="I62" s="38" t="s">
        <v>62</v>
      </c>
      <c r="J62" s="38" t="s">
        <v>335</v>
      </c>
      <c r="K62" s="38" t="s">
        <v>335</v>
      </c>
      <c r="L62" s="38" t="s">
        <v>335</v>
      </c>
      <c r="M62" s="38" t="s">
        <v>335</v>
      </c>
      <c r="N62" s="38" t="s">
        <v>335</v>
      </c>
      <c r="O62" s="38" t="s">
        <v>335</v>
      </c>
      <c r="P62" s="38" t="s">
        <v>423</v>
      </c>
      <c r="Q62" s="38" t="s">
        <v>297</v>
      </c>
      <c r="R62" s="38" t="s">
        <v>424</v>
      </c>
      <c r="S62" s="38" t="s">
        <v>423</v>
      </c>
      <c r="T62" s="38" t="s">
        <v>298</v>
      </c>
      <c r="U62" s="38" t="s">
        <v>346</v>
      </c>
      <c r="V62" s="38" t="s">
        <v>299</v>
      </c>
      <c r="W62" s="38" t="s">
        <v>300</v>
      </c>
      <c r="X62" s="38" t="s">
        <v>301</v>
      </c>
      <c r="Y62" s="38" t="s">
        <v>302</v>
      </c>
    </row>
    <row r="63" spans="1:25">
      <c r="A63" s="38" t="s">
        <v>291</v>
      </c>
      <c r="H63" s="38" t="s">
        <v>131</v>
      </c>
      <c r="I63" s="38" t="s">
        <v>130</v>
      </c>
      <c r="J63" s="38" t="s">
        <v>335</v>
      </c>
      <c r="K63" s="38" t="s">
        <v>335</v>
      </c>
      <c r="L63" s="38" t="s">
        <v>335</v>
      </c>
      <c r="M63" s="38" t="s">
        <v>335</v>
      </c>
      <c r="N63" s="38" t="s">
        <v>335</v>
      </c>
      <c r="O63" s="38" t="s">
        <v>335</v>
      </c>
      <c r="P63" s="38" t="s">
        <v>425</v>
      </c>
      <c r="Q63" s="38" t="s">
        <v>297</v>
      </c>
      <c r="R63" s="38" t="s">
        <v>426</v>
      </c>
      <c r="S63" s="38" t="s">
        <v>425</v>
      </c>
      <c r="T63" s="38" t="s">
        <v>298</v>
      </c>
      <c r="U63" s="38" t="s">
        <v>343</v>
      </c>
      <c r="V63" s="38" t="s">
        <v>299</v>
      </c>
      <c r="W63" s="38" t="s">
        <v>300</v>
      </c>
      <c r="X63" s="38" t="s">
        <v>311</v>
      </c>
      <c r="Y63" s="38" t="s">
        <v>312</v>
      </c>
    </row>
    <row r="64" spans="1:25">
      <c r="A64" s="38" t="s">
        <v>291</v>
      </c>
      <c r="H64" s="38" t="s">
        <v>67</v>
      </c>
      <c r="I64" s="38" t="s">
        <v>66</v>
      </c>
      <c r="J64" s="38" t="s">
        <v>335</v>
      </c>
      <c r="K64" s="38" t="s">
        <v>335</v>
      </c>
      <c r="L64" s="38" t="s">
        <v>335</v>
      </c>
      <c r="M64" s="38" t="s">
        <v>335</v>
      </c>
      <c r="N64" s="38" t="s">
        <v>335</v>
      </c>
      <c r="O64" s="38" t="s">
        <v>335</v>
      </c>
      <c r="P64" s="38" t="s">
        <v>427</v>
      </c>
      <c r="Q64" s="38" t="s">
        <v>297</v>
      </c>
      <c r="R64" s="38" t="s">
        <v>329</v>
      </c>
      <c r="S64" s="38" t="s">
        <v>427</v>
      </c>
      <c r="T64" s="38" t="s">
        <v>298</v>
      </c>
      <c r="U64" s="38" t="s">
        <v>346</v>
      </c>
      <c r="V64" s="38" t="s">
        <v>305</v>
      </c>
      <c r="W64" s="38" t="s">
        <v>300</v>
      </c>
      <c r="X64" s="38" t="s">
        <v>316</v>
      </c>
      <c r="Y64" s="38" t="s">
        <v>317</v>
      </c>
    </row>
    <row r="65" spans="1:25">
      <c r="A65" s="38" t="s">
        <v>291</v>
      </c>
      <c r="H65" s="38" t="s">
        <v>155</v>
      </c>
      <c r="I65" s="38" t="s">
        <v>154</v>
      </c>
      <c r="J65" s="38" t="s">
        <v>335</v>
      </c>
      <c r="K65" s="38" t="s">
        <v>335</v>
      </c>
      <c r="L65" s="38" t="s">
        <v>335</v>
      </c>
      <c r="M65" s="38" t="s">
        <v>335</v>
      </c>
      <c r="N65" s="38" t="s">
        <v>335</v>
      </c>
      <c r="O65" s="38" t="s">
        <v>335</v>
      </c>
      <c r="P65" s="38" t="s">
        <v>428</v>
      </c>
      <c r="Q65" s="38" t="s">
        <v>297</v>
      </c>
      <c r="R65" s="38" t="s">
        <v>429</v>
      </c>
      <c r="S65" s="38" t="s">
        <v>428</v>
      </c>
      <c r="T65" s="38" t="s">
        <v>298</v>
      </c>
      <c r="U65" s="38" t="s">
        <v>430</v>
      </c>
      <c r="V65" s="38" t="s">
        <v>299</v>
      </c>
      <c r="W65" s="38" t="s">
        <v>300</v>
      </c>
      <c r="X65" s="38" t="s">
        <v>303</v>
      </c>
      <c r="Y65" s="38" t="s">
        <v>304</v>
      </c>
    </row>
    <row r="66" spans="1:25">
      <c r="A66" s="38" t="s">
        <v>291</v>
      </c>
      <c r="H66" s="38" t="s">
        <v>77</v>
      </c>
      <c r="I66" s="38" t="s">
        <v>76</v>
      </c>
      <c r="J66" s="38" t="s">
        <v>335</v>
      </c>
      <c r="K66" s="38" t="s">
        <v>335</v>
      </c>
      <c r="L66" s="38" t="s">
        <v>335</v>
      </c>
      <c r="M66" s="38" t="s">
        <v>335</v>
      </c>
      <c r="N66" s="38" t="s">
        <v>335</v>
      </c>
      <c r="O66" s="38" t="s">
        <v>335</v>
      </c>
      <c r="P66" s="38" t="s">
        <v>431</v>
      </c>
      <c r="Q66" s="38" t="s">
        <v>297</v>
      </c>
      <c r="R66" s="38" t="s">
        <v>353</v>
      </c>
      <c r="S66" s="38" t="s">
        <v>431</v>
      </c>
      <c r="T66" s="38" t="s">
        <v>298</v>
      </c>
      <c r="U66" s="38" t="s">
        <v>346</v>
      </c>
      <c r="V66" s="38" t="s">
        <v>313</v>
      </c>
      <c r="W66" s="38" t="s">
        <v>300</v>
      </c>
      <c r="X66" s="38" t="s">
        <v>314</v>
      </c>
      <c r="Y66" s="38" t="s">
        <v>315</v>
      </c>
    </row>
    <row r="67" spans="1:25">
      <c r="A67" s="38" t="s">
        <v>291</v>
      </c>
      <c r="H67" s="38" t="s">
        <v>186</v>
      </c>
      <c r="I67" s="38" t="s">
        <v>185</v>
      </c>
      <c r="J67" s="38" t="s">
        <v>432</v>
      </c>
      <c r="K67" s="38" t="s">
        <v>335</v>
      </c>
      <c r="L67" s="38" t="s">
        <v>335</v>
      </c>
      <c r="M67" s="38" t="s">
        <v>335</v>
      </c>
      <c r="N67" s="38" t="s">
        <v>335</v>
      </c>
      <c r="O67" s="38" t="s">
        <v>335</v>
      </c>
      <c r="P67" s="38" t="s">
        <v>433</v>
      </c>
      <c r="Q67" s="38" t="s">
        <v>297</v>
      </c>
      <c r="R67" s="38" t="s">
        <v>434</v>
      </c>
      <c r="S67" s="38" t="s">
        <v>435</v>
      </c>
      <c r="T67" s="38" t="s">
        <v>298</v>
      </c>
      <c r="U67" s="38" t="s">
        <v>346</v>
      </c>
      <c r="V67" s="38" t="s">
        <v>299</v>
      </c>
      <c r="W67" s="38" t="s">
        <v>300</v>
      </c>
      <c r="X67" s="38" t="s">
        <v>301</v>
      </c>
      <c r="Y67" s="38" t="s">
        <v>302</v>
      </c>
    </row>
    <row r="68" spans="1:25">
      <c r="A68" s="38" t="s">
        <v>291</v>
      </c>
      <c r="H68" s="38" t="s">
        <v>202</v>
      </c>
      <c r="I68" s="38" t="s">
        <v>201</v>
      </c>
      <c r="J68" s="38" t="s">
        <v>436</v>
      </c>
      <c r="K68" s="38" t="s">
        <v>335</v>
      </c>
      <c r="L68" s="38" t="s">
        <v>335</v>
      </c>
      <c r="M68" s="38" t="s">
        <v>335</v>
      </c>
      <c r="N68" s="38" t="s">
        <v>335</v>
      </c>
      <c r="O68" s="38" t="s">
        <v>335</v>
      </c>
      <c r="P68" s="38" t="s">
        <v>437</v>
      </c>
      <c r="Q68" s="38" t="s">
        <v>297</v>
      </c>
      <c r="R68" s="38" t="s">
        <v>353</v>
      </c>
      <c r="S68" s="38" t="s">
        <v>438</v>
      </c>
      <c r="T68" s="38" t="s">
        <v>298</v>
      </c>
      <c r="U68" s="38" t="s">
        <v>357</v>
      </c>
      <c r="V68" s="38" t="s">
        <v>299</v>
      </c>
      <c r="W68" s="38" t="s">
        <v>300</v>
      </c>
      <c r="X68" s="38" t="s">
        <v>301</v>
      </c>
      <c r="Y68" s="38" t="s">
        <v>302</v>
      </c>
    </row>
    <row r="69" spans="1:25">
      <c r="A69" s="38" t="s">
        <v>291</v>
      </c>
      <c r="H69" s="38" t="s">
        <v>147</v>
      </c>
      <c r="I69" s="38" t="s">
        <v>146</v>
      </c>
      <c r="J69" s="38" t="s">
        <v>335</v>
      </c>
      <c r="K69" s="38" t="s">
        <v>335</v>
      </c>
      <c r="L69" s="38" t="s">
        <v>335</v>
      </c>
      <c r="M69" s="38" t="s">
        <v>335</v>
      </c>
      <c r="N69" s="38" t="s">
        <v>335</v>
      </c>
      <c r="O69" s="38" t="s">
        <v>335</v>
      </c>
      <c r="P69" s="38" t="s">
        <v>439</v>
      </c>
      <c r="Q69" s="38" t="s">
        <v>297</v>
      </c>
      <c r="R69" s="38" t="s">
        <v>394</v>
      </c>
      <c r="S69" s="38" t="s">
        <v>439</v>
      </c>
      <c r="T69" s="38" t="s">
        <v>298</v>
      </c>
      <c r="U69" s="38" t="s">
        <v>357</v>
      </c>
      <c r="V69" s="38" t="s">
        <v>299</v>
      </c>
      <c r="W69" s="38" t="s">
        <v>300</v>
      </c>
      <c r="X69" s="38" t="s">
        <v>301</v>
      </c>
      <c r="Y69" s="38" t="s">
        <v>302</v>
      </c>
    </row>
    <row r="70" spans="1:25">
      <c r="A70" s="38" t="s">
        <v>291</v>
      </c>
      <c r="H70" s="38" t="s">
        <v>59</v>
      </c>
      <c r="I70" s="38" t="s">
        <v>58</v>
      </c>
      <c r="J70" s="38" t="s">
        <v>335</v>
      </c>
      <c r="K70" s="38" t="s">
        <v>335</v>
      </c>
      <c r="L70" s="38" t="s">
        <v>335</v>
      </c>
      <c r="M70" s="38" t="s">
        <v>335</v>
      </c>
      <c r="N70" s="38" t="s">
        <v>335</v>
      </c>
      <c r="O70" s="38" t="s">
        <v>335</v>
      </c>
      <c r="P70" s="38" t="s">
        <v>440</v>
      </c>
      <c r="Q70" s="38" t="s">
        <v>297</v>
      </c>
      <c r="R70" s="38" t="s">
        <v>335</v>
      </c>
      <c r="S70" s="38" t="s">
        <v>440</v>
      </c>
      <c r="T70" s="38" t="s">
        <v>298</v>
      </c>
      <c r="U70" s="38" t="s">
        <v>346</v>
      </c>
      <c r="V70" s="38" t="s">
        <v>299</v>
      </c>
      <c r="W70" s="38" t="s">
        <v>300</v>
      </c>
      <c r="X70" s="38" t="s">
        <v>309</v>
      </c>
      <c r="Y70" s="38" t="s">
        <v>310</v>
      </c>
    </row>
    <row r="71" spans="1:25">
      <c r="A71" s="38" t="s">
        <v>291</v>
      </c>
      <c r="H71" s="38" t="s">
        <v>111</v>
      </c>
      <c r="I71" s="38" t="s">
        <v>110</v>
      </c>
      <c r="J71" s="38" t="s">
        <v>335</v>
      </c>
      <c r="K71" s="38" t="s">
        <v>335</v>
      </c>
      <c r="L71" s="38" t="s">
        <v>335</v>
      </c>
      <c r="M71" s="38" t="s">
        <v>335</v>
      </c>
      <c r="N71" s="38" t="s">
        <v>335</v>
      </c>
      <c r="O71" s="38" t="s">
        <v>335</v>
      </c>
      <c r="P71" s="38" t="s">
        <v>441</v>
      </c>
      <c r="Q71" s="38" t="s">
        <v>297</v>
      </c>
      <c r="R71" s="38" t="s">
        <v>442</v>
      </c>
      <c r="S71" s="38" t="s">
        <v>441</v>
      </c>
      <c r="T71" s="38" t="s">
        <v>298</v>
      </c>
      <c r="U71" s="38" t="s">
        <v>343</v>
      </c>
      <c r="V71" s="38" t="s">
        <v>299</v>
      </c>
      <c r="W71" s="38" t="s">
        <v>300</v>
      </c>
      <c r="X71" s="38" t="s">
        <v>301</v>
      </c>
      <c r="Y71" s="38" t="s">
        <v>302</v>
      </c>
    </row>
    <row r="72" spans="1:25">
      <c r="A72" s="38" t="s">
        <v>291</v>
      </c>
      <c r="H72" s="38" t="s">
        <v>143</v>
      </c>
      <c r="I72" s="38" t="s">
        <v>142</v>
      </c>
      <c r="J72" s="38" t="s">
        <v>335</v>
      </c>
      <c r="K72" s="38" t="s">
        <v>335</v>
      </c>
      <c r="L72" s="38" t="s">
        <v>335</v>
      </c>
      <c r="M72" s="38" t="s">
        <v>335</v>
      </c>
      <c r="N72" s="38" t="s">
        <v>335</v>
      </c>
      <c r="O72" s="38" t="s">
        <v>335</v>
      </c>
      <c r="P72" s="38" t="s">
        <v>443</v>
      </c>
      <c r="Q72" s="38" t="s">
        <v>297</v>
      </c>
      <c r="R72" s="38" t="s">
        <v>444</v>
      </c>
      <c r="S72" s="38" t="s">
        <v>443</v>
      </c>
      <c r="T72" s="38" t="s">
        <v>298</v>
      </c>
      <c r="U72" s="38" t="s">
        <v>357</v>
      </c>
      <c r="V72" s="38" t="s">
        <v>299</v>
      </c>
      <c r="W72" s="38" t="s">
        <v>300</v>
      </c>
      <c r="X72" s="38" t="s">
        <v>301</v>
      </c>
      <c r="Y72" s="38" t="s">
        <v>302</v>
      </c>
    </row>
    <row r="73" spans="1:25">
      <c r="A73" s="38" t="s">
        <v>291</v>
      </c>
      <c r="H73" s="38" t="s">
        <v>190</v>
      </c>
      <c r="I73" s="38" t="s">
        <v>189</v>
      </c>
      <c r="J73" s="38" t="s">
        <v>445</v>
      </c>
      <c r="K73" s="38" t="s">
        <v>335</v>
      </c>
      <c r="L73" s="38" t="s">
        <v>335</v>
      </c>
      <c r="M73" s="38" t="s">
        <v>335</v>
      </c>
      <c r="N73" s="38" t="s">
        <v>335</v>
      </c>
      <c r="O73" s="38" t="s">
        <v>335</v>
      </c>
      <c r="P73" s="38" t="s">
        <v>446</v>
      </c>
      <c r="Q73" s="38" t="s">
        <v>297</v>
      </c>
      <c r="R73" s="38" t="s">
        <v>447</v>
      </c>
      <c r="S73" s="38" t="s">
        <v>448</v>
      </c>
      <c r="T73" s="38" t="s">
        <v>298</v>
      </c>
      <c r="U73" s="38" t="s">
        <v>343</v>
      </c>
      <c r="V73" s="38" t="s">
        <v>299</v>
      </c>
      <c r="W73" s="38" t="s">
        <v>300</v>
      </c>
      <c r="X73" s="38" t="s">
        <v>303</v>
      </c>
      <c r="Y73" s="38" t="s">
        <v>304</v>
      </c>
    </row>
    <row r="74" spans="1:25">
      <c r="A74" s="38" t="s">
        <v>291</v>
      </c>
      <c r="H74" s="38" t="s">
        <v>53</v>
      </c>
      <c r="I74" s="38" t="s">
        <v>52</v>
      </c>
      <c r="J74" s="38" t="s">
        <v>335</v>
      </c>
      <c r="K74" s="38" t="s">
        <v>335</v>
      </c>
      <c r="L74" s="38" t="s">
        <v>335</v>
      </c>
      <c r="M74" s="38" t="s">
        <v>335</v>
      </c>
      <c r="N74" s="38" t="s">
        <v>335</v>
      </c>
      <c r="O74" s="38" t="s">
        <v>335</v>
      </c>
      <c r="P74" s="38" t="s">
        <v>449</v>
      </c>
      <c r="Q74" s="38" t="s">
        <v>297</v>
      </c>
      <c r="R74" s="38" t="s">
        <v>450</v>
      </c>
      <c r="S74" s="38" t="s">
        <v>449</v>
      </c>
      <c r="T74" s="38" t="s">
        <v>298</v>
      </c>
      <c r="U74" s="38" t="s">
        <v>343</v>
      </c>
      <c r="V74" s="38" t="s">
        <v>299</v>
      </c>
      <c r="W74" s="38" t="s">
        <v>300</v>
      </c>
      <c r="X74" s="38" t="s">
        <v>301</v>
      </c>
      <c r="Y74" s="38" t="s">
        <v>302</v>
      </c>
    </row>
    <row r="75" spans="1:25">
      <c r="A75" s="38" t="s">
        <v>291</v>
      </c>
      <c r="H75" s="38" t="s">
        <v>95</v>
      </c>
      <c r="I75" s="38" t="s">
        <v>94</v>
      </c>
      <c r="J75" s="38" t="s">
        <v>335</v>
      </c>
      <c r="K75" s="38" t="s">
        <v>335</v>
      </c>
      <c r="L75" s="38" t="s">
        <v>335</v>
      </c>
      <c r="M75" s="38" t="s">
        <v>335</v>
      </c>
      <c r="N75" s="38" t="s">
        <v>335</v>
      </c>
      <c r="O75" s="38" t="s">
        <v>335</v>
      </c>
      <c r="P75" s="38" t="s">
        <v>451</v>
      </c>
      <c r="Q75" s="38" t="s">
        <v>297</v>
      </c>
      <c r="R75" s="38" t="s">
        <v>452</v>
      </c>
      <c r="S75" s="38" t="s">
        <v>451</v>
      </c>
      <c r="T75" s="38" t="s">
        <v>298</v>
      </c>
      <c r="U75" s="38" t="s">
        <v>351</v>
      </c>
      <c r="V75" s="38" t="s">
        <v>299</v>
      </c>
      <c r="W75" s="38" t="s">
        <v>300</v>
      </c>
      <c r="X75" s="38" t="s">
        <v>301</v>
      </c>
      <c r="Y75" s="38" t="s">
        <v>302</v>
      </c>
    </row>
    <row r="76" spans="1:25">
      <c r="A76" s="38" t="s">
        <v>291</v>
      </c>
      <c r="H76" s="38" t="s">
        <v>163</v>
      </c>
      <c r="I76" s="38" t="s">
        <v>162</v>
      </c>
      <c r="J76" s="38" t="s">
        <v>335</v>
      </c>
      <c r="K76" s="38" t="s">
        <v>335</v>
      </c>
      <c r="L76" s="38" t="s">
        <v>335</v>
      </c>
      <c r="M76" s="38" t="s">
        <v>335</v>
      </c>
      <c r="N76" s="38" t="s">
        <v>335</v>
      </c>
      <c r="O76" s="38" t="s">
        <v>335</v>
      </c>
      <c r="P76" s="38" t="s">
        <v>453</v>
      </c>
      <c r="Q76" s="38" t="s">
        <v>297</v>
      </c>
      <c r="R76" s="38" t="s">
        <v>335</v>
      </c>
      <c r="S76" s="38" t="s">
        <v>453</v>
      </c>
      <c r="T76" s="38" t="s">
        <v>298</v>
      </c>
      <c r="U76" s="38" t="s">
        <v>430</v>
      </c>
      <c r="V76" s="38" t="s">
        <v>299</v>
      </c>
      <c r="W76" s="38" t="s">
        <v>300</v>
      </c>
      <c r="X76" s="38" t="s">
        <v>301</v>
      </c>
      <c r="Y76" s="38" t="s">
        <v>302</v>
      </c>
    </row>
    <row r="77" spans="1:25">
      <c r="A77" s="38" t="s">
        <v>291</v>
      </c>
      <c r="H77" s="38" t="s">
        <v>37</v>
      </c>
      <c r="I77" s="38" t="s">
        <v>36</v>
      </c>
      <c r="J77" s="38" t="s">
        <v>454</v>
      </c>
      <c r="K77" s="38" t="s">
        <v>335</v>
      </c>
      <c r="L77" s="38" t="s">
        <v>335</v>
      </c>
      <c r="M77" s="38" t="s">
        <v>335</v>
      </c>
      <c r="N77" s="38" t="s">
        <v>335</v>
      </c>
      <c r="O77" s="38" t="s">
        <v>335</v>
      </c>
      <c r="P77" s="38" t="s">
        <v>335</v>
      </c>
      <c r="Q77" s="38" t="s">
        <v>297</v>
      </c>
      <c r="R77" s="38" t="s">
        <v>335</v>
      </c>
      <c r="S77" s="38" t="s">
        <v>454</v>
      </c>
      <c r="T77" s="38" t="s">
        <v>298</v>
      </c>
      <c r="U77" s="38" t="s">
        <v>346</v>
      </c>
      <c r="V77" s="38" t="s">
        <v>313</v>
      </c>
      <c r="W77" s="38" t="s">
        <v>300</v>
      </c>
      <c r="X77" s="38" t="s">
        <v>314</v>
      </c>
      <c r="Y77" s="38" t="s">
        <v>315</v>
      </c>
    </row>
    <row r="78" spans="1:25">
      <c r="A78" s="38" t="s">
        <v>291</v>
      </c>
      <c r="H78" s="38" t="s">
        <v>93</v>
      </c>
      <c r="I78" s="38" t="s">
        <v>92</v>
      </c>
      <c r="J78" s="38" t="s">
        <v>335</v>
      </c>
      <c r="K78" s="38" t="s">
        <v>335</v>
      </c>
      <c r="L78" s="38" t="s">
        <v>335</v>
      </c>
      <c r="M78" s="38" t="s">
        <v>335</v>
      </c>
      <c r="N78" s="38" t="s">
        <v>335</v>
      </c>
      <c r="O78" s="38" t="s">
        <v>335</v>
      </c>
      <c r="P78" s="38" t="s">
        <v>455</v>
      </c>
      <c r="Q78" s="38" t="s">
        <v>297</v>
      </c>
      <c r="R78" s="38" t="s">
        <v>353</v>
      </c>
      <c r="S78" s="38" t="s">
        <v>455</v>
      </c>
      <c r="T78" s="38" t="s">
        <v>298</v>
      </c>
      <c r="U78" s="38" t="s">
        <v>346</v>
      </c>
      <c r="V78" s="38" t="s">
        <v>299</v>
      </c>
      <c r="W78" s="38" t="s">
        <v>300</v>
      </c>
      <c r="X78" s="38" t="s">
        <v>311</v>
      </c>
      <c r="Y78" s="38" t="s">
        <v>312</v>
      </c>
    </row>
    <row r="79" spans="1:25">
      <c r="A79" s="38" t="s">
        <v>291</v>
      </c>
      <c r="H79" s="38" t="s">
        <v>105</v>
      </c>
      <c r="I79" s="38" t="s">
        <v>104</v>
      </c>
      <c r="J79" s="38" t="s">
        <v>335</v>
      </c>
      <c r="K79" s="38" t="s">
        <v>335</v>
      </c>
      <c r="L79" s="38" t="s">
        <v>335</v>
      </c>
      <c r="M79" s="38" t="s">
        <v>335</v>
      </c>
      <c r="N79" s="38" t="s">
        <v>335</v>
      </c>
      <c r="O79" s="38" t="s">
        <v>335</v>
      </c>
      <c r="P79" s="38" t="s">
        <v>456</v>
      </c>
      <c r="Q79" s="38" t="s">
        <v>297</v>
      </c>
      <c r="R79" s="38" t="s">
        <v>457</v>
      </c>
      <c r="S79" s="38" t="s">
        <v>456</v>
      </c>
      <c r="T79" s="38" t="s">
        <v>298</v>
      </c>
      <c r="U79" s="38" t="s">
        <v>357</v>
      </c>
      <c r="V79" s="38" t="s">
        <v>299</v>
      </c>
      <c r="W79" s="38" t="s">
        <v>300</v>
      </c>
      <c r="X79" s="38" t="s">
        <v>311</v>
      </c>
      <c r="Y79" s="38" t="s">
        <v>312</v>
      </c>
    </row>
    <row r="80" spans="1:25">
      <c r="A80" s="38" t="s">
        <v>291</v>
      </c>
      <c r="H80" s="38" t="s">
        <v>184</v>
      </c>
      <c r="I80" s="38" t="s">
        <v>183</v>
      </c>
      <c r="J80" s="38" t="s">
        <v>458</v>
      </c>
      <c r="K80" s="38" t="s">
        <v>335</v>
      </c>
      <c r="L80" s="38" t="s">
        <v>335</v>
      </c>
      <c r="M80" s="38" t="s">
        <v>335</v>
      </c>
      <c r="N80" s="38" t="s">
        <v>335</v>
      </c>
      <c r="O80" s="38" t="s">
        <v>335</v>
      </c>
      <c r="P80" s="38" t="s">
        <v>459</v>
      </c>
      <c r="Q80" s="38" t="s">
        <v>297</v>
      </c>
      <c r="R80" s="38" t="s">
        <v>460</v>
      </c>
      <c r="S80" s="38" t="s">
        <v>461</v>
      </c>
      <c r="T80" s="38" t="s">
        <v>298</v>
      </c>
      <c r="U80" s="38" t="s">
        <v>354</v>
      </c>
      <c r="V80" s="38" t="s">
        <v>299</v>
      </c>
      <c r="W80" s="38" t="s">
        <v>300</v>
      </c>
      <c r="X80" s="38" t="s">
        <v>309</v>
      </c>
      <c r="Y80" s="38" t="s">
        <v>310</v>
      </c>
    </row>
    <row r="81" spans="1:25">
      <c r="A81" s="38" t="s">
        <v>291</v>
      </c>
      <c r="H81" s="38" t="s">
        <v>101</v>
      </c>
      <c r="I81" s="38" t="s">
        <v>100</v>
      </c>
      <c r="J81" s="38" t="s">
        <v>335</v>
      </c>
      <c r="K81" s="38" t="s">
        <v>335</v>
      </c>
      <c r="L81" s="38" t="s">
        <v>335</v>
      </c>
      <c r="M81" s="38" t="s">
        <v>335</v>
      </c>
      <c r="N81" s="38" t="s">
        <v>335</v>
      </c>
      <c r="O81" s="38" t="s">
        <v>335</v>
      </c>
      <c r="P81" s="38" t="s">
        <v>462</v>
      </c>
      <c r="Q81" s="38" t="s">
        <v>297</v>
      </c>
      <c r="R81" s="38" t="s">
        <v>463</v>
      </c>
      <c r="S81" s="38" t="s">
        <v>462</v>
      </c>
      <c r="T81" s="38" t="s">
        <v>298</v>
      </c>
      <c r="U81" s="38" t="s">
        <v>343</v>
      </c>
      <c r="V81" s="38" t="s">
        <v>305</v>
      </c>
      <c r="W81" s="38" t="s">
        <v>300</v>
      </c>
      <c r="X81" s="38" t="s">
        <v>316</v>
      </c>
      <c r="Y81" s="38" t="s">
        <v>317</v>
      </c>
    </row>
    <row r="82" spans="1:25">
      <c r="A82" s="38" t="s">
        <v>291</v>
      </c>
      <c r="H82" s="38" t="s">
        <v>192</v>
      </c>
      <c r="I82" s="38" t="s">
        <v>191</v>
      </c>
      <c r="J82" s="38" t="s">
        <v>464</v>
      </c>
      <c r="K82" s="38" t="s">
        <v>335</v>
      </c>
      <c r="L82" s="38" t="s">
        <v>335</v>
      </c>
      <c r="M82" s="38" t="s">
        <v>335</v>
      </c>
      <c r="N82" s="38" t="s">
        <v>335</v>
      </c>
      <c r="O82" s="38" t="s">
        <v>335</v>
      </c>
      <c r="P82" s="38" t="s">
        <v>465</v>
      </c>
      <c r="Q82" s="38" t="s">
        <v>297</v>
      </c>
      <c r="R82" s="38" t="s">
        <v>330</v>
      </c>
      <c r="S82" s="38" t="s">
        <v>466</v>
      </c>
      <c r="T82" s="38" t="s">
        <v>298</v>
      </c>
      <c r="U82" s="38" t="s">
        <v>343</v>
      </c>
      <c r="V82" s="38" t="s">
        <v>313</v>
      </c>
      <c r="W82" s="38" t="s">
        <v>300</v>
      </c>
      <c r="X82" s="38" t="s">
        <v>314</v>
      </c>
      <c r="Y82" s="38" t="s">
        <v>315</v>
      </c>
    </row>
    <row r="83" spans="1:25">
      <c r="A83" s="38" t="s">
        <v>291</v>
      </c>
      <c r="H83" s="38" t="s">
        <v>51</v>
      </c>
      <c r="I83" s="38" t="s">
        <v>50</v>
      </c>
      <c r="J83" s="38" t="s">
        <v>335</v>
      </c>
      <c r="K83" s="38" t="s">
        <v>335</v>
      </c>
      <c r="L83" s="38" t="s">
        <v>335</v>
      </c>
      <c r="M83" s="38" t="s">
        <v>335</v>
      </c>
      <c r="N83" s="38" t="s">
        <v>335</v>
      </c>
      <c r="O83" s="38" t="s">
        <v>335</v>
      </c>
      <c r="P83" s="38" t="s">
        <v>467</v>
      </c>
      <c r="Q83" s="38" t="s">
        <v>297</v>
      </c>
      <c r="R83" s="38" t="s">
        <v>468</v>
      </c>
      <c r="S83" s="38" t="s">
        <v>467</v>
      </c>
      <c r="T83" s="38" t="s">
        <v>298</v>
      </c>
      <c r="U83" s="38" t="s">
        <v>346</v>
      </c>
      <c r="V83" s="38" t="s">
        <v>305</v>
      </c>
      <c r="X83" s="38" t="s">
        <v>306</v>
      </c>
      <c r="Y83" s="38" t="s">
        <v>307</v>
      </c>
    </row>
    <row r="84" spans="1:25">
      <c r="A84" s="38" t="s">
        <v>291</v>
      </c>
      <c r="H84" s="38" t="s">
        <v>173</v>
      </c>
      <c r="I84" s="38" t="s">
        <v>172</v>
      </c>
      <c r="J84" s="38" t="s">
        <v>335</v>
      </c>
      <c r="K84" s="38" t="s">
        <v>335</v>
      </c>
      <c r="L84" s="38" t="s">
        <v>469</v>
      </c>
      <c r="M84" s="38" t="s">
        <v>335</v>
      </c>
      <c r="N84" s="38" t="s">
        <v>335</v>
      </c>
      <c r="O84" s="38" t="s">
        <v>335</v>
      </c>
      <c r="P84" s="38" t="s">
        <v>470</v>
      </c>
      <c r="Q84" s="38" t="s">
        <v>297</v>
      </c>
      <c r="R84" s="38" t="s">
        <v>471</v>
      </c>
      <c r="S84" s="38" t="s">
        <v>472</v>
      </c>
      <c r="T84" s="38" t="s">
        <v>298</v>
      </c>
      <c r="U84" s="38" t="s">
        <v>343</v>
      </c>
      <c r="V84" s="38" t="s">
        <v>299</v>
      </c>
      <c r="W84" s="38" t="s">
        <v>300</v>
      </c>
      <c r="X84" s="38" t="s">
        <v>311</v>
      </c>
      <c r="Y84" s="38" t="s">
        <v>312</v>
      </c>
    </row>
    <row r="85" spans="1:25">
      <c r="A85" s="38" t="s">
        <v>291</v>
      </c>
      <c r="H85" s="38" t="s">
        <v>133</v>
      </c>
      <c r="I85" s="38" t="s">
        <v>132</v>
      </c>
      <c r="J85" s="38" t="s">
        <v>335</v>
      </c>
      <c r="K85" s="38" t="s">
        <v>335</v>
      </c>
      <c r="L85" s="38" t="s">
        <v>335</v>
      </c>
      <c r="M85" s="38" t="s">
        <v>335</v>
      </c>
      <c r="N85" s="38" t="s">
        <v>335</v>
      </c>
      <c r="O85" s="38" t="s">
        <v>335</v>
      </c>
      <c r="P85" s="38" t="s">
        <v>473</v>
      </c>
      <c r="Q85" s="38" t="s">
        <v>297</v>
      </c>
      <c r="R85" s="38" t="s">
        <v>474</v>
      </c>
      <c r="S85" s="38" t="s">
        <v>473</v>
      </c>
      <c r="T85" s="38" t="s">
        <v>298</v>
      </c>
      <c r="U85" s="38" t="s">
        <v>343</v>
      </c>
      <c r="V85" s="38" t="s">
        <v>299</v>
      </c>
      <c r="W85" s="38" t="s">
        <v>300</v>
      </c>
      <c r="X85" s="38" t="s">
        <v>303</v>
      </c>
      <c r="Y85" s="38" t="s">
        <v>304</v>
      </c>
    </row>
    <row r="86" spans="1:25">
      <c r="A86" s="38" t="s">
        <v>291</v>
      </c>
      <c r="H86" s="38" t="s">
        <v>151</v>
      </c>
      <c r="I86" s="38" t="s">
        <v>150</v>
      </c>
      <c r="J86" s="38" t="s">
        <v>335</v>
      </c>
      <c r="K86" s="38" t="s">
        <v>335</v>
      </c>
      <c r="L86" s="38" t="s">
        <v>335</v>
      </c>
      <c r="M86" s="38" t="s">
        <v>335</v>
      </c>
      <c r="N86" s="38" t="s">
        <v>335</v>
      </c>
      <c r="O86" s="38" t="s">
        <v>335</v>
      </c>
      <c r="P86" s="38" t="s">
        <v>475</v>
      </c>
      <c r="Q86" s="38" t="s">
        <v>297</v>
      </c>
      <c r="R86" s="38" t="s">
        <v>476</v>
      </c>
      <c r="S86" s="38" t="s">
        <v>475</v>
      </c>
      <c r="T86" s="38" t="s">
        <v>298</v>
      </c>
      <c r="U86" s="38" t="s">
        <v>354</v>
      </c>
      <c r="V86" s="38" t="s">
        <v>299</v>
      </c>
      <c r="W86" s="38" t="s">
        <v>300</v>
      </c>
      <c r="X86" s="38" t="s">
        <v>309</v>
      </c>
      <c r="Y86" s="38" t="s">
        <v>310</v>
      </c>
    </row>
    <row r="87" spans="1:25">
      <c r="A87" s="38" t="s">
        <v>291</v>
      </c>
      <c r="H87" s="38" t="s">
        <v>65</v>
      </c>
      <c r="I87" s="38" t="s">
        <v>64</v>
      </c>
      <c r="J87" s="38" t="s">
        <v>335</v>
      </c>
      <c r="K87" s="38" t="s">
        <v>335</v>
      </c>
      <c r="L87" s="38" t="s">
        <v>335</v>
      </c>
      <c r="M87" s="38" t="s">
        <v>335</v>
      </c>
      <c r="N87" s="38" t="s">
        <v>335</v>
      </c>
      <c r="O87" s="38" t="s">
        <v>335</v>
      </c>
      <c r="P87" s="38" t="s">
        <v>477</v>
      </c>
      <c r="Q87" s="38" t="s">
        <v>297</v>
      </c>
      <c r="R87" s="38" t="s">
        <v>478</v>
      </c>
      <c r="S87" s="38" t="s">
        <v>477</v>
      </c>
      <c r="T87" s="38" t="s">
        <v>298</v>
      </c>
      <c r="U87" s="38" t="s">
        <v>343</v>
      </c>
      <c r="V87" s="38" t="s">
        <v>299</v>
      </c>
      <c r="W87" s="38" t="s">
        <v>300</v>
      </c>
      <c r="X87" s="38" t="s">
        <v>301</v>
      </c>
      <c r="Y87" s="38" t="s">
        <v>302</v>
      </c>
    </row>
    <row r="88" spans="1:25">
      <c r="A88" s="38" t="s">
        <v>291</v>
      </c>
      <c r="H88" s="38" t="s">
        <v>43</v>
      </c>
      <c r="I88" s="38" t="s">
        <v>42</v>
      </c>
      <c r="J88" s="38" t="s">
        <v>479</v>
      </c>
      <c r="K88" s="38" t="s">
        <v>335</v>
      </c>
      <c r="L88" s="38" t="s">
        <v>335</v>
      </c>
      <c r="M88" s="38" t="s">
        <v>335</v>
      </c>
      <c r="N88" s="38" t="s">
        <v>335</v>
      </c>
      <c r="O88" s="38" t="s">
        <v>335</v>
      </c>
      <c r="P88" s="38" t="s">
        <v>480</v>
      </c>
      <c r="Q88" s="38" t="s">
        <v>297</v>
      </c>
      <c r="R88" s="38" t="s">
        <v>457</v>
      </c>
      <c r="S88" s="38" t="s">
        <v>481</v>
      </c>
      <c r="T88" s="38" t="s">
        <v>298</v>
      </c>
      <c r="U88" s="38" t="s">
        <v>357</v>
      </c>
      <c r="V88" s="38" t="s">
        <v>299</v>
      </c>
      <c r="W88" s="38" t="s">
        <v>308</v>
      </c>
      <c r="X88" s="38" t="s">
        <v>303</v>
      </c>
      <c r="Y88" s="38" t="s">
        <v>304</v>
      </c>
    </row>
    <row r="89" spans="1:25">
      <c r="A89" s="38" t="s">
        <v>291</v>
      </c>
      <c r="H89" s="38" t="s">
        <v>208</v>
      </c>
      <c r="I89" s="38" t="s">
        <v>207</v>
      </c>
      <c r="J89" s="38" t="s">
        <v>482</v>
      </c>
      <c r="K89" s="38" t="s">
        <v>335</v>
      </c>
      <c r="L89" s="38" t="s">
        <v>335</v>
      </c>
      <c r="M89" s="38" t="s">
        <v>335</v>
      </c>
      <c r="N89" s="38" t="s">
        <v>335</v>
      </c>
      <c r="O89" s="38" t="s">
        <v>335</v>
      </c>
      <c r="P89" s="38" t="s">
        <v>483</v>
      </c>
      <c r="Q89" s="38" t="s">
        <v>297</v>
      </c>
      <c r="R89" s="38" t="s">
        <v>484</v>
      </c>
      <c r="S89" s="38" t="s">
        <v>485</v>
      </c>
      <c r="T89" s="38" t="s">
        <v>298</v>
      </c>
      <c r="U89" s="38" t="s">
        <v>343</v>
      </c>
      <c r="V89" s="38" t="s">
        <v>299</v>
      </c>
      <c r="W89" s="38" t="s">
        <v>300</v>
      </c>
      <c r="X89" s="38" t="s">
        <v>311</v>
      </c>
      <c r="Y89" s="38" t="s">
        <v>312</v>
      </c>
    </row>
    <row r="90" spans="1:25">
      <c r="A90" s="38" t="s">
        <v>291</v>
      </c>
      <c r="H90" s="38" t="s">
        <v>145</v>
      </c>
      <c r="I90" s="38" t="s">
        <v>144</v>
      </c>
      <c r="J90" s="38" t="s">
        <v>335</v>
      </c>
      <c r="K90" s="38" t="s">
        <v>335</v>
      </c>
      <c r="L90" s="38" t="s">
        <v>335</v>
      </c>
      <c r="M90" s="38" t="s">
        <v>335</v>
      </c>
      <c r="N90" s="38" t="s">
        <v>335</v>
      </c>
      <c r="O90" s="38" t="s">
        <v>335</v>
      </c>
      <c r="P90" s="38" t="s">
        <v>486</v>
      </c>
      <c r="Q90" s="38" t="s">
        <v>297</v>
      </c>
      <c r="R90" s="38" t="s">
        <v>487</v>
      </c>
      <c r="S90" s="38" t="s">
        <v>486</v>
      </c>
      <c r="T90" s="38" t="s">
        <v>298</v>
      </c>
      <c r="U90" s="38" t="s">
        <v>357</v>
      </c>
      <c r="V90" s="38" t="s">
        <v>299</v>
      </c>
      <c r="W90" s="38" t="s">
        <v>300</v>
      </c>
      <c r="X90" s="38" t="s">
        <v>303</v>
      </c>
      <c r="Y90" s="38" t="s">
        <v>304</v>
      </c>
    </row>
    <row r="91" spans="1:25">
      <c r="A91" s="38" t="s">
        <v>291</v>
      </c>
      <c r="H91" s="38" t="s">
        <v>69</v>
      </c>
      <c r="I91" s="38" t="s">
        <v>68</v>
      </c>
      <c r="J91" s="38" t="s">
        <v>335</v>
      </c>
      <c r="K91" s="38" t="s">
        <v>335</v>
      </c>
      <c r="L91" s="38" t="s">
        <v>335</v>
      </c>
      <c r="M91" s="38" t="s">
        <v>335</v>
      </c>
      <c r="N91" s="38" t="s">
        <v>335</v>
      </c>
      <c r="O91" s="38" t="s">
        <v>335</v>
      </c>
      <c r="P91" s="38" t="s">
        <v>488</v>
      </c>
      <c r="Q91" s="38" t="s">
        <v>297</v>
      </c>
      <c r="R91" s="38" t="s">
        <v>478</v>
      </c>
      <c r="S91" s="38" t="s">
        <v>488</v>
      </c>
      <c r="T91" s="38" t="s">
        <v>298</v>
      </c>
      <c r="U91" s="38" t="s">
        <v>346</v>
      </c>
      <c r="V91" s="38" t="s">
        <v>299</v>
      </c>
      <c r="W91" s="38" t="s">
        <v>300</v>
      </c>
      <c r="X91" s="38" t="s">
        <v>303</v>
      </c>
      <c r="Y91" s="38" t="s">
        <v>304</v>
      </c>
    </row>
    <row r="92" spans="1:25">
      <c r="A92" s="38" t="s">
        <v>291</v>
      </c>
      <c r="H92" s="38" t="s">
        <v>75</v>
      </c>
      <c r="I92" s="38" t="s">
        <v>74</v>
      </c>
      <c r="J92" s="38" t="s">
        <v>335</v>
      </c>
      <c r="K92" s="38" t="s">
        <v>335</v>
      </c>
      <c r="L92" s="38" t="s">
        <v>335</v>
      </c>
      <c r="M92" s="38" t="s">
        <v>335</v>
      </c>
      <c r="N92" s="38" t="s">
        <v>335</v>
      </c>
      <c r="O92" s="38" t="s">
        <v>335</v>
      </c>
      <c r="P92" s="38" t="s">
        <v>489</v>
      </c>
      <c r="Q92" s="38" t="s">
        <v>297</v>
      </c>
      <c r="R92" s="38" t="s">
        <v>490</v>
      </c>
      <c r="S92" s="38" t="s">
        <v>489</v>
      </c>
      <c r="T92" s="38" t="s">
        <v>298</v>
      </c>
      <c r="U92" s="38" t="s">
        <v>346</v>
      </c>
      <c r="V92" s="38" t="s">
        <v>299</v>
      </c>
      <c r="W92" s="38" t="s">
        <v>300</v>
      </c>
      <c r="X92" s="38" t="s">
        <v>309</v>
      </c>
      <c r="Y92" s="38" t="s">
        <v>310</v>
      </c>
    </row>
    <row r="93" spans="1:25">
      <c r="A93" s="38" t="s">
        <v>291</v>
      </c>
      <c r="H93" s="38" t="s">
        <v>161</v>
      </c>
      <c r="I93" s="38" t="s">
        <v>160</v>
      </c>
      <c r="J93" s="38" t="s">
        <v>335</v>
      </c>
      <c r="K93" s="38" t="s">
        <v>335</v>
      </c>
      <c r="L93" s="38" t="s">
        <v>335</v>
      </c>
      <c r="M93" s="38" t="s">
        <v>335</v>
      </c>
      <c r="N93" s="38" t="s">
        <v>335</v>
      </c>
      <c r="O93" s="38" t="s">
        <v>335</v>
      </c>
      <c r="P93" s="38" t="s">
        <v>491</v>
      </c>
      <c r="Q93" s="38" t="s">
        <v>297</v>
      </c>
      <c r="R93" s="38" t="s">
        <v>353</v>
      </c>
      <c r="S93" s="38" t="s">
        <v>491</v>
      </c>
      <c r="T93" s="38" t="s">
        <v>298</v>
      </c>
      <c r="U93" s="38" t="s">
        <v>492</v>
      </c>
      <c r="V93" s="38" t="s">
        <v>299</v>
      </c>
      <c r="W93" s="38" t="s">
        <v>308</v>
      </c>
      <c r="X93" s="38" t="s">
        <v>309</v>
      </c>
      <c r="Y93" s="38" t="s">
        <v>310</v>
      </c>
    </row>
    <row r="94" spans="1:25">
      <c r="A94" s="38" t="s">
        <v>291</v>
      </c>
      <c r="H94" s="38" t="s">
        <v>73</v>
      </c>
      <c r="I94" s="38" t="s">
        <v>72</v>
      </c>
      <c r="J94" s="38" t="s">
        <v>335</v>
      </c>
      <c r="K94" s="38" t="s">
        <v>335</v>
      </c>
      <c r="L94" s="38" t="s">
        <v>335</v>
      </c>
      <c r="M94" s="38" t="s">
        <v>335</v>
      </c>
      <c r="N94" s="38" t="s">
        <v>335</v>
      </c>
      <c r="O94" s="38" t="s">
        <v>335</v>
      </c>
      <c r="P94" s="38" t="s">
        <v>493</v>
      </c>
      <c r="Q94" s="38" t="s">
        <v>297</v>
      </c>
      <c r="R94" s="38" t="s">
        <v>494</v>
      </c>
      <c r="S94" s="38" t="s">
        <v>493</v>
      </c>
      <c r="T94" s="38" t="s">
        <v>298</v>
      </c>
      <c r="U94" s="38" t="s">
        <v>357</v>
      </c>
      <c r="V94" s="38" t="s">
        <v>299</v>
      </c>
      <c r="W94" s="38" t="s">
        <v>300</v>
      </c>
      <c r="X94" s="38" t="s">
        <v>303</v>
      </c>
      <c r="Y94" s="38" t="s">
        <v>304</v>
      </c>
    </row>
    <row r="95" spans="1:25">
      <c r="A95" s="38" t="s">
        <v>291</v>
      </c>
      <c r="H95" s="38" t="s">
        <v>123</v>
      </c>
      <c r="I95" s="38" t="s">
        <v>122</v>
      </c>
      <c r="J95" s="38" t="s">
        <v>335</v>
      </c>
      <c r="K95" s="38" t="s">
        <v>335</v>
      </c>
      <c r="L95" s="38" t="s">
        <v>335</v>
      </c>
      <c r="M95" s="38" t="s">
        <v>335</v>
      </c>
      <c r="N95" s="38" t="s">
        <v>335</v>
      </c>
      <c r="O95" s="38" t="s">
        <v>335</v>
      </c>
      <c r="P95" s="38" t="s">
        <v>495</v>
      </c>
      <c r="Q95" s="38" t="s">
        <v>297</v>
      </c>
      <c r="R95" s="38" t="s">
        <v>494</v>
      </c>
      <c r="S95" s="38" t="s">
        <v>495</v>
      </c>
      <c r="T95" s="38" t="s">
        <v>298</v>
      </c>
      <c r="U95" s="38" t="s">
        <v>357</v>
      </c>
      <c r="V95" s="38" t="s">
        <v>299</v>
      </c>
      <c r="W95" s="38" t="s">
        <v>300</v>
      </c>
      <c r="X95" s="38" t="s">
        <v>301</v>
      </c>
      <c r="Y95" s="38" t="s">
        <v>302</v>
      </c>
    </row>
    <row r="96" spans="1:25">
      <c r="A96" s="38" t="s">
        <v>291</v>
      </c>
      <c r="H96" s="38" t="s">
        <v>109</v>
      </c>
      <c r="I96" s="38" t="s">
        <v>108</v>
      </c>
      <c r="J96" s="38" t="s">
        <v>335</v>
      </c>
      <c r="K96" s="38" t="s">
        <v>335</v>
      </c>
      <c r="L96" s="38" t="s">
        <v>335</v>
      </c>
      <c r="M96" s="38" t="s">
        <v>335</v>
      </c>
      <c r="N96" s="38" t="s">
        <v>335</v>
      </c>
      <c r="O96" s="38" t="s">
        <v>335</v>
      </c>
      <c r="P96" s="38" t="s">
        <v>496</v>
      </c>
      <c r="Q96" s="38" t="s">
        <v>297</v>
      </c>
      <c r="R96" s="38" t="s">
        <v>497</v>
      </c>
      <c r="S96" s="38" t="s">
        <v>496</v>
      </c>
      <c r="T96" s="38" t="s">
        <v>298</v>
      </c>
      <c r="U96" s="38" t="s">
        <v>346</v>
      </c>
      <c r="V96" s="38" t="s">
        <v>299</v>
      </c>
      <c r="W96" s="38" t="s">
        <v>300</v>
      </c>
      <c r="X96" s="38" t="s">
        <v>303</v>
      </c>
      <c r="Y96" s="38" t="s">
        <v>304</v>
      </c>
    </row>
    <row r="97" spans="1:25">
      <c r="A97" s="38" t="s">
        <v>291</v>
      </c>
      <c r="H97" s="38" t="s">
        <v>135</v>
      </c>
      <c r="I97" s="38" t="s">
        <v>134</v>
      </c>
      <c r="J97" s="38" t="s">
        <v>335</v>
      </c>
      <c r="K97" s="38" t="s">
        <v>335</v>
      </c>
      <c r="L97" s="38" t="s">
        <v>335</v>
      </c>
      <c r="M97" s="38" t="s">
        <v>335</v>
      </c>
      <c r="N97" s="38" t="s">
        <v>335</v>
      </c>
      <c r="O97" s="38" t="s">
        <v>335</v>
      </c>
      <c r="P97" s="38" t="s">
        <v>498</v>
      </c>
      <c r="Q97" s="38" t="s">
        <v>297</v>
      </c>
      <c r="R97" s="38" t="s">
        <v>335</v>
      </c>
      <c r="S97" s="38" t="s">
        <v>498</v>
      </c>
      <c r="T97" s="38" t="s">
        <v>298</v>
      </c>
      <c r="U97" s="38" t="s">
        <v>343</v>
      </c>
      <c r="V97" s="38" t="s">
        <v>299</v>
      </c>
      <c r="W97" s="38" t="s">
        <v>300</v>
      </c>
      <c r="X97" s="38" t="s">
        <v>301</v>
      </c>
      <c r="Y97" s="38" t="s">
        <v>302</v>
      </c>
    </row>
    <row r="98" spans="1:25">
      <c r="A98" s="38" t="s">
        <v>291</v>
      </c>
      <c r="H98" s="38" t="s">
        <v>113</v>
      </c>
      <c r="I98" s="38" t="s">
        <v>112</v>
      </c>
      <c r="J98" s="38" t="s">
        <v>335</v>
      </c>
      <c r="K98" s="38" t="s">
        <v>335</v>
      </c>
      <c r="L98" s="38" t="s">
        <v>335</v>
      </c>
      <c r="M98" s="38" t="s">
        <v>335</v>
      </c>
      <c r="N98" s="38" t="s">
        <v>335</v>
      </c>
      <c r="O98" s="38" t="s">
        <v>335</v>
      </c>
      <c r="P98" s="38" t="s">
        <v>499</v>
      </c>
      <c r="Q98" s="38" t="s">
        <v>297</v>
      </c>
      <c r="R98" s="38" t="s">
        <v>500</v>
      </c>
      <c r="S98" s="38" t="s">
        <v>499</v>
      </c>
      <c r="T98" s="38" t="s">
        <v>298</v>
      </c>
      <c r="U98" s="38" t="s">
        <v>343</v>
      </c>
      <c r="V98" s="38" t="s">
        <v>305</v>
      </c>
      <c r="W98" s="38" t="s">
        <v>300</v>
      </c>
      <c r="X98" s="38" t="s">
        <v>316</v>
      </c>
      <c r="Y98" s="38" t="s">
        <v>317</v>
      </c>
    </row>
    <row r="99" spans="1:25">
      <c r="A99" s="38" t="s">
        <v>291</v>
      </c>
      <c r="H99" s="38" t="s">
        <v>125</v>
      </c>
      <c r="I99" s="38" t="s">
        <v>124</v>
      </c>
      <c r="J99" s="38" t="s">
        <v>335</v>
      </c>
      <c r="K99" s="38" t="s">
        <v>335</v>
      </c>
      <c r="L99" s="38" t="s">
        <v>335</v>
      </c>
      <c r="M99" s="38" t="s">
        <v>335</v>
      </c>
      <c r="N99" s="38" t="s">
        <v>335</v>
      </c>
      <c r="O99" s="38" t="s">
        <v>335</v>
      </c>
      <c r="P99" s="38" t="s">
        <v>501</v>
      </c>
      <c r="Q99" s="38" t="s">
        <v>297</v>
      </c>
      <c r="R99" s="38" t="s">
        <v>335</v>
      </c>
      <c r="S99" s="38" t="s">
        <v>501</v>
      </c>
      <c r="T99" s="38" t="s">
        <v>298</v>
      </c>
      <c r="U99" s="38" t="s">
        <v>343</v>
      </c>
      <c r="V99" s="38" t="s">
        <v>299</v>
      </c>
      <c r="W99" s="38" t="s">
        <v>300</v>
      </c>
      <c r="X99" s="38" t="s">
        <v>311</v>
      </c>
      <c r="Y99" s="38" t="s">
        <v>312</v>
      </c>
    </row>
    <row r="100" spans="1:25">
      <c r="A100" s="38" t="s">
        <v>291</v>
      </c>
      <c r="H100" s="38" t="s">
        <v>103</v>
      </c>
      <c r="I100" s="38" t="s">
        <v>102</v>
      </c>
      <c r="J100" s="38" t="s">
        <v>335</v>
      </c>
      <c r="K100" s="38" t="s">
        <v>335</v>
      </c>
      <c r="L100" s="38" t="s">
        <v>335</v>
      </c>
      <c r="M100" s="38" t="s">
        <v>335</v>
      </c>
      <c r="N100" s="38" t="s">
        <v>335</v>
      </c>
      <c r="O100" s="38" t="s">
        <v>335</v>
      </c>
      <c r="P100" s="38" t="s">
        <v>502</v>
      </c>
      <c r="Q100" s="38" t="s">
        <v>297</v>
      </c>
      <c r="R100" s="38" t="s">
        <v>426</v>
      </c>
      <c r="S100" s="38" t="s">
        <v>502</v>
      </c>
      <c r="T100" s="38" t="s">
        <v>298</v>
      </c>
      <c r="U100" s="38" t="s">
        <v>343</v>
      </c>
      <c r="V100" s="38" t="s">
        <v>305</v>
      </c>
      <c r="W100" s="38" t="s">
        <v>300</v>
      </c>
      <c r="X100" s="38" t="s">
        <v>316</v>
      </c>
      <c r="Y100" s="38" t="s">
        <v>317</v>
      </c>
    </row>
    <row r="101" spans="1:25">
      <c r="A101" s="38" t="s">
        <v>291</v>
      </c>
      <c r="H101" s="38" t="s">
        <v>194</v>
      </c>
      <c r="I101" s="38" t="s">
        <v>193</v>
      </c>
      <c r="J101" s="38" t="s">
        <v>503</v>
      </c>
      <c r="K101" s="38" t="s">
        <v>335</v>
      </c>
      <c r="L101" s="38" t="s">
        <v>335</v>
      </c>
      <c r="M101" s="38" t="s">
        <v>335</v>
      </c>
      <c r="N101" s="38" t="s">
        <v>335</v>
      </c>
      <c r="O101" s="38" t="s">
        <v>335</v>
      </c>
      <c r="P101" s="38" t="s">
        <v>504</v>
      </c>
      <c r="Q101" s="38" t="s">
        <v>297</v>
      </c>
      <c r="R101" s="38" t="s">
        <v>407</v>
      </c>
      <c r="S101" s="38" t="s">
        <v>505</v>
      </c>
      <c r="T101" s="38" t="s">
        <v>298</v>
      </c>
      <c r="U101" s="38" t="s">
        <v>346</v>
      </c>
      <c r="V101" s="38" t="s">
        <v>299</v>
      </c>
      <c r="W101" s="38" t="s">
        <v>300</v>
      </c>
      <c r="X101" s="38" t="s">
        <v>311</v>
      </c>
      <c r="Y101" s="38" t="s">
        <v>312</v>
      </c>
    </row>
    <row r="102" spans="1:25">
      <c r="A102" s="38" t="s">
        <v>291</v>
      </c>
      <c r="H102" s="38" t="s">
        <v>214</v>
      </c>
      <c r="I102" s="38" t="s">
        <v>213</v>
      </c>
      <c r="J102" s="38" t="s">
        <v>506</v>
      </c>
      <c r="K102" s="38" t="s">
        <v>335</v>
      </c>
      <c r="L102" s="38" t="s">
        <v>335</v>
      </c>
      <c r="M102" s="38" t="s">
        <v>335</v>
      </c>
      <c r="N102" s="38" t="s">
        <v>335</v>
      </c>
      <c r="O102" s="38" t="s">
        <v>335</v>
      </c>
      <c r="P102" s="38" t="s">
        <v>507</v>
      </c>
      <c r="Q102" s="38" t="s">
        <v>297</v>
      </c>
      <c r="R102" s="38" t="s">
        <v>335</v>
      </c>
      <c r="S102" s="38" t="s">
        <v>508</v>
      </c>
      <c r="T102" s="38" t="s">
        <v>298</v>
      </c>
      <c r="U102" s="38" t="s">
        <v>351</v>
      </c>
      <c r="V102" s="38" t="s">
        <v>305</v>
      </c>
      <c r="W102" s="38" t="s">
        <v>300</v>
      </c>
      <c r="X102" s="38" t="s">
        <v>319</v>
      </c>
      <c r="Y102" s="38" t="s">
        <v>320</v>
      </c>
    </row>
    <row r="103" spans="1:25">
      <c r="A103" s="38" t="s">
        <v>291</v>
      </c>
      <c r="H103" s="38" t="s">
        <v>127</v>
      </c>
      <c r="I103" s="38" t="s">
        <v>126</v>
      </c>
      <c r="J103" s="38" t="s">
        <v>335</v>
      </c>
      <c r="K103" s="38" t="s">
        <v>335</v>
      </c>
      <c r="L103" s="38" t="s">
        <v>335</v>
      </c>
      <c r="M103" s="38" t="s">
        <v>335</v>
      </c>
      <c r="N103" s="38" t="s">
        <v>335</v>
      </c>
      <c r="O103" s="38" t="s">
        <v>335</v>
      </c>
      <c r="P103" s="38" t="s">
        <v>509</v>
      </c>
      <c r="Q103" s="38" t="s">
        <v>297</v>
      </c>
      <c r="R103" s="38" t="s">
        <v>335</v>
      </c>
      <c r="S103" s="38" t="s">
        <v>509</v>
      </c>
      <c r="T103" s="38" t="s">
        <v>298</v>
      </c>
      <c r="U103" s="38" t="s">
        <v>357</v>
      </c>
      <c r="V103" s="38" t="s">
        <v>299</v>
      </c>
      <c r="W103" s="38" t="s">
        <v>300</v>
      </c>
      <c r="X103" s="38" t="s">
        <v>301</v>
      </c>
      <c r="Y103" s="38" t="s">
        <v>302</v>
      </c>
    </row>
    <row r="104" spans="1:25">
      <c r="A104" s="38" t="s">
        <v>291</v>
      </c>
      <c r="H104" s="38" t="s">
        <v>97</v>
      </c>
      <c r="I104" s="38" t="s">
        <v>96</v>
      </c>
      <c r="J104" s="38" t="s">
        <v>335</v>
      </c>
      <c r="K104" s="38" t="s">
        <v>335</v>
      </c>
      <c r="L104" s="38" t="s">
        <v>335</v>
      </c>
      <c r="M104" s="38" t="s">
        <v>335</v>
      </c>
      <c r="N104" s="38" t="s">
        <v>335</v>
      </c>
      <c r="O104" s="38" t="s">
        <v>335</v>
      </c>
      <c r="P104" s="38" t="s">
        <v>510</v>
      </c>
      <c r="Q104" s="38" t="s">
        <v>297</v>
      </c>
      <c r="R104" s="38" t="s">
        <v>511</v>
      </c>
      <c r="S104" s="38" t="s">
        <v>510</v>
      </c>
      <c r="T104" s="38" t="s">
        <v>298</v>
      </c>
      <c r="U104" s="38" t="s">
        <v>346</v>
      </c>
      <c r="V104" s="38" t="s">
        <v>305</v>
      </c>
      <c r="W104" s="38" t="s">
        <v>300</v>
      </c>
      <c r="X104" s="38" t="s">
        <v>319</v>
      </c>
      <c r="Y104" s="38" t="s">
        <v>320</v>
      </c>
    </row>
    <row r="105" spans="1:25">
      <c r="A105" s="38" t="s">
        <v>291</v>
      </c>
      <c r="H105" s="38" t="s">
        <v>171</v>
      </c>
      <c r="I105" s="38" t="s">
        <v>170</v>
      </c>
      <c r="J105" s="38" t="s">
        <v>335</v>
      </c>
      <c r="K105" s="38" t="s">
        <v>335</v>
      </c>
      <c r="L105" s="38" t="s">
        <v>335</v>
      </c>
      <c r="M105" s="38" t="s">
        <v>512</v>
      </c>
      <c r="N105" s="38" t="s">
        <v>335</v>
      </c>
      <c r="O105" s="38" t="s">
        <v>335</v>
      </c>
      <c r="P105" s="38" t="s">
        <v>513</v>
      </c>
      <c r="Q105" s="38" t="s">
        <v>297</v>
      </c>
      <c r="R105" s="38" t="s">
        <v>468</v>
      </c>
      <c r="S105" s="38" t="s">
        <v>514</v>
      </c>
      <c r="T105" s="38" t="s">
        <v>298</v>
      </c>
      <c r="U105" s="38" t="s">
        <v>357</v>
      </c>
      <c r="V105" s="38" t="s">
        <v>305</v>
      </c>
      <c r="W105" s="38" t="s">
        <v>300</v>
      </c>
      <c r="X105" s="38" t="s">
        <v>319</v>
      </c>
      <c r="Y105" s="38" t="s">
        <v>320</v>
      </c>
    </row>
    <row r="106" spans="1:25">
      <c r="A106" s="38" t="s">
        <v>291</v>
      </c>
      <c r="H106" s="38" t="s">
        <v>91</v>
      </c>
      <c r="I106" s="38" t="s">
        <v>90</v>
      </c>
      <c r="J106" s="38" t="s">
        <v>335</v>
      </c>
      <c r="K106" s="38" t="s">
        <v>335</v>
      </c>
      <c r="L106" s="38" t="s">
        <v>335</v>
      </c>
      <c r="M106" s="38" t="s">
        <v>335</v>
      </c>
      <c r="N106" s="38" t="s">
        <v>335</v>
      </c>
      <c r="O106" s="38" t="s">
        <v>335</v>
      </c>
      <c r="P106" s="38" t="s">
        <v>515</v>
      </c>
      <c r="Q106" s="38" t="s">
        <v>297</v>
      </c>
      <c r="R106" s="38" t="s">
        <v>476</v>
      </c>
      <c r="S106" s="38" t="s">
        <v>515</v>
      </c>
      <c r="T106" s="38" t="s">
        <v>298</v>
      </c>
      <c r="U106" s="38" t="s">
        <v>343</v>
      </c>
      <c r="V106" s="38" t="s">
        <v>299</v>
      </c>
      <c r="W106" s="38" t="s">
        <v>300</v>
      </c>
      <c r="X106" s="38" t="s">
        <v>311</v>
      </c>
      <c r="Y106" s="38" t="s">
        <v>312</v>
      </c>
    </row>
    <row r="107" spans="1:25">
      <c r="A107" s="38" t="s">
        <v>291</v>
      </c>
      <c r="H107" s="38" t="s">
        <v>115</v>
      </c>
      <c r="I107" s="38" t="s">
        <v>114</v>
      </c>
      <c r="J107" s="38" t="s">
        <v>335</v>
      </c>
      <c r="K107" s="38" t="s">
        <v>335</v>
      </c>
      <c r="L107" s="38" t="s">
        <v>335</v>
      </c>
      <c r="M107" s="38" t="s">
        <v>335</v>
      </c>
      <c r="N107" s="38" t="s">
        <v>335</v>
      </c>
      <c r="O107" s="38" t="s">
        <v>335</v>
      </c>
      <c r="P107" s="38" t="s">
        <v>516</v>
      </c>
      <c r="Q107" s="38" t="s">
        <v>297</v>
      </c>
      <c r="R107" s="38" t="s">
        <v>335</v>
      </c>
      <c r="S107" s="38" t="s">
        <v>516</v>
      </c>
      <c r="T107" s="38" t="s">
        <v>298</v>
      </c>
      <c r="U107" s="38" t="s">
        <v>351</v>
      </c>
      <c r="V107" s="38" t="s">
        <v>299</v>
      </c>
      <c r="W107" s="38" t="s">
        <v>300</v>
      </c>
      <c r="X107" s="38" t="s">
        <v>301</v>
      </c>
      <c r="Y107" s="38" t="s">
        <v>302</v>
      </c>
    </row>
    <row r="108" spans="1:25">
      <c r="A108" s="38" t="s">
        <v>291</v>
      </c>
      <c r="H108" s="38" t="s">
        <v>81</v>
      </c>
      <c r="I108" s="38" t="s">
        <v>80</v>
      </c>
      <c r="J108" s="38" t="s">
        <v>335</v>
      </c>
      <c r="K108" s="38" t="s">
        <v>335</v>
      </c>
      <c r="L108" s="38" t="s">
        <v>335</v>
      </c>
      <c r="M108" s="38" t="s">
        <v>335</v>
      </c>
      <c r="N108" s="38" t="s">
        <v>335</v>
      </c>
      <c r="O108" s="38" t="s">
        <v>335</v>
      </c>
      <c r="P108" s="38" t="s">
        <v>517</v>
      </c>
      <c r="Q108" s="38" t="s">
        <v>297</v>
      </c>
      <c r="R108" s="38" t="s">
        <v>518</v>
      </c>
      <c r="S108" s="38" t="s">
        <v>517</v>
      </c>
      <c r="T108" s="38" t="s">
        <v>298</v>
      </c>
      <c r="U108" s="38" t="s">
        <v>346</v>
      </c>
      <c r="V108" s="38" t="s">
        <v>299</v>
      </c>
      <c r="W108" s="38" t="s">
        <v>300</v>
      </c>
      <c r="X108" s="38" t="s">
        <v>311</v>
      </c>
      <c r="Y108" s="38" t="s">
        <v>312</v>
      </c>
    </row>
    <row r="109" spans="1:25">
      <c r="A109" s="38" t="s">
        <v>291</v>
      </c>
      <c r="H109" s="38" t="s">
        <v>157</v>
      </c>
      <c r="I109" s="38" t="s">
        <v>156</v>
      </c>
      <c r="J109" s="38" t="s">
        <v>335</v>
      </c>
      <c r="K109" s="38" t="s">
        <v>335</v>
      </c>
      <c r="L109" s="38" t="s">
        <v>335</v>
      </c>
      <c r="M109" s="38" t="s">
        <v>335</v>
      </c>
      <c r="N109" s="38" t="s">
        <v>335</v>
      </c>
      <c r="O109" s="38" t="s">
        <v>335</v>
      </c>
      <c r="P109" s="38" t="s">
        <v>519</v>
      </c>
      <c r="Q109" s="38" t="s">
        <v>297</v>
      </c>
      <c r="R109" s="38" t="s">
        <v>335</v>
      </c>
      <c r="S109" s="38" t="s">
        <v>519</v>
      </c>
      <c r="T109" s="38" t="s">
        <v>298</v>
      </c>
      <c r="U109" s="38" t="s">
        <v>430</v>
      </c>
      <c r="V109" s="38" t="s">
        <v>299</v>
      </c>
      <c r="W109" s="38" t="s">
        <v>300</v>
      </c>
      <c r="X109" s="38" t="s">
        <v>301</v>
      </c>
      <c r="Y109" s="38" t="s">
        <v>302</v>
      </c>
    </row>
    <row r="110" spans="1:25">
      <c r="A110" s="38" t="s">
        <v>291</v>
      </c>
      <c r="H110" s="38" t="s">
        <v>61</v>
      </c>
      <c r="I110" s="38" t="s">
        <v>60</v>
      </c>
      <c r="J110" s="38" t="s">
        <v>335</v>
      </c>
      <c r="K110" s="38" t="s">
        <v>335</v>
      </c>
      <c r="L110" s="38" t="s">
        <v>335</v>
      </c>
      <c r="M110" s="38" t="s">
        <v>335</v>
      </c>
      <c r="N110" s="38" t="s">
        <v>335</v>
      </c>
      <c r="O110" s="38" t="s">
        <v>335</v>
      </c>
      <c r="P110" s="38" t="s">
        <v>520</v>
      </c>
      <c r="Q110" s="38" t="s">
        <v>297</v>
      </c>
      <c r="R110" s="38" t="s">
        <v>457</v>
      </c>
      <c r="S110" s="38" t="s">
        <v>520</v>
      </c>
      <c r="T110" s="38" t="s">
        <v>298</v>
      </c>
      <c r="U110" s="38" t="s">
        <v>346</v>
      </c>
      <c r="V110" s="38" t="s">
        <v>299</v>
      </c>
      <c r="W110" s="38" t="s">
        <v>308</v>
      </c>
      <c r="X110" s="38" t="s">
        <v>301</v>
      </c>
      <c r="Y110" s="38" t="s">
        <v>302</v>
      </c>
    </row>
    <row r="111" spans="1:25">
      <c r="A111" s="38" t="s">
        <v>291</v>
      </c>
      <c r="H111" s="38" t="s">
        <v>85</v>
      </c>
      <c r="I111" s="38" t="s">
        <v>84</v>
      </c>
      <c r="J111" s="38" t="s">
        <v>335</v>
      </c>
      <c r="K111" s="38" t="s">
        <v>335</v>
      </c>
      <c r="L111" s="38" t="s">
        <v>335</v>
      </c>
      <c r="M111" s="38" t="s">
        <v>335</v>
      </c>
      <c r="N111" s="38" t="s">
        <v>335</v>
      </c>
      <c r="O111" s="38" t="s">
        <v>335</v>
      </c>
      <c r="P111" s="38" t="s">
        <v>521</v>
      </c>
      <c r="Q111" s="38" t="s">
        <v>297</v>
      </c>
      <c r="R111" s="38" t="s">
        <v>349</v>
      </c>
      <c r="S111" s="38" t="s">
        <v>521</v>
      </c>
      <c r="T111" s="38" t="s">
        <v>298</v>
      </c>
      <c r="U111" s="38" t="s">
        <v>346</v>
      </c>
      <c r="V111" s="38" t="s">
        <v>299</v>
      </c>
      <c r="W111" s="38" t="s">
        <v>300</v>
      </c>
      <c r="X111" s="38" t="s">
        <v>311</v>
      </c>
      <c r="Y111" s="38" t="s">
        <v>312</v>
      </c>
    </row>
    <row r="112" spans="1:25">
      <c r="A112" s="38" t="s">
        <v>291</v>
      </c>
      <c r="H112" s="38" t="s">
        <v>33</v>
      </c>
      <c r="I112" s="38" t="s">
        <v>32</v>
      </c>
      <c r="J112" s="38" t="s">
        <v>522</v>
      </c>
      <c r="K112" s="38" t="s">
        <v>335</v>
      </c>
      <c r="L112" s="38" t="s">
        <v>335</v>
      </c>
      <c r="M112" s="38" t="s">
        <v>335</v>
      </c>
      <c r="N112" s="38" t="s">
        <v>335</v>
      </c>
      <c r="O112" s="38" t="s">
        <v>335</v>
      </c>
      <c r="P112" s="38" t="s">
        <v>523</v>
      </c>
      <c r="Q112" s="38" t="s">
        <v>297</v>
      </c>
      <c r="R112" s="38" t="s">
        <v>335</v>
      </c>
      <c r="S112" s="38" t="s">
        <v>524</v>
      </c>
      <c r="T112" s="38" t="s">
        <v>298</v>
      </c>
      <c r="U112" s="38" t="s">
        <v>343</v>
      </c>
      <c r="V112" s="38" t="s">
        <v>299</v>
      </c>
      <c r="W112" s="38" t="s">
        <v>300</v>
      </c>
      <c r="X112" s="38" t="s">
        <v>303</v>
      </c>
      <c r="Y112" s="38" t="s">
        <v>304</v>
      </c>
    </row>
    <row r="113" spans="1:25">
      <c r="A113" s="38" t="s">
        <v>291</v>
      </c>
      <c r="H113" s="38" t="s">
        <v>47</v>
      </c>
      <c r="I113" s="38" t="s">
        <v>46</v>
      </c>
      <c r="J113" s="38" t="s">
        <v>525</v>
      </c>
      <c r="K113" s="38" t="s">
        <v>335</v>
      </c>
      <c r="L113" s="38" t="s">
        <v>335</v>
      </c>
      <c r="M113" s="38" t="s">
        <v>335</v>
      </c>
      <c r="N113" s="38" t="s">
        <v>335</v>
      </c>
      <c r="O113" s="38" t="s">
        <v>335</v>
      </c>
      <c r="P113" s="38" t="s">
        <v>526</v>
      </c>
      <c r="Q113" s="38" t="s">
        <v>297</v>
      </c>
      <c r="R113" s="38" t="s">
        <v>335</v>
      </c>
      <c r="S113" s="38" t="s">
        <v>527</v>
      </c>
      <c r="T113" s="38" t="s">
        <v>298</v>
      </c>
      <c r="U113" s="38" t="s">
        <v>357</v>
      </c>
      <c r="V113" s="38" t="s">
        <v>299</v>
      </c>
      <c r="W113" s="38" t="s">
        <v>300</v>
      </c>
      <c r="X113" s="38" t="s">
        <v>301</v>
      </c>
      <c r="Y113" s="38" t="s">
        <v>302</v>
      </c>
    </row>
    <row r="114" spans="1:25">
      <c r="A114" s="38" t="s">
        <v>291</v>
      </c>
      <c r="H114" s="38" t="s">
        <v>149</v>
      </c>
      <c r="I114" s="38" t="s">
        <v>148</v>
      </c>
      <c r="J114" s="38" t="s">
        <v>335</v>
      </c>
      <c r="K114" s="38" t="s">
        <v>335</v>
      </c>
      <c r="L114" s="38" t="s">
        <v>335</v>
      </c>
      <c r="M114" s="38" t="s">
        <v>335</v>
      </c>
      <c r="N114" s="38" t="s">
        <v>335</v>
      </c>
      <c r="O114" s="38" t="s">
        <v>335</v>
      </c>
      <c r="P114" s="38" t="s">
        <v>528</v>
      </c>
      <c r="Q114" s="38" t="s">
        <v>297</v>
      </c>
      <c r="R114" s="38" t="s">
        <v>375</v>
      </c>
      <c r="S114" s="38" t="s">
        <v>528</v>
      </c>
      <c r="T114" s="38" t="s">
        <v>298</v>
      </c>
      <c r="U114" s="38" t="s">
        <v>357</v>
      </c>
      <c r="V114" s="38" t="s">
        <v>305</v>
      </c>
      <c r="W114" s="38" t="s">
        <v>300</v>
      </c>
      <c r="X114" s="38" t="s">
        <v>319</v>
      </c>
      <c r="Y114" s="38" t="s">
        <v>320</v>
      </c>
    </row>
    <row r="115" spans="1:25">
      <c r="A115" s="38" t="s">
        <v>291</v>
      </c>
      <c r="H115" s="38" t="s">
        <v>99</v>
      </c>
      <c r="I115" s="38" t="s">
        <v>98</v>
      </c>
      <c r="J115" s="38" t="s">
        <v>335</v>
      </c>
      <c r="K115" s="38" t="s">
        <v>335</v>
      </c>
      <c r="L115" s="38" t="s">
        <v>335</v>
      </c>
      <c r="M115" s="38" t="s">
        <v>335</v>
      </c>
      <c r="N115" s="38" t="s">
        <v>335</v>
      </c>
      <c r="O115" s="38" t="s">
        <v>335</v>
      </c>
      <c r="P115" s="38" t="s">
        <v>529</v>
      </c>
      <c r="Q115" s="38" t="s">
        <v>297</v>
      </c>
      <c r="R115" s="38" t="s">
        <v>335</v>
      </c>
      <c r="S115" s="38" t="s">
        <v>529</v>
      </c>
      <c r="T115" s="38" t="s">
        <v>298</v>
      </c>
      <c r="U115" s="38" t="s">
        <v>357</v>
      </c>
      <c r="V115" s="38" t="s">
        <v>305</v>
      </c>
      <c r="X115" s="38" t="s">
        <v>306</v>
      </c>
      <c r="Y115" s="38" t="s">
        <v>307</v>
      </c>
    </row>
    <row r="116" spans="1:25">
      <c r="A116" s="38" t="s">
        <v>291</v>
      </c>
      <c r="H116" s="38" t="s">
        <v>137</v>
      </c>
      <c r="I116" s="38" t="s">
        <v>136</v>
      </c>
      <c r="J116" s="38" t="s">
        <v>335</v>
      </c>
      <c r="K116" s="38" t="s">
        <v>335</v>
      </c>
      <c r="L116" s="38" t="s">
        <v>335</v>
      </c>
      <c r="M116" s="38" t="s">
        <v>335</v>
      </c>
      <c r="N116" s="38" t="s">
        <v>335</v>
      </c>
      <c r="O116" s="38" t="s">
        <v>335</v>
      </c>
      <c r="P116" s="38" t="s">
        <v>530</v>
      </c>
      <c r="Q116" s="38" t="s">
        <v>297</v>
      </c>
      <c r="R116" s="38" t="s">
        <v>531</v>
      </c>
      <c r="S116" s="38" t="s">
        <v>530</v>
      </c>
      <c r="T116" s="38" t="s">
        <v>298</v>
      </c>
      <c r="U116" s="38" t="s">
        <v>343</v>
      </c>
      <c r="V116" s="38" t="s">
        <v>299</v>
      </c>
      <c r="W116" s="38" t="s">
        <v>300</v>
      </c>
      <c r="X116" s="38" t="s">
        <v>303</v>
      </c>
      <c r="Y116" s="38" t="s">
        <v>304</v>
      </c>
    </row>
    <row r="117" spans="1:25">
      <c r="A117" s="38" t="s">
        <v>291</v>
      </c>
      <c r="H117" s="38" t="s">
        <v>141</v>
      </c>
      <c r="I117" s="38" t="s">
        <v>140</v>
      </c>
      <c r="J117" s="38" t="s">
        <v>335</v>
      </c>
      <c r="K117" s="38" t="s">
        <v>335</v>
      </c>
      <c r="L117" s="38" t="s">
        <v>335</v>
      </c>
      <c r="M117" s="38" t="s">
        <v>335</v>
      </c>
      <c r="N117" s="38" t="s">
        <v>335</v>
      </c>
      <c r="O117" s="38" t="s">
        <v>335</v>
      </c>
      <c r="P117" s="38" t="s">
        <v>532</v>
      </c>
      <c r="Q117" s="38" t="s">
        <v>297</v>
      </c>
      <c r="R117" s="38" t="s">
        <v>533</v>
      </c>
      <c r="S117" s="38" t="s">
        <v>532</v>
      </c>
      <c r="T117" s="38" t="s">
        <v>298</v>
      </c>
      <c r="U117" s="38" t="s">
        <v>357</v>
      </c>
      <c r="V117" s="38" t="s">
        <v>313</v>
      </c>
      <c r="W117" s="38" t="s">
        <v>300</v>
      </c>
      <c r="X117" s="38" t="s">
        <v>314</v>
      </c>
      <c r="Y117" s="38" t="s">
        <v>315</v>
      </c>
    </row>
    <row r="118" spans="1:25">
      <c r="A118" s="38" t="s">
        <v>291</v>
      </c>
      <c r="H118" s="38" t="s">
        <v>57</v>
      </c>
      <c r="I118" s="38" t="s">
        <v>56</v>
      </c>
      <c r="J118" s="38" t="s">
        <v>335</v>
      </c>
      <c r="K118" s="38" t="s">
        <v>335</v>
      </c>
      <c r="L118" s="38" t="s">
        <v>335</v>
      </c>
      <c r="M118" s="38" t="s">
        <v>335</v>
      </c>
      <c r="N118" s="38" t="s">
        <v>335</v>
      </c>
      <c r="O118" s="38" t="s">
        <v>335</v>
      </c>
      <c r="P118" s="38" t="s">
        <v>534</v>
      </c>
      <c r="Q118" s="38" t="s">
        <v>297</v>
      </c>
      <c r="R118" s="38" t="s">
        <v>535</v>
      </c>
      <c r="S118" s="38" t="s">
        <v>534</v>
      </c>
      <c r="T118" s="38" t="s">
        <v>298</v>
      </c>
      <c r="U118" s="38" t="s">
        <v>343</v>
      </c>
      <c r="V118" s="38" t="s">
        <v>299</v>
      </c>
      <c r="W118" s="38" t="s">
        <v>300</v>
      </c>
      <c r="X118" s="38" t="s">
        <v>303</v>
      </c>
      <c r="Y118" s="38" t="s">
        <v>304</v>
      </c>
    </row>
    <row r="119" spans="1:25">
      <c r="A119" s="38" t="s">
        <v>291</v>
      </c>
      <c r="H119" s="38" t="s">
        <v>29</v>
      </c>
      <c r="I119" s="38" t="s">
        <v>28</v>
      </c>
      <c r="J119" s="38" t="s">
        <v>536</v>
      </c>
      <c r="K119" s="38" t="s">
        <v>335</v>
      </c>
      <c r="L119" s="38" t="s">
        <v>335</v>
      </c>
      <c r="M119" s="38" t="s">
        <v>335</v>
      </c>
      <c r="N119" s="38" t="s">
        <v>335</v>
      </c>
      <c r="O119" s="38" t="s">
        <v>335</v>
      </c>
      <c r="P119" s="38" t="s">
        <v>537</v>
      </c>
      <c r="Q119" s="38" t="s">
        <v>297</v>
      </c>
      <c r="R119" s="38" t="s">
        <v>335</v>
      </c>
      <c r="S119" s="38" t="s">
        <v>538</v>
      </c>
      <c r="T119" s="38" t="s">
        <v>298</v>
      </c>
      <c r="U119" s="38" t="s">
        <v>346</v>
      </c>
      <c r="V119" s="38" t="s">
        <v>299</v>
      </c>
      <c r="W119" s="38" t="s">
        <v>300</v>
      </c>
      <c r="X119" s="38" t="s">
        <v>303</v>
      </c>
      <c r="Y119" s="38" t="s">
        <v>304</v>
      </c>
    </row>
    <row r="120" spans="1:25">
      <c r="A120" s="38" t="s">
        <v>291</v>
      </c>
      <c r="H120" s="38" t="s">
        <v>167</v>
      </c>
      <c r="I120" s="38" t="s">
        <v>166</v>
      </c>
      <c r="J120" s="38" t="s">
        <v>335</v>
      </c>
      <c r="K120" s="38" t="s">
        <v>335</v>
      </c>
      <c r="L120" s="38" t="s">
        <v>335</v>
      </c>
      <c r="M120" s="38" t="s">
        <v>335</v>
      </c>
      <c r="N120" s="38" t="s">
        <v>335</v>
      </c>
      <c r="O120" s="38" t="s">
        <v>335</v>
      </c>
      <c r="P120" s="38" t="s">
        <v>539</v>
      </c>
      <c r="Q120" s="38" t="s">
        <v>297</v>
      </c>
      <c r="R120" s="38" t="s">
        <v>533</v>
      </c>
      <c r="S120" s="38" t="s">
        <v>539</v>
      </c>
      <c r="T120" s="38" t="s">
        <v>298</v>
      </c>
      <c r="U120" s="38" t="s">
        <v>357</v>
      </c>
      <c r="V120" s="38" t="s">
        <v>305</v>
      </c>
      <c r="W120" s="38" t="s">
        <v>300</v>
      </c>
      <c r="X120" s="38" t="s">
        <v>319</v>
      </c>
      <c r="Y120" s="38" t="s">
        <v>320</v>
      </c>
    </row>
    <row r="121" spans="1:25">
      <c r="A121" s="38" t="s">
        <v>291</v>
      </c>
      <c r="H121" s="38" t="s">
        <v>216</v>
      </c>
      <c r="I121" s="38" t="s">
        <v>215</v>
      </c>
      <c r="J121" s="38" t="s">
        <v>540</v>
      </c>
      <c r="K121" s="38" t="s">
        <v>335</v>
      </c>
      <c r="L121" s="38" t="s">
        <v>335</v>
      </c>
      <c r="M121" s="38" t="s">
        <v>335</v>
      </c>
      <c r="N121" s="38" t="s">
        <v>335</v>
      </c>
      <c r="O121" s="38" t="s">
        <v>335</v>
      </c>
      <c r="P121" s="38" t="s">
        <v>335</v>
      </c>
      <c r="Q121" s="38" t="s">
        <v>322</v>
      </c>
      <c r="R121" s="38" t="s">
        <v>335</v>
      </c>
      <c r="S121" s="38" t="s">
        <v>540</v>
      </c>
      <c r="T121" s="38" t="s">
        <v>298</v>
      </c>
      <c r="U121" s="38" t="s">
        <v>346</v>
      </c>
      <c r="V121" s="38" t="s">
        <v>299</v>
      </c>
      <c r="W121" s="38" t="s">
        <v>300</v>
      </c>
      <c r="X121" s="38" t="s">
        <v>303</v>
      </c>
      <c r="Y121" s="38" t="s">
        <v>304</v>
      </c>
    </row>
    <row r="122" spans="1:25">
      <c r="A122" s="38" t="s">
        <v>291</v>
      </c>
      <c r="H122" s="38" t="s">
        <v>121</v>
      </c>
      <c r="I122" s="38" t="s">
        <v>120</v>
      </c>
      <c r="J122" s="38" t="s">
        <v>335</v>
      </c>
      <c r="K122" s="38" t="s">
        <v>335</v>
      </c>
      <c r="L122" s="38" t="s">
        <v>335</v>
      </c>
      <c r="M122" s="38" t="s">
        <v>335</v>
      </c>
      <c r="N122" s="38" t="s">
        <v>335</v>
      </c>
      <c r="O122" s="38" t="s">
        <v>335</v>
      </c>
      <c r="P122" s="38" t="s">
        <v>541</v>
      </c>
      <c r="Q122" s="38" t="s">
        <v>297</v>
      </c>
      <c r="R122" s="38" t="s">
        <v>335</v>
      </c>
      <c r="S122" s="38" t="s">
        <v>541</v>
      </c>
      <c r="T122" s="38" t="s">
        <v>298</v>
      </c>
      <c r="U122" s="38" t="s">
        <v>343</v>
      </c>
      <c r="V122" s="38" t="s">
        <v>305</v>
      </c>
      <c r="X122" s="38" t="s">
        <v>306</v>
      </c>
      <c r="Y122" s="38" t="s">
        <v>307</v>
      </c>
    </row>
    <row r="123" spans="1:25">
      <c r="A123" s="38" t="s">
        <v>291</v>
      </c>
      <c r="H123" s="38" t="s">
        <v>180</v>
      </c>
      <c r="I123" s="38" t="s">
        <v>179</v>
      </c>
      <c r="J123" s="38" t="s">
        <v>542</v>
      </c>
      <c r="K123" s="38" t="s">
        <v>335</v>
      </c>
      <c r="L123" s="38" t="s">
        <v>335</v>
      </c>
      <c r="M123" s="38" t="s">
        <v>335</v>
      </c>
      <c r="N123" s="38" t="s">
        <v>335</v>
      </c>
      <c r="O123" s="38" t="s">
        <v>335</v>
      </c>
      <c r="P123" s="38" t="s">
        <v>335</v>
      </c>
      <c r="Q123" s="38" t="s">
        <v>322</v>
      </c>
      <c r="R123" s="38" t="s">
        <v>335</v>
      </c>
      <c r="S123" s="38" t="s">
        <v>542</v>
      </c>
      <c r="T123" s="38" t="s">
        <v>298</v>
      </c>
      <c r="U123" s="38" t="s">
        <v>357</v>
      </c>
      <c r="V123" s="38" t="s">
        <v>299</v>
      </c>
      <c r="W123" s="38" t="s">
        <v>300</v>
      </c>
      <c r="X123" s="38" t="s">
        <v>301</v>
      </c>
      <c r="Y123" s="38" t="s">
        <v>302</v>
      </c>
    </row>
    <row r="124" spans="1:25">
      <c r="A124" s="38" t="s">
        <v>291</v>
      </c>
      <c r="H124" s="38" t="s">
        <v>210</v>
      </c>
      <c r="I124" s="38" t="s">
        <v>209</v>
      </c>
      <c r="J124" s="38" t="s">
        <v>543</v>
      </c>
      <c r="K124" s="38" t="s">
        <v>335</v>
      </c>
      <c r="L124" s="38" t="s">
        <v>335</v>
      </c>
      <c r="M124" s="38" t="s">
        <v>335</v>
      </c>
      <c r="N124" s="38" t="s">
        <v>335</v>
      </c>
      <c r="O124" s="38" t="s">
        <v>335</v>
      </c>
      <c r="P124" s="38" t="s">
        <v>335</v>
      </c>
      <c r="Q124" s="38" t="s">
        <v>322</v>
      </c>
      <c r="R124" s="38" t="s">
        <v>335</v>
      </c>
      <c r="S124" s="38" t="s">
        <v>543</v>
      </c>
      <c r="T124" s="38" t="s">
        <v>298</v>
      </c>
      <c r="U124" s="38" t="s">
        <v>346</v>
      </c>
      <c r="V124" s="38" t="s">
        <v>299</v>
      </c>
      <c r="W124" s="38" t="s">
        <v>300</v>
      </c>
      <c r="X124" s="38" t="s">
        <v>303</v>
      </c>
      <c r="Y124" s="38" t="s">
        <v>304</v>
      </c>
    </row>
    <row r="125" spans="1:25">
      <c r="A125" s="38" t="s">
        <v>291</v>
      </c>
      <c r="H125" s="38" t="s">
        <v>159</v>
      </c>
      <c r="I125" s="38" t="s">
        <v>158</v>
      </c>
      <c r="J125" s="38" t="s">
        <v>335</v>
      </c>
      <c r="K125" s="38" t="s">
        <v>335</v>
      </c>
      <c r="L125" s="38" t="s">
        <v>335</v>
      </c>
      <c r="M125" s="38" t="s">
        <v>335</v>
      </c>
      <c r="N125" s="38" t="s">
        <v>335</v>
      </c>
      <c r="O125" s="38" t="s">
        <v>335</v>
      </c>
      <c r="P125" s="38" t="s">
        <v>544</v>
      </c>
      <c r="Q125" s="38" t="s">
        <v>297</v>
      </c>
      <c r="R125" s="38" t="s">
        <v>545</v>
      </c>
      <c r="S125" s="38" t="s">
        <v>544</v>
      </c>
      <c r="T125" s="38" t="s">
        <v>298</v>
      </c>
      <c r="U125" s="38" t="s">
        <v>343</v>
      </c>
      <c r="V125" s="38" t="s">
        <v>299</v>
      </c>
      <c r="W125" s="38" t="s">
        <v>300</v>
      </c>
      <c r="X125" s="38" t="s">
        <v>303</v>
      </c>
      <c r="Y125" s="38" t="s">
        <v>304</v>
      </c>
    </row>
    <row r="126" spans="1:25">
      <c r="A126" s="38" t="s">
        <v>291</v>
      </c>
      <c r="H126" s="38" t="s">
        <v>294</v>
      </c>
      <c r="J126" s="38" t="s">
        <v>546</v>
      </c>
      <c r="K126" s="38" t="s">
        <v>547</v>
      </c>
      <c r="L126" s="38" t="s">
        <v>548</v>
      </c>
      <c r="M126" s="38" t="s">
        <v>549</v>
      </c>
      <c r="N126" s="38" t="s">
        <v>550</v>
      </c>
      <c r="O126" s="38" t="s">
        <v>551</v>
      </c>
      <c r="P126" s="38" t="s">
        <v>552</v>
      </c>
      <c r="R126" s="38" t="s">
        <v>553</v>
      </c>
      <c r="S126" s="38" t="s">
        <v>554</v>
      </c>
      <c r="U126" s="38" t="s">
        <v>555</v>
      </c>
      <c r="Y126" s="38" t="s">
        <v>556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 Me</vt:lpstr>
      <vt:lpstr>Info</vt:lpstr>
      <vt:lpstr>AR Aging Table</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Accounts Receivable Aging Report</dc:title>
  <dc:subject>Jet Basics</dc:subject>
  <dc:creator>Stephen J. Little</dc:creator>
  <dc:description>Accounts Receivable Aging by Customer.</dc:description>
  <cp:lastModifiedBy>Kim R. Duey</cp:lastModifiedBy>
  <cp:lastPrinted>2013-02-18T18:25:59Z</cp:lastPrinted>
  <dcterms:created xsi:type="dcterms:W3CDTF">2013-02-08T20:29:17Z</dcterms:created>
  <dcterms:modified xsi:type="dcterms:W3CDTF">2018-09-27T13:53:08Z</dcterms:modified>
  <cp:category>Accounts Receivable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