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1570" windowHeight="6960"/>
  </bookViews>
  <sheets>
    <sheet name="Read Me" sheetId="16" r:id="rId1"/>
    <sheet name="Sales Commissions" sheetId="8" r:id="rId2"/>
    <sheet name="Report" sheetId="1" r:id="rId3"/>
    <sheet name="Sheet2" sheetId="17" state="veryHidden" r:id="rId4"/>
    <sheet name="Sheet3" sheetId="18" state="veryHidden" r:id="rId5"/>
    <sheet name="Sheet4" sheetId="19" state="veryHidden" r:id="rId6"/>
  </sheets>
  <definedNames>
    <definedName name="Slicer_Posted_Date">#N/A</definedName>
    <definedName name="Slicer_Quarters">#N/A</definedName>
    <definedName name="Slicer_Sales_Territory">#N/A</definedName>
    <definedName name="Slicer_Years">#N/A</definedName>
  </definedNames>
  <calcPr calcId="162913"/>
  <pivotCaches>
    <pivotCache cacheId="28" r:id="rId7"/>
  </pivotCaches>
  <extLst>
    <ext xmlns:x14="http://schemas.microsoft.com/office/spreadsheetml/2009/9/main" uri="{BBE1A952-AA13-448e-AADC-164F8A28A991}">
      <x14:slicerCaches>
        <x14:slicerCache r:id="rId8"/>
        <x14:slicerCache r:id="rId9"/>
        <x14:slicerCache r:id="rId10"/>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8" i="1" l="1"/>
  <c r="T8" i="1"/>
  <c r="U8" i="1"/>
  <c r="U10" i="1"/>
  <c r="AA10" i="1"/>
  <c r="AB10" i="1"/>
  <c r="AD10" i="1"/>
  <c r="AF10" i="1"/>
  <c r="R282" i="1"/>
  <c r="Q282" i="1"/>
  <c r="P282" i="1"/>
  <c r="F282" i="1"/>
  <c r="E5" i="1"/>
  <c r="D5" i="8"/>
</calcChain>
</file>

<file path=xl/sharedStrings.xml><?xml version="1.0" encoding="utf-8"?>
<sst xmlns="http://schemas.openxmlformats.org/spreadsheetml/2006/main" count="7374" uniqueCount="683">
  <si>
    <t>Value</t>
  </si>
  <si>
    <t>Tables and Fields</t>
  </si>
  <si>
    <t>Filters</t>
  </si>
  <si>
    <t>SOP30200</t>
  </si>
  <si>
    <t>Option</t>
  </si>
  <si>
    <t>POSTEDDT</t>
  </si>
  <si>
    <t>Hide</t>
  </si>
  <si>
    <t>SOPTYPE</t>
  </si>
  <si>
    <t>Links:</t>
  </si>
  <si>
    <t>Headers:</t>
  </si>
  <si>
    <t>Fields:</t>
  </si>
  <si>
    <t>SOPNUMBE</t>
  </si>
  <si>
    <t>SLPRSNID</t>
  </si>
  <si>
    <t>CUSTNAME</t>
  </si>
  <si>
    <t>CUSTNMBR</t>
  </si>
  <si>
    <t>COMMAMNT</t>
  </si>
  <si>
    <t>DOCID</t>
  </si>
  <si>
    <t>SALSTERR</t>
  </si>
  <si>
    <t>GARY W.</t>
  </si>
  <si>
    <t>Magnificent Office Images</t>
  </si>
  <si>
    <t>PAUL W.</t>
  </si>
  <si>
    <t>Central Communications LTD</t>
  </si>
  <si>
    <t>SANDRA M.</t>
  </si>
  <si>
    <t>Mahler State University</t>
  </si>
  <si>
    <t>NANCY B.</t>
  </si>
  <si>
    <t>Lawrence Telemarketing</t>
  </si>
  <si>
    <t>Blue Yonder Airlines</t>
  </si>
  <si>
    <t>ERIN J.</t>
  </si>
  <si>
    <t>Vancouver Resort Hotels</t>
  </si>
  <si>
    <t>Aaron Fitz Electrical</t>
  </si>
  <si>
    <t>Holling Communications Inc.</t>
  </si>
  <si>
    <t>Metropolitan Fiber Systems</t>
  </si>
  <si>
    <t>GREG E.</t>
  </si>
  <si>
    <t>Astor Suites</t>
  </si>
  <si>
    <t>Plaza One</t>
  </si>
  <si>
    <t>IAN M.</t>
  </si>
  <si>
    <t>FRANCINE B.</t>
  </si>
  <si>
    <t>Adam Park Resort</t>
  </si>
  <si>
    <t>Breakthrough Telemarketing</t>
  </si>
  <si>
    <t>Contoso, Ltd.</t>
  </si>
  <si>
    <t>ISN Industries</t>
  </si>
  <si>
    <t>Midland Construction</t>
  </si>
  <si>
    <t>Londonberry Nursing Home</t>
  </si>
  <si>
    <t>American Science Museum</t>
  </si>
  <si>
    <t>Advanced Paper Co.</t>
  </si>
  <si>
    <t>Riverside University</t>
  </si>
  <si>
    <t>SOP Number</t>
  </si>
  <si>
    <t>SOP Type</t>
  </si>
  <si>
    <t>Salesperson ID</t>
  </si>
  <si>
    <t>Customer Name</t>
  </si>
  <si>
    <t>Customer Number</t>
  </si>
  <si>
    <t>Commission Amount</t>
  </si>
  <si>
    <t>Document ID</t>
  </si>
  <si>
    <t>Posted Date</t>
  </si>
  <si>
    <t>Sales Territory</t>
  </si>
  <si>
    <t>Actual Sale Amount</t>
  </si>
  <si>
    <t>Commission Sale Amount</t>
  </si>
  <si>
    <t>Salespersons Last Name</t>
  </si>
  <si>
    <t>Salespersons First Name</t>
  </si>
  <si>
    <t>Grand Total</t>
  </si>
  <si>
    <t xml:space="preserve"> Commission %</t>
  </si>
  <si>
    <t xml:space="preserve"> Commission Amount</t>
  </si>
  <si>
    <t xml:space="preserve"> Commission Sale Amount</t>
  </si>
  <si>
    <t>GREG E. Total</t>
  </si>
  <si>
    <t>Posted Date Filter</t>
  </si>
  <si>
    <t xml:space="preserve"> Actual Sale Amount</t>
  </si>
  <si>
    <t>Auto+Hide+Values</t>
  </si>
  <si>
    <t>Sales Commission Report</t>
  </si>
  <si>
    <t>INVS3000</t>
  </si>
  <si>
    <t>Cellular Express</t>
  </si>
  <si>
    <t>INVS3001</t>
  </si>
  <si>
    <t>Central Distributing</t>
  </si>
  <si>
    <t>INVS3002</t>
  </si>
  <si>
    <t>Compu-Tech Solutions</t>
  </si>
  <si>
    <t>INVS3003</t>
  </si>
  <si>
    <t>Computer Equipment Leasing</t>
  </si>
  <si>
    <t>INVS3004</t>
  </si>
  <si>
    <t>Country View Estates</t>
  </si>
  <si>
    <t>INVS3005</t>
  </si>
  <si>
    <t>Dollis Cove Resort</t>
  </si>
  <si>
    <t>INVS3006</t>
  </si>
  <si>
    <t>Home Furnishings Limited</t>
  </si>
  <si>
    <t>INVS3007</t>
  </si>
  <si>
    <t>INVS3008</t>
  </si>
  <si>
    <t>INVS3009</t>
  </si>
  <si>
    <t>Nova Systems, Inc.</t>
  </si>
  <si>
    <t>INVS3010</t>
  </si>
  <si>
    <t>Unified Wire and Cable Systems</t>
  </si>
  <si>
    <t>INVS3011</t>
  </si>
  <si>
    <t>Rosellen General Hospital</t>
  </si>
  <si>
    <t>INVS3012</t>
  </si>
  <si>
    <t>Reynolds State College</t>
  </si>
  <si>
    <t>INVS3013</t>
  </si>
  <si>
    <t>RMA003000</t>
  </si>
  <si>
    <t>RMA003001</t>
  </si>
  <si>
    <t>RMA003002</t>
  </si>
  <si>
    <t>Franchise Office Machines</t>
  </si>
  <si>
    <t>RMA003003</t>
  </si>
  <si>
    <t>Greenway Foods</t>
  </si>
  <si>
    <t>STDINV2131</t>
  </si>
  <si>
    <t>STDINV2132</t>
  </si>
  <si>
    <t>STDINV2133</t>
  </si>
  <si>
    <t>STDINV2134</t>
  </si>
  <si>
    <t>STDINV2135</t>
  </si>
  <si>
    <t>STDINV2136</t>
  </si>
  <si>
    <t>STDINV2137</t>
  </si>
  <si>
    <t>STDINV2138</t>
  </si>
  <si>
    <t>STDINV2139</t>
  </si>
  <si>
    <t>STDINV2140</t>
  </si>
  <si>
    <t>STDINV2141</t>
  </si>
  <si>
    <t>STDINV2142</t>
  </si>
  <si>
    <t>STDINV2143</t>
  </si>
  <si>
    <t>STDINV2144</t>
  </si>
  <si>
    <t>STDINV2145</t>
  </si>
  <si>
    <t>STDINV2146</t>
  </si>
  <si>
    <t>STDINV2147</t>
  </si>
  <si>
    <t>STDINV2148</t>
  </si>
  <si>
    <t>STDINV2149</t>
  </si>
  <si>
    <t>STDINV2150</t>
  </si>
  <si>
    <t>STDINV2151</t>
  </si>
  <si>
    <t>STDINV2153</t>
  </si>
  <si>
    <t>STDINV2154</t>
  </si>
  <si>
    <t>STDINV2155</t>
  </si>
  <si>
    <t>STDINV2156</t>
  </si>
  <si>
    <t>STDINV2157</t>
  </si>
  <si>
    <t>STDINV2158</t>
  </si>
  <si>
    <t>STDINV2159</t>
  </si>
  <si>
    <t>STDINV2160</t>
  </si>
  <si>
    <t>STDINV2161</t>
  </si>
  <si>
    <t>STDINV2162</t>
  </si>
  <si>
    <t>STDINV2163</t>
  </si>
  <si>
    <t>STDINV2164</t>
  </si>
  <si>
    <t>STDINV2165</t>
  </si>
  <si>
    <t>STDINV2166</t>
  </si>
  <si>
    <t>STDINV2167</t>
  </si>
  <si>
    <t>STDINV2168</t>
  </si>
  <si>
    <t>STDINV2169</t>
  </si>
  <si>
    <t>STDINV2170</t>
  </si>
  <si>
    <t>STDINV2171</t>
  </si>
  <si>
    <t>STDINV2172</t>
  </si>
  <si>
    <t>STDINV2173</t>
  </si>
  <si>
    <t>STDINV2174</t>
  </si>
  <si>
    <t>STDINV2175</t>
  </si>
  <si>
    <t>STDINV2176</t>
  </si>
  <si>
    <t>STDINV2177</t>
  </si>
  <si>
    <t>STDINV2178</t>
  </si>
  <si>
    <t>STDINV2179</t>
  </si>
  <si>
    <t>STDINV2180</t>
  </si>
  <si>
    <t>STDINV2181</t>
  </si>
  <si>
    <t>STDINV2182</t>
  </si>
  <si>
    <t>STDINV2183</t>
  </si>
  <si>
    <t>STDINV2184</t>
  </si>
  <si>
    <t>STDINV2185</t>
  </si>
  <si>
    <t>STDINV2186</t>
  </si>
  <si>
    <t>STDINV2187</t>
  </si>
  <si>
    <t>STDINV2188</t>
  </si>
  <si>
    <t>STDINV2189</t>
  </si>
  <si>
    <t>STDINV2190</t>
  </si>
  <si>
    <t>STDINV2191</t>
  </si>
  <si>
    <t>STDINV2192</t>
  </si>
  <si>
    <t>STDINV2193</t>
  </si>
  <si>
    <t>STDINV2194</t>
  </si>
  <si>
    <t>STDINV2195</t>
  </si>
  <si>
    <t>STDINV2196</t>
  </si>
  <si>
    <t>STDINV2197</t>
  </si>
  <si>
    <t>STDINV2198</t>
  </si>
  <si>
    <t>STDINV2199</t>
  </si>
  <si>
    <t>STDINV2200</t>
  </si>
  <si>
    <t>STDINV2201</t>
  </si>
  <si>
    <t>STDINV2202</t>
  </si>
  <si>
    <t>STDINV2203</t>
  </si>
  <si>
    <t>STDINV2204</t>
  </si>
  <si>
    <t>STDINV2205</t>
  </si>
  <si>
    <t>STDINV2206</t>
  </si>
  <si>
    <t>STDINV2207</t>
  </si>
  <si>
    <t>STDINV2208</t>
  </si>
  <si>
    <t>STDINV2209</t>
  </si>
  <si>
    <t>STDINV2210</t>
  </si>
  <si>
    <t>STDINV2211</t>
  </si>
  <si>
    <t>STDINV2212</t>
  </si>
  <si>
    <t>STDINV2213</t>
  </si>
  <si>
    <t>STDINV2214</t>
  </si>
  <si>
    <t>STDINV2215</t>
  </si>
  <si>
    <t>STDINV2216</t>
  </si>
  <si>
    <t>STDINV2217</t>
  </si>
  <si>
    <t>STDINV2218</t>
  </si>
  <si>
    <t>STDINV2219</t>
  </si>
  <si>
    <t>STDINV2220</t>
  </si>
  <si>
    <t>STDINV2221</t>
  </si>
  <si>
    <t>STDINV2222</t>
  </si>
  <si>
    <t>STDINV2223</t>
  </si>
  <si>
    <t>STDINV2224</t>
  </si>
  <si>
    <t>STDINV2228</t>
  </si>
  <si>
    <t>STDINV2229</t>
  </si>
  <si>
    <t>STDINV2234</t>
  </si>
  <si>
    <t>Leisure &amp; Travel Consultants</t>
  </si>
  <si>
    <t>STDINV2225</t>
  </si>
  <si>
    <t>STDINV2226</t>
  </si>
  <si>
    <t>Baker's Emporium Inc.</t>
  </si>
  <si>
    <t>STDINV2227</t>
  </si>
  <si>
    <t>INV1010</t>
  </si>
  <si>
    <t>INV1016</t>
  </si>
  <si>
    <t>INV1022</t>
  </si>
  <si>
    <t>INVPS1001</t>
  </si>
  <si>
    <t>INVPS1002</t>
  </si>
  <si>
    <t>INVPS1004</t>
  </si>
  <si>
    <t>LeClerc &amp; Associates</t>
  </si>
  <si>
    <t>INVPS1005</t>
  </si>
  <si>
    <t>Boyle's Country Inn's</t>
  </si>
  <si>
    <t>INVPS1007</t>
  </si>
  <si>
    <t>West Central Distributors</t>
  </si>
  <si>
    <t>STDINV2237</t>
  </si>
  <si>
    <t>Office Design Systems Ltd</t>
  </si>
  <si>
    <t>STDINV2241</t>
  </si>
  <si>
    <t>STDINV2240</t>
  </si>
  <si>
    <t>Associated Insurance Company</t>
  </si>
  <si>
    <t>STDINV2245</t>
  </si>
  <si>
    <t>STDINV2246</t>
  </si>
  <si>
    <t>Communication Connections</t>
  </si>
  <si>
    <t>STDINV2247</t>
  </si>
  <si>
    <t>STDINV2248</t>
  </si>
  <si>
    <t>Vision Inc.</t>
  </si>
  <si>
    <t>INVSP1003</t>
  </si>
  <si>
    <t>Computerized Phone Systems</t>
  </si>
  <si>
    <t>STDINV2249</t>
  </si>
  <si>
    <t>INVSP1004</t>
  </si>
  <si>
    <t>INV1020</t>
  </si>
  <si>
    <t>INVPS1006</t>
  </si>
  <si>
    <t>STDINV2250</t>
  </si>
  <si>
    <t>STDINV2251</t>
  </si>
  <si>
    <t>STDINV2252</t>
  </si>
  <si>
    <t>STDINV2253</t>
  </si>
  <si>
    <t>STDINV2254</t>
  </si>
  <si>
    <t>STDINV2118</t>
  </si>
  <si>
    <t>STDINV2119</t>
  </si>
  <si>
    <t>STDINV2120</t>
  </si>
  <si>
    <t>STDINV2121</t>
  </si>
  <si>
    <t>STDINV2122</t>
  </si>
  <si>
    <t>STDINV2123</t>
  </si>
  <si>
    <t>STDINV2124</t>
  </si>
  <si>
    <t>STDINV2126</t>
  </si>
  <si>
    <t>STDINV2127</t>
  </si>
  <si>
    <t>STDINV2128</t>
  </si>
  <si>
    <t>STDINV2129</t>
  </si>
  <si>
    <t>STDINV2130</t>
  </si>
  <si>
    <t xml:space="preserve">Report Readme </t>
  </si>
  <si>
    <t>About the report</t>
  </si>
  <si>
    <t>Version of Jet</t>
  </si>
  <si>
    <t>Services</t>
  </si>
  <si>
    <t>Training</t>
  </si>
  <si>
    <t>Sales</t>
  </si>
  <si>
    <t>DISCLAIMER</t>
  </si>
  <si>
    <t>Copyrights</t>
  </si>
  <si>
    <t>Title+Hide</t>
  </si>
  <si>
    <t>STDINV2061</t>
  </si>
  <si>
    <t>STDINV2062</t>
  </si>
  <si>
    <t>STDINV2064</t>
  </si>
  <si>
    <t>STDINV2065</t>
  </si>
  <si>
    <t>STDINV2050</t>
  </si>
  <si>
    <t>STDINV2051</t>
  </si>
  <si>
    <t>STDINV2052</t>
  </si>
  <si>
    <t>STDINV2053</t>
  </si>
  <si>
    <t>STDINV2054</t>
  </si>
  <si>
    <t>STDINV2055</t>
  </si>
  <si>
    <t>STDINV2056</t>
  </si>
  <si>
    <t>STDINV2057</t>
  </si>
  <si>
    <t>STDINV2058</t>
  </si>
  <si>
    <t>STDINV2059</t>
  </si>
  <si>
    <t>STDINV2060</t>
  </si>
  <si>
    <t>STDINV2066</t>
  </si>
  <si>
    <t>STDINV2067</t>
  </si>
  <si>
    <t>STDINV2068</t>
  </si>
  <si>
    <t>STDINV2069</t>
  </si>
  <si>
    <t>STDINV2070</t>
  </si>
  <si>
    <t>STDINV2071</t>
  </si>
  <si>
    <t>STDINV2072</t>
  </si>
  <si>
    <t>STDINV2073</t>
  </si>
  <si>
    <t>STDINV2074</t>
  </si>
  <si>
    <t>STDINV2075</t>
  </si>
  <si>
    <t>STDINV2076</t>
  </si>
  <si>
    <t>STDINV2077</t>
  </si>
  <si>
    <t>STDINV2078</t>
  </si>
  <si>
    <t>STDINV2079</t>
  </si>
  <si>
    <t>STDINV2080</t>
  </si>
  <si>
    <t>STDINV2081</t>
  </si>
  <si>
    <t>STDINV2082</t>
  </si>
  <si>
    <t>STDINV2083</t>
  </si>
  <si>
    <t>STDINV2084</t>
  </si>
  <si>
    <t>STDINV2085</t>
  </si>
  <si>
    <t>STDINV2086</t>
  </si>
  <si>
    <t>STDINV2087</t>
  </si>
  <si>
    <t>STDINV2088</t>
  </si>
  <si>
    <t>STDINV2089</t>
  </si>
  <si>
    <t>STDINV2090</t>
  </si>
  <si>
    <t>STDINV2091</t>
  </si>
  <si>
    <t>STDINV2092</t>
  </si>
  <si>
    <t>STDINV2093</t>
  </si>
  <si>
    <t>STDINV2094</t>
  </si>
  <si>
    <t>STDINV2095</t>
  </si>
  <si>
    <t>STDINV2096</t>
  </si>
  <si>
    <t>STDINV2097</t>
  </si>
  <si>
    <t>Place One Suites</t>
  </si>
  <si>
    <t>STDINV2098</t>
  </si>
  <si>
    <t>STDINV2099</t>
  </si>
  <si>
    <t>STDINV2100</t>
  </si>
  <si>
    <t>STDINV2101</t>
  </si>
  <si>
    <t>STDINV2102</t>
  </si>
  <si>
    <t>STDINV2103</t>
  </si>
  <si>
    <t>STDINV2104</t>
  </si>
  <si>
    <t>STDINV2105</t>
  </si>
  <si>
    <t>STDINV2106</t>
  </si>
  <si>
    <t>STDINV2107</t>
  </si>
  <si>
    <t>STDINV2108</t>
  </si>
  <si>
    <t>STDINV2109</t>
  </si>
  <si>
    <t>STDINV2110</t>
  </si>
  <si>
    <t>STDINV2111</t>
  </si>
  <si>
    <t>STDINV2112</t>
  </si>
  <si>
    <t>STDINV2113</t>
  </si>
  <si>
    <t>STDINV2114</t>
  </si>
  <si>
    <t>STDINV2115</t>
  </si>
  <si>
    <t>STDINV2116</t>
  </si>
  <si>
    <t>STDINV2117</t>
  </si>
  <si>
    <t>STDINV2000</t>
  </si>
  <si>
    <t>STDINV2001</t>
  </si>
  <si>
    <t>STDINV2002</t>
  </si>
  <si>
    <t>STDINV2003</t>
  </si>
  <si>
    <t>STDINV2004</t>
  </si>
  <si>
    <t>STDINV2005</t>
  </si>
  <si>
    <t>STDINV2006</t>
  </si>
  <si>
    <t>STDINV2007</t>
  </si>
  <si>
    <t>STDINV2008</t>
  </si>
  <si>
    <t>STDINV2009</t>
  </si>
  <si>
    <t>STDINV2010</t>
  </si>
  <si>
    <t>STDINV2011</t>
  </si>
  <si>
    <t>STDINV2012</t>
  </si>
  <si>
    <t>STDINV2013</t>
  </si>
  <si>
    <t>STDINV2014</t>
  </si>
  <si>
    <t>STDINV2015</t>
  </si>
  <si>
    <t>STDINV2016</t>
  </si>
  <si>
    <t>STDINV2017</t>
  </si>
  <si>
    <t>STDINV2018</t>
  </si>
  <si>
    <t>STDINV2019</t>
  </si>
  <si>
    <t>STDINV2020</t>
  </si>
  <si>
    <t>STDINV2021</t>
  </si>
  <si>
    <t>STDINV2022</t>
  </si>
  <si>
    <t>STDINV2023</t>
  </si>
  <si>
    <t>STDINV2024</t>
  </si>
  <si>
    <t>STDINV2025</t>
  </si>
  <si>
    <t>STDINV2026</t>
  </si>
  <si>
    <t>STDINV2027</t>
  </si>
  <si>
    <t>STDINV2028</t>
  </si>
  <si>
    <t>STDINV2029</t>
  </si>
  <si>
    <t>STDINV2030</t>
  </si>
  <si>
    <t>STDINV2031</t>
  </si>
  <si>
    <t>STDINV2032</t>
  </si>
  <si>
    <t>STDINV2045</t>
  </si>
  <si>
    <t>STDINV2046</t>
  </si>
  <si>
    <t>STDINV2047</t>
  </si>
  <si>
    <t>STDINV2033</t>
  </si>
  <si>
    <t>STDINV2034</t>
  </si>
  <si>
    <t>STDINV2035</t>
  </si>
  <si>
    <t>STDINV2036</t>
  </si>
  <si>
    <t>STDINV2038</t>
  </si>
  <si>
    <t>STDINV2039</t>
  </si>
  <si>
    <t>STDINV2040</t>
  </si>
  <si>
    <t>STDINV2041</t>
  </si>
  <si>
    <t>STDINV2042</t>
  </si>
  <si>
    <t>STDINV2043</t>
  </si>
  <si>
    <t>STDINV2044</t>
  </si>
  <si>
    <t>STDINV2048</t>
  </si>
  <si>
    <t>STDINV2049</t>
  </si>
  <si>
    <t>Document Type</t>
  </si>
  <si>
    <t>PAUL W. Total</t>
  </si>
  <si>
    <t>SANDRA M. Total</t>
  </si>
  <si>
    <t>IAN M. Total</t>
  </si>
  <si>
    <t>FRANCINE B. Total</t>
  </si>
  <si>
    <t>GARY W. Total</t>
  </si>
  <si>
    <t>NANCY B. Total</t>
  </si>
  <si>
    <t>ERIN J. Total</t>
  </si>
  <si>
    <t>="1/1/2016..12/31/2017"</t>
  </si>
  <si>
    <t>3</t>
  </si>
  <si>
    <t>AutoTable</t>
  </si>
  <si>
    <t>Value+Fit</t>
  </si>
  <si>
    <t>AutoTable+Fit</t>
  </si>
  <si>
    <t>Total</t>
  </si>
  <si>
    <t>INV</t>
  </si>
  <si>
    <t>STDINV</t>
  </si>
  <si>
    <t>MAGNIFIC0001</t>
  </si>
  <si>
    <t>Wood</t>
  </si>
  <si>
    <t>Gary</t>
  </si>
  <si>
    <t>TERRITORY 6</t>
  </si>
  <si>
    <t>METROPOL0001</t>
  </si>
  <si>
    <t>Martinez</t>
  </si>
  <si>
    <t>Sandra</t>
  </si>
  <si>
    <t>TERRITORY 4</t>
  </si>
  <si>
    <t>ASTORSUI0001</t>
  </si>
  <si>
    <t>Erickson</t>
  </si>
  <si>
    <t>Gregory</t>
  </si>
  <si>
    <t>TERRITORY 2</t>
  </si>
  <si>
    <t>PLAZAONE0001</t>
  </si>
  <si>
    <t>MAHLERST0001</t>
  </si>
  <si>
    <t>LAWRENCE0001</t>
  </si>
  <si>
    <t>Buchanan</t>
  </si>
  <si>
    <t>Nancy</t>
  </si>
  <si>
    <t>TERRITORY 3</t>
  </si>
  <si>
    <t>BLUEYOND0001</t>
  </si>
  <si>
    <t>VANCOUVE0001</t>
  </si>
  <si>
    <t>Jensen</t>
  </si>
  <si>
    <t>Lynn</t>
  </si>
  <si>
    <t>TERRITORY 7</t>
  </si>
  <si>
    <t>AARONFIT0001</t>
  </si>
  <si>
    <t>West</t>
  </si>
  <si>
    <t>Paul</t>
  </si>
  <si>
    <t>TERRITORY 1</t>
  </si>
  <si>
    <t>CENTRALC0001</t>
  </si>
  <si>
    <t>SERVINV</t>
  </si>
  <si>
    <t>CELLULAR0001</t>
  </si>
  <si>
    <t>CENTRALD0001</t>
  </si>
  <si>
    <t>COMPUTEC0001</t>
  </si>
  <si>
    <t>COMPUTER0003</t>
  </si>
  <si>
    <t>Marsh</t>
  </si>
  <si>
    <t>Ian</t>
  </si>
  <si>
    <t>TERRITORY 8</t>
  </si>
  <si>
    <t>COUNTRYV0001</t>
  </si>
  <si>
    <t>DOLLISCO0001</t>
  </si>
  <si>
    <t>Bergeron</t>
  </si>
  <si>
    <t>Francine</t>
  </si>
  <si>
    <t>TERRITORY 5</t>
  </si>
  <si>
    <t>HOMEFURN0001</t>
  </si>
  <si>
    <t>NOVASYST0001</t>
  </si>
  <si>
    <t>UNIFIEDW0001</t>
  </si>
  <si>
    <t>ROSELLEN0001</t>
  </si>
  <si>
    <t>REYNOLDS0001</t>
  </si>
  <si>
    <t>RMAINV</t>
  </si>
  <si>
    <t>ADAMPARK0001</t>
  </si>
  <si>
    <t>FRANCHIS0001</t>
  </si>
  <si>
    <t>GREENWAY0001</t>
  </si>
  <si>
    <t>HOLLINGC0001</t>
  </si>
  <si>
    <t>BREAKTHR0001</t>
  </si>
  <si>
    <t>CONTOSOL0001</t>
  </si>
  <si>
    <t>PLACEONE0001</t>
  </si>
  <si>
    <t>LEISURET0001</t>
  </si>
  <si>
    <t>BAKERSEM0001</t>
  </si>
  <si>
    <t>ISNINDUS0001</t>
  </si>
  <si>
    <t>POSINV</t>
  </si>
  <si>
    <t>LECLERC0001</t>
  </si>
  <si>
    <t>BOYLESCO0001</t>
  </si>
  <si>
    <t>WESTCENT0001</t>
  </si>
  <si>
    <t>OFFICEDE0001</t>
  </si>
  <si>
    <t>ASSOCIAT0001</t>
  </si>
  <si>
    <t>COMMUNIC0002</t>
  </si>
  <si>
    <t>COMMUNIC0001</t>
  </si>
  <si>
    <t>VISIONIN0001</t>
  </si>
  <si>
    <t>SPECINV</t>
  </si>
  <si>
    <t>COMPUTER0001</t>
  </si>
  <si>
    <t>AMERICAN0001</t>
  </si>
  <si>
    <t>ADVANCED0001</t>
  </si>
  <si>
    <t>RIVERSID0001</t>
  </si>
  <si>
    <t>LONDONBE0001</t>
  </si>
  <si>
    <t>MIDLANDC0001</t>
  </si>
  <si>
    <t>42596</t>
  </si>
  <si>
    <t>239.8</t>
  </si>
  <si>
    <t>7.19</t>
  </si>
  <si>
    <t>59.95</t>
  </si>
  <si>
    <t>1.8</t>
  </si>
  <si>
    <t>1339.95</t>
  </si>
  <si>
    <t>40.2</t>
  </si>
  <si>
    <t>192.23</t>
  </si>
  <si>
    <t>5.77</t>
  </si>
  <si>
    <t>2399.95</t>
  </si>
  <si>
    <t>72</t>
  </si>
  <si>
    <t>4799.9</t>
  </si>
  <si>
    <t>144</t>
  </si>
  <si>
    <t>9.95</t>
  </si>
  <si>
    <t>0.3</t>
  </si>
  <si>
    <t>159.9</t>
  </si>
  <si>
    <t>4.8</t>
  </si>
  <si>
    <t>319.8</t>
  </si>
  <si>
    <t>9.59</t>
  </si>
  <si>
    <t>42751</t>
  </si>
  <si>
    <t>1313.88</t>
  </si>
  <si>
    <t>39.42</t>
  </si>
  <si>
    <t>215</t>
  </si>
  <si>
    <t>6.45</t>
  </si>
  <si>
    <t>39.41</t>
  </si>
  <si>
    <t>200</t>
  </si>
  <si>
    <t>6</t>
  </si>
  <si>
    <t>1313.89</t>
  </si>
  <si>
    <t>877.5</t>
  </si>
  <si>
    <t>26.33</t>
  </si>
  <si>
    <t>1127.5</t>
  </si>
  <si>
    <t>33.83</t>
  </si>
  <si>
    <t>302.5</t>
  </si>
  <si>
    <t>9.07</t>
  </si>
  <si>
    <t>280.5</t>
  </si>
  <si>
    <t>8.42</t>
  </si>
  <si>
    <t>705</t>
  </si>
  <si>
    <t>21.15</t>
  </si>
  <si>
    <t>42752</t>
  </si>
  <si>
    <t>1720</t>
  </si>
  <si>
    <t>51.6</t>
  </si>
  <si>
    <t>872.5</t>
  </si>
  <si>
    <t>26.18</t>
  </si>
  <si>
    <t>540</t>
  </si>
  <si>
    <t>16.2</t>
  </si>
  <si>
    <t>2623</t>
  </si>
  <si>
    <t>78.69</t>
  </si>
  <si>
    <t>189.95</t>
  </si>
  <si>
    <t>5.7</t>
  </si>
  <si>
    <t>19.9</t>
  </si>
  <si>
    <t>0.6</t>
  </si>
  <si>
    <t>379.9</t>
  </si>
  <si>
    <t>11.4</t>
  </si>
  <si>
    <t>609.95</t>
  </si>
  <si>
    <t>18.3</t>
  </si>
  <si>
    <t>109.95</t>
  </si>
  <si>
    <t>3.3</t>
  </si>
  <si>
    <t>569.85</t>
  </si>
  <si>
    <t>17.1</t>
  </si>
  <si>
    <t>1139.7</t>
  </si>
  <si>
    <t>34.19</t>
  </si>
  <si>
    <t>759.8</t>
  </si>
  <si>
    <t>22.79</t>
  </si>
  <si>
    <t>1919.9</t>
  </si>
  <si>
    <t>57.6</t>
  </si>
  <si>
    <t>359.85</t>
  </si>
  <si>
    <t>10.8</t>
  </si>
  <si>
    <t>27699.9</t>
  </si>
  <si>
    <t>831</t>
  </si>
  <si>
    <t>49.75</t>
  </si>
  <si>
    <t>1.49</t>
  </si>
  <si>
    <t>29.85</t>
  </si>
  <si>
    <t>0.9</t>
  </si>
  <si>
    <t>239.9</t>
  </si>
  <si>
    <t>7.2</t>
  </si>
  <si>
    <t>219.9</t>
  </si>
  <si>
    <t>6.6</t>
  </si>
  <si>
    <t>159.8</t>
  </si>
  <si>
    <t>4.79</t>
  </si>
  <si>
    <t>19.95</t>
  </si>
  <si>
    <t>2679.9</t>
  </si>
  <si>
    <t>80.4</t>
  </si>
  <si>
    <t>41549.85</t>
  </si>
  <si>
    <t>1246.5</t>
  </si>
  <si>
    <t>119.95</t>
  </si>
  <si>
    <t>3.6</t>
  </si>
  <si>
    <t>55399.8</t>
  </si>
  <si>
    <t>1661.99</t>
  </si>
  <si>
    <t>329.85</t>
  </si>
  <si>
    <t>9.9</t>
  </si>
  <si>
    <t>119.4</t>
  </si>
  <si>
    <t>3.58</t>
  </si>
  <si>
    <t>358.2</t>
  </si>
  <si>
    <t>10.75</t>
  </si>
  <si>
    <t>39.8</t>
  </si>
  <si>
    <t>1.19</t>
  </si>
  <si>
    <t>1099.5</t>
  </si>
  <si>
    <t>32.99</t>
  </si>
  <si>
    <t>39.9</t>
  </si>
  <si>
    <t>1.2</t>
  </si>
  <si>
    <t>8039.7</t>
  </si>
  <si>
    <t>241.19</t>
  </si>
  <si>
    <t>239.85</t>
  </si>
  <si>
    <t>21599.55</t>
  </si>
  <si>
    <t>647.99</t>
  </si>
  <si>
    <t>799.5</t>
  </si>
  <si>
    <t>23.99</t>
  </si>
  <si>
    <t>28799.4</t>
  </si>
  <si>
    <t>863.98</t>
  </si>
  <si>
    <t>479.6</t>
  </si>
  <si>
    <t>14.39</t>
  </si>
  <si>
    <t>419.4</t>
  </si>
  <si>
    <t>12.58</t>
  </si>
  <si>
    <t>359.7</t>
  </si>
  <si>
    <t>10.79</t>
  </si>
  <si>
    <t>1219.9</t>
  </si>
  <si>
    <t>36.6</t>
  </si>
  <si>
    <t>42833</t>
  </si>
  <si>
    <t>42834</t>
  </si>
  <si>
    <t>949.75</t>
  </si>
  <si>
    <t>28.49</t>
  </si>
  <si>
    <t>719.9</t>
  </si>
  <si>
    <t>21.6</t>
  </si>
  <si>
    <t>11999.9</t>
  </si>
  <si>
    <t>360</t>
  </si>
  <si>
    <t>6929.95</t>
  </si>
  <si>
    <t>207.9</t>
  </si>
  <si>
    <t>1349.95</t>
  </si>
  <si>
    <t>40.5</t>
  </si>
  <si>
    <t>28099.5</t>
  </si>
  <si>
    <t>842.99</t>
  </si>
  <si>
    <t>2809.95</t>
  </si>
  <si>
    <t>84.3</t>
  </si>
  <si>
    <t>5619.9</t>
  </si>
  <si>
    <t>168.6</t>
  </si>
  <si>
    <t>42836</t>
  </si>
  <si>
    <t>2719.75</t>
  </si>
  <si>
    <t>81.59</t>
  </si>
  <si>
    <t>42837</t>
  </si>
  <si>
    <t>119.9</t>
  </si>
  <si>
    <t>89.95</t>
  </si>
  <si>
    <t>2.7</t>
  </si>
  <si>
    <t>5299.8</t>
  </si>
  <si>
    <t>159</t>
  </si>
  <si>
    <t>1234.4</t>
  </si>
  <si>
    <t>37.04</t>
  </si>
  <si>
    <t>99.75</t>
  </si>
  <si>
    <t>2.99</t>
  </si>
  <si>
    <t>70009.95</t>
  </si>
  <si>
    <t>2100.3</t>
  </si>
  <si>
    <t>479.9</t>
  </si>
  <si>
    <t>14.4</t>
  </si>
  <si>
    <t>649.9</t>
  </si>
  <si>
    <t>19.5</t>
  </si>
  <si>
    <t>6589.95</t>
  </si>
  <si>
    <t>197.7</t>
  </si>
  <si>
    <t>69109.95</t>
  </si>
  <si>
    <t>2073.3</t>
  </si>
  <si>
    <t>79.9</t>
  </si>
  <si>
    <t>2.4</t>
  </si>
  <si>
    <t>5329.6</t>
  </si>
  <si>
    <t>159.89</t>
  </si>
  <si>
    <t>899.5</t>
  </si>
  <si>
    <t>26.99</t>
  </si>
  <si>
    <t>3519.9</t>
  </si>
  <si>
    <t>105.6</t>
  </si>
  <si>
    <t>42585</t>
  </si>
  <si>
    <t>3049.75</t>
  </si>
  <si>
    <t>91.49</t>
  </si>
  <si>
    <t>479.8</t>
  </si>
  <si>
    <t>959.95</t>
  </si>
  <si>
    <t>28.8</t>
  </si>
  <si>
    <t>399.75</t>
  </si>
  <si>
    <t>11.99</t>
  </si>
  <si>
    <t>299.9</t>
  </si>
  <si>
    <t>9</t>
  </si>
  <si>
    <t>42590</t>
  </si>
  <si>
    <t>5999.95</t>
  </si>
  <si>
    <t>180</t>
  </si>
  <si>
    <t>319.9</t>
  </si>
  <si>
    <t>9.6</t>
  </si>
  <si>
    <t>23999.5</t>
  </si>
  <si>
    <t>719.99</t>
  </si>
  <si>
    <t>599.5</t>
  </si>
  <si>
    <t>17.99</t>
  </si>
  <si>
    <t>299.75</t>
  </si>
  <si>
    <t>8.99</t>
  </si>
  <si>
    <t>=SUBTOTAL(109,[SOP Type])</t>
  </si>
  <si>
    <t>=SUBTOTAL(109,[Actual Sale Amount])</t>
  </si>
  <si>
    <t>=SUBTOTAL(109,[Commission Amount])</t>
  </si>
  <si>
    <t>=SUBTOTAL(109,[Commission Sale Amount])</t>
  </si>
  <si>
    <t>Auto+Hide</t>
  </si>
  <si>
    <t>Modifying your report</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</si>
  <si>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</si>
  <si>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</si>
  <si>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</si>
  <si>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</si>
  <si>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</si>
  <si>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</si>
  <si>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</si>
  <si>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</si>
  <si>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</si>
  <si>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</si>
  <si>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</si>
  <si>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</si>
  <si>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</si>
  <si>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</si>
  <si>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</si>
  <si>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</si>
  <si>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</si>
  <si>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provides information about Sales commissions by Salesperson.
This report returns records from the Sales Transaction History table (SOP30200) where the SOPTYPE = 3 (INV), and combines data from the Sales Commissions Work and History Table (SOP10101).
To refresh this report, users must have access to:
     SOP30200
     SOP10101
     SOP40300
     RM00301</t>
  </si>
  <si>
    <t>=NL("Link","SOP10101",,"SOPNUMBE","=SOPNUMBE","SOPTYPE","=SOPTYPE")</t>
  </si>
  <si>
    <t>=NL("Link","RM00301",,"SLPRSNID","=SLPRSNID")</t>
  </si>
  <si>
    <t>=NL("Link","SOP40300",,"SOPTYPE","=SOPTYPE")</t>
  </si>
  <si>
    <t>=NL("LinkField","SOP40300","DOCTYABR")</t>
  </si>
  <si>
    <t>=NL("LinkField","RM00301","SPRSNSLN")</t>
  </si>
  <si>
    <t>=NL("LinkField","RM00301","SLPRSNFN")</t>
  </si>
  <si>
    <t>=NL("LinkField","SOP10101","ACTSLAMT")</t>
  </si>
  <si>
    <t>=NL("LinkField","SOP10101","CMMSLAMT")</t>
  </si>
  <si>
    <t>=NL("Table","SOP30200",$F$10:$S$10,"Headers=",$F$9:$S$9,"TableName=","SOP30200","Filters=",$D$5:$E$6,"InclusiveLink=SOP30200",$F$8,"InclusiveLink=SOP30200",$G$8,"InclusiveLink=SOP30200",$H$8,"IncludeDuplicates=","True")</t>
  </si>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</sst>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0.0%"/>
  </numFmts>
  <fonts count="13" x14ac:knownFonts="1">
    <font>
      <sz val="11"/>
      <color theme="1"/>
      <name val="Century Gothic"/>
      <family val="2"/>
      <scheme val="minor"/>
    </font>
    <font>
      <sz val="11"/>
      <color rgb="FF000000"/>
      <name val="Century Gothic"/>
      <family val="2"/>
      <scheme val="minor"/>
    </font>
    <font>
      <b/>
      <sz val="11"/>
      <color rgb="FF000000"/>
      <name val="Century Gothic"/>
      <family val="2"/>
      <scheme val="minor"/>
    </font>
    <font>
      <sz val="11"/>
      <color rgb="FF595959"/>
      <name val="Century Gothic"/>
      <family val="2"/>
      <scheme val="minor"/>
    </font>
    <font>
      <sz val="18"/>
      <color theme="3"/>
      <name val="Century Gothic"/>
      <family val="2"/>
      <scheme val="major"/>
    </font>
    <font>
      <b/>
      <u/>
      <sz val="18"/>
      <color theme="9" tint="-0.499984740745262"/>
      <name val="Century Gothic"/>
      <family val="2"/>
      <scheme val="major"/>
    </font>
    <font>
      <sz val="10"/>
      <name val="Arial"/>
      <family val="2"/>
    </font>
    <font>
      <u/>
      <sz val="10"/>
      <color indexed="12"/>
      <name val="Arial"/>
      <family val="2"/>
    </font>
    <font>
      <sz val="11"/>
      <color theme="1"/>
      <name val="Century Gothic"/>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5">
    <xf numFmtId="0" fontId="0" fillId="0" borderId="0"/>
    <xf numFmtId="0" fontId="4" fillId="0" borderId="0" applyNumberFormat="0" applyFill="0" applyBorder="0" applyAlignment="0" applyProtection="0"/>
    <xf numFmtId="0" fontId="6" fillId="0" borderId="0"/>
    <xf numFmtId="0" fontId="8" fillId="0" borderId="0"/>
    <xf numFmtId="0" fontId="7" fillId="0" borderId="0" applyNumberFormat="0" applyFill="0" applyBorder="0" applyAlignment="0" applyProtection="0">
      <alignment vertical="top"/>
      <protection locked="0"/>
    </xf>
  </cellStyleXfs>
  <cellXfs count="33">
    <xf numFmtId="0" fontId="0" fillId="0" borderId="0" xfId="0"/>
    <xf numFmtId="0" fontId="1" fillId="0" borderId="0" xfId="0" applyNumberFormat="1" applyFont="1" applyAlignment="1"/>
    <xf numFmtId="0" fontId="2" fillId="0" borderId="1" xfId="0" applyNumberFormat="1" applyFont="1" applyBorder="1" applyAlignment="1"/>
    <xf numFmtId="0" fontId="2" fillId="0" borderId="2" xfId="0" applyNumberFormat="1" applyFont="1" applyBorder="1" applyAlignment="1"/>
    <xf numFmtId="0" fontId="2" fillId="0" borderId="4" xfId="0" applyNumberFormat="1" applyFont="1" applyBorder="1" applyAlignment="1"/>
    <xf numFmtId="0" fontId="2" fillId="0" borderId="5" xfId="0" applyNumberFormat="1" applyFont="1" applyBorder="1" applyAlignment="1"/>
    <xf numFmtId="0" fontId="3" fillId="0" borderId="1" xfId="0" applyNumberFormat="1" applyFont="1" applyBorder="1" applyAlignment="1">
      <alignment horizontal="left" indent="2"/>
    </xf>
    <xf numFmtId="14" fontId="3" fillId="0" borderId="2" xfId="0" applyNumberFormat="1" applyFont="1" applyBorder="1" applyAlignment="1"/>
    <xf numFmtId="0" fontId="1" fillId="0" borderId="3" xfId="0" applyNumberFormat="1" applyFont="1" applyBorder="1" applyAlignment="1"/>
    <xf numFmtId="0" fontId="3" fillId="0" borderId="2" xfId="0" applyNumberFormat="1" applyFont="1" applyBorder="1" applyAlignment="1"/>
    <xf numFmtId="0" fontId="2" fillId="0" borderId="0" xfId="0" applyNumberFormat="1" applyFont="1" applyAlignment="1"/>
    <xf numFmtId="14" fontId="0" fillId="0" borderId="0" xfId="0" applyNumberFormat="1"/>
    <xf numFmtId="0" fontId="0" fillId="0" borderId="0" xfId="0" pivotButton="1"/>
    <xf numFmtId="44" fontId="0" fillId="0" borderId="0" xfId="0" applyNumberFormat="1"/>
    <xf numFmtId="164" fontId="0" fillId="0" borderId="0" xfId="0" applyNumberFormat="1"/>
    <xf numFmtId="0" fontId="5" fillId="0" borderId="0" xfId="1" applyFont="1"/>
    <xf numFmtId="0" fontId="0" fillId="0" borderId="0" xfId="0" applyAlignment="1">
      <alignment horizontal="left"/>
    </xf>
    <xf numFmtId="0" fontId="0" fillId="0" borderId="0" xfId="0" pivotButton="1" applyAlignment="1">
      <alignment horizontal="left"/>
    </xf>
    <xf numFmtId="0" fontId="0" fillId="0" borderId="0" xfId="0" quotePrefix="1"/>
    <xf numFmtId="0" fontId="2" fillId="0" borderId="0" xfId="0" applyNumberFormat="1" applyFont="1" applyBorder="1" applyAlignment="1"/>
    <xf numFmtId="14" fontId="3" fillId="0" borderId="0" xfId="0" applyNumberFormat="1" applyFont="1" applyBorder="1" applyAlignment="1"/>
    <xf numFmtId="0" fontId="3" fillId="0" borderId="0" xfId="0" applyNumberFormat="1" applyFont="1" applyBorder="1" applyAlignment="1"/>
    <xf numFmtId="0" fontId="1" fillId="0" borderId="0" xfId="0" applyNumberFormat="1" applyFont="1" applyBorder="1" applyAlignment="1"/>
    <xf numFmtId="49" fontId="0" fillId="0" borderId="0" xfId="0" applyNumberFormat="1"/>
    <xf numFmtId="0" fontId="0" fillId="0" borderId="0" xfId="0" applyNumberFormat="1"/>
    <xf numFmtId="0" fontId="9" fillId="0" borderId="0" xfId="0" applyFont="1"/>
    <xf numFmtId="0" fontId="9" fillId="0" borderId="0" xfId="0" applyFont="1" applyAlignment="1">
      <alignment vertical="top"/>
    </xf>
    <xf numFmtId="0" fontId="9" fillId="0" borderId="0" xfId="0" applyFont="1" applyAlignment="1">
      <alignment vertical="top" wrapText="1"/>
    </xf>
    <xf numFmtId="0" fontId="10"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9" fillId="0" borderId="0" xfId="3" applyFont="1" applyAlignment="1">
      <alignment vertical="top" wrapText="1"/>
    </xf>
    <xf numFmtId="0" fontId="7" fillId="0" borderId="0" xfId="4" applyAlignment="1" applyProtection="1">
      <alignment vertical="top"/>
    </xf>
  </cellXfs>
  <cellStyles count="5">
    <cellStyle name="Hyperlink 3" xfId="4"/>
    <cellStyle name="Normal" xfId="0" builtinId="0"/>
    <cellStyle name="Normal 2" xfId="2"/>
    <cellStyle name="Normal 3 22" xfId="3"/>
    <cellStyle name="Title" xfId="1" builtinId="15"/>
  </cellStyles>
  <dxfs count="109">
    <dxf>
      <numFmt numFmtId="0" formatCode="General"/>
    </dxf>
    <dxf>
      <numFmt numFmtId="0" formatCode="General"/>
    </dxf>
    <dxf>
      <numFmt numFmtId="0" formatCode="General"/>
    </dxf>
    <dxf>
      <numFmt numFmtId="30" formatCode="@"/>
    </dxf>
    <dxf>
      <numFmt numFmtId="30" formatCode="@"/>
    </dxf>
    <dxf>
      <numFmt numFmtId="30" formatCode="@"/>
    </dxf>
    <dxf>
      <numFmt numFmtId="30" formatCode="@"/>
    </dxf>
    <dxf>
      <numFmt numFmtId="30" formatCode="@"/>
    </dxf>
    <dxf>
      <numFmt numFmtId="30" formatCode="@"/>
    </dxf>
    <dxf>
      <numFmt numFmtId="19" formatCode="m/d/yyyy"/>
    </dxf>
    <dxf>
      <numFmt numFmtId="30" formatCode="@"/>
    </dxf>
    <dxf>
      <numFmt numFmtId="30" formatCode="@"/>
    </dxf>
    <dxf>
      <numFmt numFmtId="0" formatCode="General"/>
    </dxf>
    <dxf>
      <numFmt numFmtId="30" formatCode="@"/>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val="0"/>
        <i val="0"/>
        <color theme="1"/>
      </font>
    </dxf>
    <dxf>
      <font>
        <b val="0"/>
        <i val="0"/>
        <color theme="1"/>
      </font>
      <fill>
        <patternFill patternType="none">
          <fgColor indexed="64"/>
          <bgColor auto="1"/>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dxf>
    <dxf>
      <fill>
        <patternFill patternType="solid">
          <fgColor theme="6" tint="0.79998168889431442"/>
          <bgColor theme="6" tint="0.79998168889431442"/>
        </patternFill>
      </fill>
    </dxf>
    <dxf>
      <fill>
        <patternFill patternType="solid">
          <fgColor theme="6" tint="0.79998168889431442"/>
          <bgColor theme="6" tint="0.79998168889431442"/>
        </patternFill>
      </fill>
    </dxf>
    <dxf>
      <fill>
        <patternFill>
          <bgColor theme="2"/>
        </patternFill>
      </fill>
    </dxf>
    <dxf>
      <font>
        <b val="0"/>
        <i val="0"/>
        <color theme="1"/>
      </font>
    </dxf>
    <dxf>
      <font>
        <b/>
        <i val="0"/>
        <color theme="1"/>
      </font>
      <fill>
        <patternFill patternType="solid">
          <fgColor indexed="64"/>
          <bgColor theme="2"/>
        </patternFill>
      </fill>
    </dxf>
    <dxf>
      <font>
        <b val="0"/>
        <i val="0"/>
        <color theme="1"/>
      </font>
    </dxf>
    <dxf>
      <font>
        <b/>
        <color theme="1"/>
      </font>
      <fill>
        <patternFill patternType="none">
          <fgColor indexed="64"/>
          <bgColor auto="1"/>
        </patternFill>
      </fill>
    </dxf>
    <dxf>
      <font>
        <b/>
        <color theme="1"/>
      </font>
      <border>
        <left style="medium">
          <color theme="6" tint="0.59999389629810485"/>
        </left>
        <right style="medium">
          <color theme="6" tint="0.59999389629810485"/>
        </right>
        <top style="medium">
          <color theme="6" tint="0.59999389629810485"/>
        </top>
        <bottom style="medium">
          <color theme="6" tint="0.59999389629810485"/>
        </bottom>
      </border>
    </dxf>
    <dxf>
      <border>
        <left style="thin">
          <color theme="6" tint="0.39997558519241921"/>
        </left>
        <right style="thin">
          <color theme="6" tint="0.39997558519241921"/>
        </right>
      </border>
    </dxf>
    <dxf>
      <border>
        <top style="thin">
          <color theme="6" tint="0.39997558519241921"/>
        </top>
        <bottom style="thin">
          <color theme="6" tint="0.39997558519241921"/>
        </bottom>
        <horizontal style="thin">
          <color theme="6" tint="0.39997558519241921"/>
        </horizontal>
      </border>
    </dxf>
    <dxf>
      <font>
        <b/>
        <color theme="1"/>
      </font>
      <border>
        <top style="thin">
          <color theme="6" tint="-0.249977111117893"/>
        </top>
        <bottom style="medium">
          <color theme="6" tint="-0.249977111117893"/>
        </bottom>
      </border>
    </dxf>
    <dxf>
      <font>
        <b/>
        <color theme="0"/>
      </font>
      <fill>
        <patternFill patternType="solid">
          <fgColor theme="6"/>
          <bgColor theme="6"/>
        </patternFill>
      </fill>
      <border>
        <top style="medium">
          <color theme="6" tint="-0.249977111117893"/>
        </top>
      </border>
    </dxf>
    <dxf>
      <font>
        <color theme="1"/>
      </font>
      <border>
        <left style="thin">
          <color auto="1"/>
        </left>
        <right style="thin">
          <color auto="1"/>
        </right>
        <top style="thin">
          <color auto="1"/>
        </top>
        <bottom style="thin">
          <color auto="1"/>
        </bottom>
      </border>
    </dxf>
  </dxfs>
  <tableStyles count="2" defaultTableStyle="TableStyleMedium2" defaultPivotStyle="PivotStyleLight16">
    <tableStyle name="jet" table="0" count="13">
      <tableStyleElement type="wholeTable" dxfId="108"/>
      <tableStyleElement type="headerRow" dxfId="107"/>
      <tableStyleElement type="totalRow" dxfId="106"/>
      <tableStyleElement type="firstRowStripe" dxfId="105"/>
      <tableStyleElement type="firstColumnStripe" dxfId="104"/>
      <tableStyleElement type="firstSubtotalColumn" dxfId="103"/>
      <tableStyleElement type="firstSubtotalRow" dxfId="102"/>
      <tableStyleElement type="secondSubtotalRow" dxfId="101"/>
      <tableStyleElement type="firstRowSubheading" dxfId="100"/>
      <tableStyleElement type="secondRowSubheading" dxfId="99"/>
      <tableStyleElement type="thirdRowSubheading" dxfId="98"/>
      <tableStyleElement type="pageFieldLabels" dxfId="97"/>
      <tableStyleElement type="pageFieldValues" dxfId="96"/>
    </tableStyle>
    <tableStyle name="Jet2" table="0" count="12">
      <tableStyleElement type="wholeTable" dxfId="95"/>
      <tableStyleElement type="headerRow" dxfId="94"/>
      <tableStyleElement type="totalRow" dxfId="93"/>
      <tableStyleElement type="firstRowStripe" dxfId="92"/>
      <tableStyleElement type="firstColumnStripe" dxfId="91"/>
      <tableStyleElement type="firstSubtotalColumn" dxfId="90"/>
      <tableStyleElement type="firstSubtotalRow" dxfId="89"/>
      <tableStyleElement type="secondSubtotalRow" dxfId="88"/>
      <tableStyleElement type="firstRowSubheading" dxfId="87"/>
      <tableStyleElement type="secondRowSubheading" dxfId="86"/>
      <tableStyleElement type="pageFieldLabels" dxfId="85"/>
      <tableStyleElement type="pageFieldValues" dxfId="8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4.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6</xdr:row>
      <xdr:rowOff>200024</xdr:rowOff>
    </xdr:from>
    <xdr:to>
      <xdr:col>4</xdr:col>
      <xdr:colOff>97368</xdr:colOff>
      <xdr:row>19</xdr:row>
      <xdr:rowOff>84667</xdr:rowOff>
    </xdr:to>
    <mc:AlternateContent xmlns:mc="http://schemas.openxmlformats.org/markup-compatibility/2006" xmlns:a14="http://schemas.microsoft.com/office/drawing/2010/main">
      <mc:Choice Requires="a14">
        <xdr:graphicFrame macro="">
          <xdr:nvGraphicFramePr>
            <xdr:cNvPr id="2" name="Sales Territory"/>
            <xdr:cNvGraphicFramePr/>
          </xdr:nvGraphicFramePr>
          <xdr:xfrm>
            <a:off x="0" y="0"/>
            <a:ext cx="0" cy="0"/>
          </xdr:xfrm>
          <a:graphic>
            <a:graphicData uri="http://schemas.microsoft.com/office/drawing/2010/slicer">
              <sle:slicer xmlns:sle="http://schemas.microsoft.com/office/drawing/2010/slicer" name="Sales Territory"/>
            </a:graphicData>
          </a:graphic>
        </xdr:graphicFrame>
      </mc:Choice>
      <mc:Fallback xmlns="">
        <xdr:sp macro="" textlink="">
          <xdr:nvSpPr>
            <xdr:cNvPr id="0" name=""/>
            <xdr:cNvSpPr>
              <a:spLocks noTextEdit="1"/>
            </xdr:cNvSpPr>
          </xdr:nvSpPr>
          <xdr:spPr>
            <a:xfrm>
              <a:off x="1375833" y="1544107"/>
              <a:ext cx="1833034" cy="263630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19</xdr:row>
      <xdr:rowOff>170392</xdr:rowOff>
    </xdr:from>
    <xdr:to>
      <xdr:col>4</xdr:col>
      <xdr:colOff>93134</xdr:colOff>
      <xdr:row>25</xdr:row>
      <xdr:rowOff>201084</xdr:rowOff>
    </xdr:to>
    <mc:AlternateContent xmlns:mc="http://schemas.openxmlformats.org/markup-compatibility/2006" xmlns:a14="http://schemas.microsoft.com/office/drawing/2010/main">
      <mc:Choice Requires="a14">
        <xdr:graphicFrame macro="">
          <xdr:nvGraphicFramePr>
            <xdr:cNvPr id="6" name="Months"/>
            <xdr:cNvGraphicFramePr/>
          </xdr:nvGraphicFramePr>
          <xdr:xfrm>
            <a:off x="0" y="0"/>
            <a:ext cx="0" cy="0"/>
          </xdr:xfrm>
          <a:graphic>
            <a:graphicData uri="http://schemas.microsoft.com/office/drawing/2010/slicer">
              <sle:slicer xmlns:sle="http://schemas.microsoft.com/office/drawing/2010/slicer" name="Months"/>
            </a:graphicData>
          </a:graphic>
        </xdr:graphicFrame>
      </mc:Choice>
      <mc:Fallback xmlns="">
        <xdr:sp macro="" textlink="">
          <xdr:nvSpPr>
            <xdr:cNvPr id="0" name=""/>
            <xdr:cNvSpPr>
              <a:spLocks noTextEdit="1"/>
            </xdr:cNvSpPr>
          </xdr:nvSpPr>
          <xdr:spPr>
            <a:xfrm>
              <a:off x="1375833" y="4266141"/>
              <a:ext cx="1828800" cy="22320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xdr:colOff>
      <xdr:row>32</xdr:row>
      <xdr:rowOff>147108</xdr:rowOff>
    </xdr:from>
    <xdr:to>
      <xdr:col>4</xdr:col>
      <xdr:colOff>93135</xdr:colOff>
      <xdr:row>37</xdr:row>
      <xdr:rowOff>179916</xdr:rowOff>
    </xdr:to>
    <mc:AlternateContent xmlns:mc="http://schemas.openxmlformats.org/markup-compatibility/2006" xmlns:a14="http://schemas.microsoft.com/office/drawing/2010/main">
      <mc:Choice Requires="a14">
        <xdr:graphicFrame macro="">
          <xdr:nvGraphicFramePr>
            <xdr:cNvPr id="5" name="Years"/>
            <xdr:cNvGraphicFramePr/>
          </xdr:nvGraphicFramePr>
          <xdr:xfrm>
            <a:off x="0" y="0"/>
            <a:ext cx="0" cy="0"/>
          </xdr:xfrm>
          <a:graphic>
            <a:graphicData uri="http://schemas.microsoft.com/office/drawing/2010/slicer">
              <sle:slicer xmlns:sle="http://schemas.microsoft.com/office/drawing/2010/slicer" name="Years"/>
            </a:graphicData>
          </a:graphic>
        </xdr:graphicFrame>
      </mc:Choice>
      <mc:Fallback xmlns="">
        <xdr:sp macro="" textlink="">
          <xdr:nvSpPr>
            <xdr:cNvPr id="0" name=""/>
            <xdr:cNvSpPr>
              <a:spLocks noTextEdit="1"/>
            </xdr:cNvSpPr>
          </xdr:nvSpPr>
          <xdr:spPr>
            <a:xfrm>
              <a:off x="687918" y="6994525"/>
              <a:ext cx="1828800" cy="109114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26</xdr:row>
      <xdr:rowOff>62442</xdr:rowOff>
    </xdr:from>
    <xdr:to>
      <xdr:col>4</xdr:col>
      <xdr:colOff>93134</xdr:colOff>
      <xdr:row>32</xdr:row>
      <xdr:rowOff>74083</xdr:rowOff>
    </xdr:to>
    <mc:AlternateContent xmlns:mc="http://schemas.openxmlformats.org/markup-compatibility/2006" xmlns:a14="http://schemas.microsoft.com/office/drawing/2010/main">
      <mc:Choice Requires="a14">
        <xdr:graphicFrame macro="">
          <xdr:nvGraphicFramePr>
            <xdr:cNvPr id="7" name="Quarters"/>
            <xdr:cNvGraphicFramePr/>
          </xdr:nvGraphicFramePr>
          <xdr:xfrm>
            <a:off x="0" y="0"/>
            <a:ext cx="0" cy="0"/>
          </xdr:xfrm>
          <a:graphic>
            <a:graphicData uri="http://schemas.microsoft.com/office/drawing/2010/slicer">
              <sle:slicer xmlns:sle="http://schemas.microsoft.com/office/drawing/2010/slicer" name="Quarters"/>
            </a:graphicData>
          </a:graphic>
        </xdr:graphicFrame>
      </mc:Choice>
      <mc:Fallback xmlns="">
        <xdr:sp macro="" textlink="">
          <xdr:nvSpPr>
            <xdr:cNvPr id="0" name=""/>
            <xdr:cNvSpPr>
              <a:spLocks noTextEdit="1"/>
            </xdr:cNvSpPr>
          </xdr:nvSpPr>
          <xdr:spPr>
            <a:xfrm>
              <a:off x="687917" y="5639859"/>
              <a:ext cx="1828800" cy="128164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9.591491666666" missingItemsLimit="0" createdVersion="5" refreshedVersion="6" minRefreshableVersion="3" recordCount="270">
  <cacheSource type="worksheet">
    <worksheetSource name="SOP30200_"/>
  </cacheSource>
  <cacheFields count="17">
    <cacheField name="SOP Number" numFmtId="49">
      <sharedItems count="270">
        <s v="STDINV2061"/>
        <s v="STDINV2062"/>
        <s v="STDINV2064"/>
        <s v="STDINV2065"/>
        <s v="STDINV2142"/>
        <s v="STDINV2143"/>
        <s v="STDINV2144"/>
        <s v="STDINV2145"/>
        <s v="STDINV2146"/>
        <s v="STDINV2147"/>
        <s v="STDINV2148"/>
        <s v="STDINV2149"/>
        <s v="STDINV2150"/>
        <s v="STDINV2151"/>
        <s v="STDINV2153"/>
        <s v="STDINV2154"/>
        <s v="STDINV2155"/>
        <s v="STDINV2156"/>
        <s v="STDINV2157"/>
        <s v="STDINV2158"/>
        <s v="STDINV2159"/>
        <s v="STDINV2160"/>
        <s v="STDINV2161"/>
        <s v="STDINV2162"/>
        <s v="STDINV2163"/>
        <s v="STDINV2164"/>
        <s v="STDINV2165"/>
        <s v="STDINV2166"/>
        <s v="STDINV2167"/>
        <s v="STDINV2168"/>
        <s v="STDINV2169"/>
        <s v="STDINV2170"/>
        <s v="STDINV2171"/>
        <s v="STDINV2172"/>
        <s v="STDINV2173"/>
        <s v="STDINV2174"/>
        <s v="STDINV2175"/>
        <s v="STDINV2176"/>
        <s v="STDINV2177"/>
        <s v="STDINV2178"/>
        <s v="STDINV2179"/>
        <s v="STDINV2180"/>
        <s v="STDINV2181"/>
        <s v="STDINV2182"/>
        <s v="STDINV2183"/>
        <s v="STDINV2184"/>
        <s v="STDINV2185"/>
        <s v="STDINV2186"/>
        <s v="STDINV2187"/>
        <s v="STDINV2188"/>
        <s v="STDINV2189"/>
        <s v="STDINV2190"/>
        <s v="STDINV2191"/>
        <s v="STDINV2192"/>
        <s v="STDINV2193"/>
        <s v="STDINV2194"/>
        <s v="STDINV2195"/>
        <s v="STDINV2196"/>
        <s v="STDINV2197"/>
        <s v="STDINV2198"/>
        <s v="STDINV2199"/>
        <s v="STDINV2200"/>
        <s v="STDINV2201"/>
        <s v="STDINV2202"/>
        <s v="STDINV2203"/>
        <s v="STDINV2204"/>
        <s v="STDINV2205"/>
        <s v="STDINV2206"/>
        <s v="STDINV2207"/>
        <s v="STDINV2208"/>
        <s v="STDINV2209"/>
        <s v="STDINV2210"/>
        <s v="STDINV2211"/>
        <s v="STDINV2212"/>
        <s v="STDINV2213"/>
        <s v="STDINV2214"/>
        <s v="STDINV2215"/>
        <s v="STDINV2216"/>
        <s v="STDINV2217"/>
        <s v="STDINV2218"/>
        <s v="STDINV2219"/>
        <s v="STDINV2220"/>
        <s v="STDINV2221"/>
        <s v="STDINV2222"/>
        <s v="STDINV2223"/>
        <s v="STDINV2224"/>
        <s v="STDINV2228"/>
        <s v="STDINV2229"/>
        <s v="STDINV2234"/>
        <s v="STDINV2225"/>
        <s v="STDINV2226"/>
        <s v="STDINV2227"/>
        <s v="INV1010"/>
        <s v="INV1016"/>
        <s v="INV1022"/>
        <s v="INVPS1001"/>
        <s v="INVPS1002"/>
        <s v="INVPS1004"/>
        <s v="INVPS1005"/>
        <s v="INVPS1007"/>
        <s v="STDINV2237"/>
        <s v="STDINV2241"/>
        <s v="STDINV2240"/>
        <s v="STDINV2245"/>
        <s v="STDINV2246"/>
        <s v="STDINV2247"/>
        <s v="STDINV2248"/>
        <s v="INVSP1003"/>
        <s v="STDINV2249"/>
        <s v="INVSP1004"/>
        <s v="INV1020"/>
        <s v="INVPS1006"/>
        <s v="STDINV2250"/>
        <s v="STDINV2251"/>
        <s v="STDINV2252"/>
        <s v="STDINV2253"/>
        <s v="STDINV2254"/>
        <s v="STDINV2000"/>
        <s v="STDINV2001"/>
        <s v="STDINV2002"/>
        <s v="STDINV2003"/>
        <s v="STDINV2004"/>
        <s v="STDINV2005"/>
        <s v="STDINV2006"/>
        <s v="STDINV2007"/>
        <s v="STDINV2008"/>
        <s v="STDINV2009"/>
        <s v="STDINV2010"/>
        <s v="STDINV2011"/>
        <s v="STDINV2012"/>
        <s v="STDINV2013"/>
        <s v="STDINV2014"/>
        <s v="STDINV2015"/>
        <s v="STDINV2016"/>
        <s v="STDINV2017"/>
        <s v="STDINV2018"/>
        <s v="STDINV2019"/>
        <s v="STDINV2020"/>
        <s v="STDINV2021"/>
        <s v="STDINV2022"/>
        <s v="STDINV2023"/>
        <s v="STDINV2118"/>
        <s v="STDINV2119"/>
        <s v="STDINV2120"/>
        <s v="STDINV2121"/>
        <s v="STDINV2122"/>
        <s v="STDINV2123"/>
        <s v="STDINV2124"/>
        <s v="STDINV2126"/>
        <s v="STDINV2127"/>
        <s v="STDINV2128"/>
        <s v="STDINV2129"/>
        <s v="STDINV2130"/>
        <s v="STDINV2024"/>
        <s v="STDINV2025"/>
        <s v="STDINV2026"/>
        <s v="STDINV2027"/>
        <s v="STDINV2028"/>
        <s v="STDINV2029"/>
        <s v="STDINV2030"/>
        <s v="STDINV2031"/>
        <s v="STDINV2032"/>
        <s v="STDINV2045"/>
        <s v="STDINV2046"/>
        <s v="STDINV2047"/>
        <s v="STDINV2033"/>
        <s v="STDINV2034"/>
        <s v="STDINV2035"/>
        <s v="STDINV2036"/>
        <s v="STDINV2038"/>
        <s v="STDINV2039"/>
        <s v="STDINV2040"/>
        <s v="STDINV2041"/>
        <s v="STDINV2042"/>
        <s v="STDINV2043"/>
        <s v="STDINV2044"/>
        <s v="STDINV2048"/>
        <s v="STDINV2049"/>
        <s v="STDINV2050"/>
        <s v="STDINV2051"/>
        <s v="STDINV2052"/>
        <s v="STDINV2053"/>
        <s v="STDINV2054"/>
        <s v="STDINV2055"/>
        <s v="STDINV2056"/>
        <s v="STDINV2057"/>
        <s v="STDINV2058"/>
        <s v="STDINV2059"/>
        <s v="STDINV2060"/>
        <s v="INVS3000"/>
        <s v="INVS3001"/>
        <s v="INVS3002"/>
        <s v="INVS3003"/>
        <s v="INVS3004"/>
        <s v="INVS3005"/>
        <s v="INVS3006"/>
        <s v="INVS3007"/>
        <s v="INVS3008"/>
        <s v="INVS3009"/>
        <s v="INVS3010"/>
        <s v="INVS3011"/>
        <s v="INVS3012"/>
        <s v="INVS3013"/>
        <s v="RMA003000"/>
        <s v="RMA003001"/>
        <s v="RMA003002"/>
        <s v="RMA003003"/>
        <s v="STDINV2066"/>
        <s v="STDINV2067"/>
        <s v="STDINV2068"/>
        <s v="STDINV2069"/>
        <s v="STDINV2070"/>
        <s v="STDINV2071"/>
        <s v="STDINV2072"/>
        <s v="STDINV2073"/>
        <s v="STDINV2074"/>
        <s v="STDINV2075"/>
        <s v="STDINV2076"/>
        <s v="STDINV2077"/>
        <s v="STDINV2078"/>
        <s v="STDINV2079"/>
        <s v="STDINV2080"/>
        <s v="STDINV2081"/>
        <s v="STDINV2082"/>
        <s v="STDINV2083"/>
        <s v="STDINV2084"/>
        <s v="STDINV2085"/>
        <s v="STDINV2086"/>
        <s v="STDINV2087"/>
        <s v="STDINV2088"/>
        <s v="STDINV2089"/>
        <s v="STDINV2090"/>
        <s v="STDINV2091"/>
        <s v="STDINV2092"/>
        <s v="STDINV2093"/>
        <s v="STDINV2094"/>
        <s v="STDINV2095"/>
        <s v="STDINV2096"/>
        <s v="STDINV2097"/>
        <s v="STDINV2098"/>
        <s v="STDINV2099"/>
        <s v="STDINV2100"/>
        <s v="STDINV2101"/>
        <s v="STDINV2102"/>
        <s v="STDINV2103"/>
        <s v="STDINV2104"/>
        <s v="STDINV2105"/>
        <s v="STDINV2106"/>
        <s v="STDINV2107"/>
        <s v="STDINV2108"/>
        <s v="STDINV2109"/>
        <s v="STDINV2110"/>
        <s v="STDINV2111"/>
        <s v="STDINV2112"/>
        <s v="STDINV2113"/>
        <s v="STDINV2114"/>
        <s v="STDINV2115"/>
        <s v="STDINV2116"/>
        <s v="STDINV2117"/>
        <s v="STDINV2131"/>
        <s v="STDINV2132"/>
        <s v="STDINV2133"/>
        <s v="STDINV2134"/>
        <s v="STDINV2135"/>
        <s v="STDINV2136"/>
        <s v="STDINV2137"/>
        <s v="STDINV2138"/>
        <s v="STDINV2139"/>
        <s v="STDINV2140"/>
        <s v="STDINV2141"/>
      </sharedItems>
    </cacheField>
    <cacheField name="SOP Type" numFmtId="0">
      <sharedItems containsSemiMixedTypes="0" containsString="0" containsNumber="1" containsInteger="1" minValue="3" maxValue="3"/>
    </cacheField>
    <cacheField name="Document Type" numFmtId="49">
      <sharedItems/>
    </cacheField>
    <cacheField name="Document ID" numFmtId="49">
      <sharedItems/>
    </cacheField>
    <cacheField name="Posted Date" numFmtId="14">
      <sharedItems containsSemiMixedTypes="0" containsNonDate="0" containsDate="1" containsString="0" minDate="2016-08-03T00:00:00" maxDate="2017-04-13T00:00:00" count="9">
        <d v="2016-08-14T00:00:00"/>
        <d v="2017-04-09T00:00:00"/>
        <d v="2017-04-11T00:00:00"/>
        <d v="2017-04-12T00:00:00"/>
        <d v="2016-08-03T00:00:00"/>
        <d v="2016-08-08T00:00:00"/>
        <d v="2017-04-08T00:00:00"/>
        <d v="2017-01-16T00:00:00"/>
        <d v="2017-01-17T00:00:00"/>
      </sharedItems>
      <fieldGroup par="16" base="4">
        <rangePr groupBy="months" startDate="2016-08-03T00:00:00" endDate="2017-04-13T00:00:00"/>
        <groupItems count="14">
          <s v="&lt;8/3/2016"/>
          <s v="Jan"/>
          <s v="Feb"/>
          <s v="Mar"/>
          <s v="Apr"/>
          <s v="May"/>
          <s v="Jun"/>
          <s v="Jul"/>
          <s v="Aug"/>
          <s v="Sep"/>
          <s v="Oct"/>
          <s v="Nov"/>
          <s v="Dec"/>
          <s v="&gt;4/13/2017"/>
        </groupItems>
      </fieldGroup>
    </cacheField>
    <cacheField name="Customer Name" numFmtId="49">
      <sharedItems count="44">
        <s v="Magnificent Office Images"/>
        <s v="Metropolitan Fiber Systems"/>
        <s v="Astor Suites"/>
        <s v="Plaza One"/>
        <s v="Vancouver Resort Hotels"/>
        <s v="Aaron Fitz Electrical"/>
        <s v="Mahler State University"/>
        <s v="Lawrence Telemarketing"/>
        <s v="Blue Yonder Airlines"/>
        <s v="Contoso, Ltd."/>
        <s v="Central Communications LTD"/>
        <s v="Holling Communications Inc."/>
        <s v="Breakthrough Telemarketing"/>
        <s v="Adam Park Resort"/>
        <s v="Leisure &amp; Travel Consultants"/>
        <s v="Baker's Emporium Inc."/>
        <s v="ISN Industries"/>
        <s v="LeClerc &amp; Associates"/>
        <s v="Boyle's Country Inn's"/>
        <s v="West Central Distributors"/>
        <s v="Office Design Systems Ltd"/>
        <s v="Associated Insurance Company"/>
        <s v="Communication Connections"/>
        <s v="Vision Inc."/>
        <s v="Computerized Phone Systems"/>
        <s v="Country View Estates"/>
        <s v="American Science Museum"/>
        <s v="Advanced Paper Co."/>
        <s v="Riverside University"/>
        <s v="Londonberry Nursing Home"/>
        <s v="Midland Construction"/>
        <s v="Cellular Express"/>
        <s v="Central Distributing"/>
        <s v="Compu-Tech Solutions"/>
        <s v="Computer Equipment Leasing"/>
        <s v="Dollis Cove Resort"/>
        <s v="Home Furnishings Limited"/>
        <s v="Nova Systems, Inc."/>
        <s v="Unified Wire and Cable Systems"/>
        <s v="Rosellen General Hospital"/>
        <s v="Reynolds State College"/>
        <s v="Franchise Office Machines"/>
        <s v="Greenway Foods"/>
        <s v="Place One Suites"/>
      </sharedItems>
    </cacheField>
    <cacheField name="Customer Number" numFmtId="49">
      <sharedItems/>
    </cacheField>
    <cacheField name="Salesperson ID" numFmtId="49">
      <sharedItems count="8">
        <s v="GARY W."/>
        <s v="SANDRA M."/>
        <s v="GREG E."/>
        <s v="ERIN J."/>
        <s v="PAUL W."/>
        <s v="NANCY B."/>
        <s v="FRANCINE B."/>
        <s v="IAN M."/>
      </sharedItems>
    </cacheField>
    <cacheField name="Salespersons Last Name" numFmtId="49">
      <sharedItems/>
    </cacheField>
    <cacheField name="Salespersons First Name" numFmtId="49">
      <sharedItems/>
    </cacheField>
    <cacheField name="Sales Territory" numFmtId="49">
      <sharedItems count="8">
        <s v="TERRITORY 6"/>
        <s v="TERRITORY 4"/>
        <s v="TERRITORY 2"/>
        <s v="TERRITORY 7"/>
        <s v="TERRITORY 1"/>
        <s v="TERRITORY 3"/>
        <s v="TERRITORY 5"/>
        <s v="TERRITORY 8"/>
      </sharedItems>
    </cacheField>
    <cacheField name="Actual Sale Amount" numFmtId="0">
      <sharedItems containsSemiMixedTypes="0" containsString="0" containsNumber="1" minValue="9.9499999999999993" maxValue="70009.95"/>
    </cacheField>
    <cacheField name="Commission Amount" numFmtId="0">
      <sharedItems containsSemiMixedTypes="0" containsString="0" containsNumber="1" minValue="0.3" maxValue="2100.3000000000002"/>
    </cacheField>
    <cacheField name="Commission Sale Amount" numFmtId="0">
      <sharedItems containsSemiMixedTypes="0" containsString="0" containsNumber="1" minValue="9.9499999999999993" maxValue="70009.95"/>
    </cacheField>
    <cacheField name="Commission %" numFmtId="0" formula="IF('Actual Sale Amount'=0,0,'Commission Amount'/'Actual Sale Amount')" databaseField="0"/>
    <cacheField name="Quarters" numFmtId="0" databaseField="0">
      <fieldGroup base="4">
        <rangePr groupBy="quarters" startDate="2016-08-03T00:00:00" endDate="2017-04-13T00:00:00"/>
        <groupItems count="6">
          <s v="&lt;8/3/2016"/>
          <s v="Qtr1"/>
          <s v="Qtr2"/>
          <s v="Qtr3"/>
          <s v="Qtr4"/>
          <s v="&gt;4/13/2017"/>
        </groupItems>
      </fieldGroup>
    </cacheField>
    <cacheField name="Years" numFmtId="0" databaseField="0">
      <fieldGroup base="4">
        <rangePr groupBy="years" startDate="2016-08-03T00:00:00" endDate="2017-04-13T00:00:00"/>
        <groupItems count="4">
          <s v="&lt;8/3/2016"/>
          <s v="2016"/>
          <s v="2017"/>
          <s v="&gt;4/13/2017"/>
        </groupItems>
      </fieldGroup>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270">
  <r>
    <x v="0"/>
    <n v="3"/>
    <s v="INV"/>
    <s v="STDINV"/>
    <x v="0"/>
    <x v="0"/>
    <s v="MAGNIFIC0001"/>
    <x v="0"/>
    <s v="Wood"/>
    <s v="Gary"/>
    <x v="0"/>
    <n v="239.8"/>
    <n v="7.19"/>
    <n v="239.8"/>
  </r>
  <r>
    <x v="1"/>
    <n v="3"/>
    <s v="INV"/>
    <s v="STDINV"/>
    <x v="0"/>
    <x v="1"/>
    <s v="METROPOL0001"/>
    <x v="1"/>
    <s v="Martinez"/>
    <s v="Sandra"/>
    <x v="1"/>
    <n v="59.95"/>
    <n v="1.8"/>
    <n v="59.95"/>
  </r>
  <r>
    <x v="2"/>
    <n v="3"/>
    <s v="INV"/>
    <s v="STDINV"/>
    <x v="0"/>
    <x v="2"/>
    <s v="ASTORSUI0001"/>
    <x v="2"/>
    <s v="Erickson"/>
    <s v="Gregory"/>
    <x v="2"/>
    <n v="1339.95"/>
    <n v="40.200000000000003"/>
    <n v="1339.95"/>
  </r>
  <r>
    <x v="3"/>
    <n v="3"/>
    <s v="INV"/>
    <s v="STDINV"/>
    <x v="0"/>
    <x v="3"/>
    <s v="PLAZAONE0001"/>
    <x v="1"/>
    <s v="Martinez"/>
    <s v="Sandra"/>
    <x v="1"/>
    <n v="192.23"/>
    <n v="5.77"/>
    <n v="192.23"/>
  </r>
  <r>
    <x v="4"/>
    <n v="3"/>
    <s v="INV"/>
    <s v="STDINV"/>
    <x v="1"/>
    <x v="3"/>
    <s v="PLAZAONE0001"/>
    <x v="1"/>
    <s v="Martinez"/>
    <s v="Sandra"/>
    <x v="1"/>
    <n v="759.8"/>
    <n v="22.79"/>
    <n v="759.8"/>
  </r>
  <r>
    <x v="5"/>
    <n v="3"/>
    <s v="INV"/>
    <s v="STDINV"/>
    <x v="1"/>
    <x v="4"/>
    <s v="VANCOUVE0001"/>
    <x v="3"/>
    <s v="Jensen"/>
    <s v="Lynn"/>
    <x v="3"/>
    <n v="28099.5"/>
    <n v="842.99"/>
    <n v="28099.5"/>
  </r>
  <r>
    <x v="6"/>
    <n v="3"/>
    <s v="INV"/>
    <s v="STDINV"/>
    <x v="1"/>
    <x v="5"/>
    <s v="AARONFIT0001"/>
    <x v="4"/>
    <s v="West"/>
    <s v="Paul"/>
    <x v="4"/>
    <n v="119.95"/>
    <n v="3.6"/>
    <n v="119.95"/>
  </r>
  <r>
    <x v="7"/>
    <n v="3"/>
    <s v="INV"/>
    <s v="STDINV"/>
    <x v="1"/>
    <x v="5"/>
    <s v="AARONFIT0001"/>
    <x v="4"/>
    <s v="West"/>
    <s v="Paul"/>
    <x v="4"/>
    <n v="109.95"/>
    <n v="3.3"/>
    <n v="109.95"/>
  </r>
  <r>
    <x v="8"/>
    <n v="3"/>
    <s v="INV"/>
    <s v="STDINV"/>
    <x v="1"/>
    <x v="3"/>
    <s v="PLAZAONE0001"/>
    <x v="1"/>
    <s v="Martinez"/>
    <s v="Sandra"/>
    <x v="1"/>
    <n v="239.9"/>
    <n v="7.2"/>
    <n v="239.9"/>
  </r>
  <r>
    <x v="9"/>
    <n v="3"/>
    <s v="INV"/>
    <s v="STDINV"/>
    <x v="1"/>
    <x v="1"/>
    <s v="METROPOL0001"/>
    <x v="1"/>
    <s v="Martinez"/>
    <s v="Sandra"/>
    <x v="1"/>
    <n v="49.75"/>
    <n v="1.49"/>
    <n v="49.75"/>
  </r>
  <r>
    <x v="10"/>
    <n v="3"/>
    <s v="INV"/>
    <s v="STDINV"/>
    <x v="1"/>
    <x v="6"/>
    <s v="MAHLERST0001"/>
    <x v="1"/>
    <s v="Martinez"/>
    <s v="Sandra"/>
    <x v="1"/>
    <n v="19.899999999999999"/>
    <n v="0.6"/>
    <n v="19.899999999999999"/>
  </r>
  <r>
    <x v="11"/>
    <n v="3"/>
    <s v="INV"/>
    <s v="STDINV"/>
    <x v="1"/>
    <x v="7"/>
    <s v="LAWRENCE0001"/>
    <x v="5"/>
    <s v="Buchanan"/>
    <s v="Nancy"/>
    <x v="5"/>
    <n v="9.9499999999999993"/>
    <n v="0.3"/>
    <n v="9.9499999999999993"/>
  </r>
  <r>
    <x v="12"/>
    <n v="3"/>
    <s v="INV"/>
    <s v="STDINV"/>
    <x v="1"/>
    <x v="8"/>
    <s v="BLUEYOND0001"/>
    <x v="5"/>
    <s v="Buchanan"/>
    <s v="Nancy"/>
    <x v="5"/>
    <n v="19.899999999999999"/>
    <n v="0.6"/>
    <n v="19.899999999999999"/>
  </r>
  <r>
    <x v="13"/>
    <n v="3"/>
    <s v="INV"/>
    <s v="STDINV"/>
    <x v="1"/>
    <x v="2"/>
    <s v="ASTORSUI0001"/>
    <x v="2"/>
    <s v="Erickson"/>
    <s v="Gregory"/>
    <x v="2"/>
    <n v="9.9499999999999993"/>
    <n v="0.3"/>
    <n v="9.9499999999999993"/>
  </r>
  <r>
    <x v="14"/>
    <n v="3"/>
    <s v="INV"/>
    <s v="STDINV"/>
    <x v="1"/>
    <x v="3"/>
    <s v="PLAZAONE0001"/>
    <x v="1"/>
    <s v="Martinez"/>
    <s v="Sandra"/>
    <x v="1"/>
    <n v="9.9499999999999993"/>
    <n v="0.3"/>
    <n v="9.9499999999999993"/>
  </r>
  <r>
    <x v="15"/>
    <n v="3"/>
    <s v="INV"/>
    <s v="STDINV"/>
    <x v="1"/>
    <x v="9"/>
    <s v="CONTOSOL0001"/>
    <x v="5"/>
    <s v="Buchanan"/>
    <s v="Nancy"/>
    <x v="5"/>
    <n v="119.95"/>
    <n v="3.6"/>
    <n v="119.95"/>
  </r>
  <r>
    <x v="16"/>
    <n v="3"/>
    <s v="INV"/>
    <s v="STDINV"/>
    <x v="1"/>
    <x v="4"/>
    <s v="VANCOUVE0001"/>
    <x v="3"/>
    <s v="Jensen"/>
    <s v="Lynn"/>
    <x v="3"/>
    <n v="2809.95"/>
    <n v="84.3"/>
    <n v="2809.95"/>
  </r>
  <r>
    <x v="17"/>
    <n v="3"/>
    <s v="INV"/>
    <s v="STDINV"/>
    <x v="1"/>
    <x v="3"/>
    <s v="PLAZAONE0001"/>
    <x v="1"/>
    <s v="Martinez"/>
    <s v="Sandra"/>
    <x v="1"/>
    <n v="2809.95"/>
    <n v="84.3"/>
    <n v="2809.95"/>
  </r>
  <r>
    <x v="18"/>
    <n v="3"/>
    <s v="INV"/>
    <s v="STDINV"/>
    <x v="1"/>
    <x v="10"/>
    <s v="CENTRALC0001"/>
    <x v="4"/>
    <s v="West"/>
    <s v="Paul"/>
    <x v="4"/>
    <n v="5619.9"/>
    <n v="168.6"/>
    <n v="5619.9"/>
  </r>
  <r>
    <x v="19"/>
    <n v="3"/>
    <s v="INV"/>
    <s v="STDINV"/>
    <x v="1"/>
    <x v="0"/>
    <s v="MAGNIFIC0001"/>
    <x v="0"/>
    <s v="Wood"/>
    <s v="Gary"/>
    <x v="0"/>
    <n v="5619.9"/>
    <n v="168.6"/>
    <n v="5619.9"/>
  </r>
  <r>
    <x v="20"/>
    <n v="3"/>
    <s v="INV"/>
    <s v="STDINV"/>
    <x v="2"/>
    <x v="1"/>
    <s v="METROPOL0001"/>
    <x v="1"/>
    <s v="Martinez"/>
    <s v="Sandra"/>
    <x v="1"/>
    <n v="2399.9499999999998"/>
    <n v="72"/>
    <n v="2399.9499999999998"/>
  </r>
  <r>
    <x v="21"/>
    <n v="3"/>
    <s v="INV"/>
    <s v="STDINV"/>
    <x v="2"/>
    <x v="6"/>
    <s v="MAHLERST0001"/>
    <x v="1"/>
    <s v="Martinez"/>
    <s v="Sandra"/>
    <x v="1"/>
    <n v="2399.9499999999998"/>
    <n v="72"/>
    <n v="2399.9499999999998"/>
  </r>
  <r>
    <x v="22"/>
    <n v="3"/>
    <s v="INV"/>
    <s v="STDINV"/>
    <x v="2"/>
    <x v="7"/>
    <s v="LAWRENCE0001"/>
    <x v="5"/>
    <s v="Buchanan"/>
    <s v="Nancy"/>
    <x v="5"/>
    <n v="4799.8999999999996"/>
    <n v="144"/>
    <n v="4799.8999999999996"/>
  </r>
  <r>
    <x v="23"/>
    <n v="3"/>
    <s v="INV"/>
    <s v="STDINV"/>
    <x v="2"/>
    <x v="8"/>
    <s v="BLUEYOND0001"/>
    <x v="5"/>
    <s v="Buchanan"/>
    <s v="Nancy"/>
    <x v="5"/>
    <n v="2399.9499999999998"/>
    <n v="72"/>
    <n v="2399.9499999999998"/>
  </r>
  <r>
    <x v="24"/>
    <n v="3"/>
    <s v="INV"/>
    <s v="STDINV"/>
    <x v="2"/>
    <x v="2"/>
    <s v="ASTORSUI0001"/>
    <x v="2"/>
    <s v="Erickson"/>
    <s v="Gregory"/>
    <x v="2"/>
    <n v="9.9499999999999993"/>
    <n v="0.3"/>
    <n v="9.9499999999999993"/>
  </r>
  <r>
    <x v="25"/>
    <n v="3"/>
    <s v="INV"/>
    <s v="STDINV"/>
    <x v="2"/>
    <x v="3"/>
    <s v="PLAZAONE0001"/>
    <x v="1"/>
    <s v="Martinez"/>
    <s v="Sandra"/>
    <x v="1"/>
    <n v="2399.9499999999998"/>
    <n v="72"/>
    <n v="2399.9499999999998"/>
  </r>
  <r>
    <x v="26"/>
    <n v="3"/>
    <s v="INV"/>
    <s v="STDINV"/>
    <x v="2"/>
    <x v="4"/>
    <s v="VANCOUVE0001"/>
    <x v="3"/>
    <s v="Jensen"/>
    <s v="Lynn"/>
    <x v="3"/>
    <n v="159.9"/>
    <n v="4.8"/>
    <n v="159.9"/>
  </r>
  <r>
    <x v="27"/>
    <n v="3"/>
    <s v="INV"/>
    <s v="STDINV"/>
    <x v="2"/>
    <x v="5"/>
    <s v="AARONFIT0001"/>
    <x v="4"/>
    <s v="West"/>
    <s v="Paul"/>
    <x v="4"/>
    <n v="2719.75"/>
    <n v="81.59"/>
    <n v="2719.75"/>
  </r>
  <r>
    <x v="28"/>
    <n v="3"/>
    <s v="INV"/>
    <s v="STDINV"/>
    <x v="2"/>
    <x v="3"/>
    <s v="PLAZAONE0001"/>
    <x v="1"/>
    <s v="Martinez"/>
    <s v="Sandra"/>
    <x v="1"/>
    <n v="2399.9499999999998"/>
    <n v="72"/>
    <n v="2399.9499999999998"/>
  </r>
  <r>
    <x v="29"/>
    <n v="3"/>
    <s v="INV"/>
    <s v="STDINV"/>
    <x v="2"/>
    <x v="10"/>
    <s v="CENTRALC0001"/>
    <x v="4"/>
    <s v="West"/>
    <s v="Paul"/>
    <x v="4"/>
    <n v="2399.9499999999998"/>
    <n v="72"/>
    <n v="2399.9499999999998"/>
  </r>
  <r>
    <x v="30"/>
    <n v="3"/>
    <s v="INV"/>
    <s v="STDINV"/>
    <x v="2"/>
    <x v="0"/>
    <s v="MAGNIFIC0001"/>
    <x v="0"/>
    <s v="Wood"/>
    <s v="Gary"/>
    <x v="0"/>
    <n v="239.8"/>
    <n v="7.19"/>
    <n v="239.8"/>
  </r>
  <r>
    <x v="31"/>
    <n v="3"/>
    <s v="INV"/>
    <s v="STDINV"/>
    <x v="2"/>
    <x v="1"/>
    <s v="METROPOL0001"/>
    <x v="1"/>
    <s v="Martinez"/>
    <s v="Sandra"/>
    <x v="1"/>
    <n v="59.95"/>
    <n v="1.8"/>
    <n v="59.95"/>
  </r>
  <r>
    <x v="32"/>
    <n v="3"/>
    <s v="INV"/>
    <s v="STDINV"/>
    <x v="2"/>
    <x v="2"/>
    <s v="ASTORSUI0001"/>
    <x v="2"/>
    <s v="Erickson"/>
    <s v="Gregory"/>
    <x v="2"/>
    <n v="1339.95"/>
    <n v="40.200000000000003"/>
    <n v="1339.95"/>
  </r>
  <r>
    <x v="33"/>
    <n v="3"/>
    <s v="INV"/>
    <s v="STDINV"/>
    <x v="2"/>
    <x v="3"/>
    <s v="PLAZAONE0001"/>
    <x v="1"/>
    <s v="Martinez"/>
    <s v="Sandra"/>
    <x v="1"/>
    <n v="192.23"/>
    <n v="5.77"/>
    <n v="192.23"/>
  </r>
  <r>
    <x v="34"/>
    <n v="3"/>
    <s v="INV"/>
    <s v="STDINV"/>
    <x v="2"/>
    <x v="11"/>
    <s v="HOLLINGC0001"/>
    <x v="4"/>
    <s v="West"/>
    <s v="Paul"/>
    <x v="4"/>
    <n v="189.95"/>
    <n v="5.7"/>
    <n v="189.95"/>
  </r>
  <r>
    <x v="35"/>
    <n v="3"/>
    <s v="INV"/>
    <s v="STDINV"/>
    <x v="2"/>
    <x v="12"/>
    <s v="BREAKTHR0001"/>
    <x v="6"/>
    <s v="Bergeron"/>
    <s v="Francine"/>
    <x v="6"/>
    <n v="19.899999999999999"/>
    <n v="0.6"/>
    <n v="19.899999999999999"/>
  </r>
  <r>
    <x v="36"/>
    <n v="3"/>
    <s v="INV"/>
    <s v="STDINV"/>
    <x v="2"/>
    <x v="11"/>
    <s v="HOLLINGC0001"/>
    <x v="4"/>
    <s v="West"/>
    <s v="Paul"/>
    <x v="4"/>
    <n v="239.8"/>
    <n v="7.19"/>
    <n v="239.8"/>
  </r>
  <r>
    <x v="37"/>
    <n v="3"/>
    <s v="INV"/>
    <s v="STDINV"/>
    <x v="2"/>
    <x v="5"/>
    <s v="AARONFIT0001"/>
    <x v="4"/>
    <s v="West"/>
    <s v="Paul"/>
    <x v="4"/>
    <n v="379.9"/>
    <n v="11.4"/>
    <n v="379.9"/>
  </r>
  <r>
    <x v="38"/>
    <n v="3"/>
    <s v="INV"/>
    <s v="STDINV"/>
    <x v="2"/>
    <x v="9"/>
    <s v="CONTOSOL0001"/>
    <x v="5"/>
    <s v="Buchanan"/>
    <s v="Nancy"/>
    <x v="5"/>
    <n v="609.95000000000005"/>
    <n v="18.3"/>
    <n v="609.95000000000005"/>
  </r>
  <r>
    <x v="39"/>
    <n v="3"/>
    <s v="INV"/>
    <s v="STDINV"/>
    <x v="2"/>
    <x v="4"/>
    <s v="VANCOUVE0001"/>
    <x v="3"/>
    <s v="Jensen"/>
    <s v="Lynn"/>
    <x v="3"/>
    <n v="109.95"/>
    <n v="3.3"/>
    <n v="109.95"/>
  </r>
  <r>
    <x v="40"/>
    <n v="3"/>
    <s v="INV"/>
    <s v="STDINV"/>
    <x v="2"/>
    <x v="3"/>
    <s v="PLAZAONE0001"/>
    <x v="1"/>
    <s v="Martinez"/>
    <s v="Sandra"/>
    <x v="1"/>
    <n v="569.85"/>
    <n v="17.100000000000001"/>
    <n v="569.85"/>
  </r>
  <r>
    <x v="41"/>
    <n v="3"/>
    <s v="INV"/>
    <s v="STDINV"/>
    <x v="2"/>
    <x v="10"/>
    <s v="CENTRALC0001"/>
    <x v="4"/>
    <s v="West"/>
    <s v="Paul"/>
    <x v="4"/>
    <n v="1139.7"/>
    <n v="34.19"/>
    <n v="1139.7"/>
  </r>
  <r>
    <x v="42"/>
    <n v="3"/>
    <s v="INV"/>
    <s v="STDINV"/>
    <x v="2"/>
    <x v="0"/>
    <s v="MAGNIFIC0001"/>
    <x v="0"/>
    <s v="Wood"/>
    <s v="Gary"/>
    <x v="0"/>
    <n v="759.8"/>
    <n v="22.79"/>
    <n v="759.8"/>
  </r>
  <r>
    <x v="43"/>
    <n v="3"/>
    <s v="INV"/>
    <s v="STDINV"/>
    <x v="2"/>
    <x v="1"/>
    <s v="METROPOL0001"/>
    <x v="1"/>
    <s v="Martinez"/>
    <s v="Sandra"/>
    <x v="1"/>
    <n v="1919.9"/>
    <n v="57.6"/>
    <n v="1919.9"/>
  </r>
  <r>
    <x v="44"/>
    <n v="3"/>
    <s v="INV"/>
    <s v="STDINV"/>
    <x v="2"/>
    <x v="6"/>
    <s v="MAHLERST0001"/>
    <x v="1"/>
    <s v="Martinez"/>
    <s v="Sandra"/>
    <x v="1"/>
    <n v="359.85"/>
    <n v="10.8"/>
    <n v="359.85"/>
  </r>
  <r>
    <x v="45"/>
    <n v="3"/>
    <s v="INV"/>
    <s v="STDINV"/>
    <x v="2"/>
    <x v="7"/>
    <s v="LAWRENCE0001"/>
    <x v="5"/>
    <s v="Buchanan"/>
    <s v="Nancy"/>
    <x v="5"/>
    <n v="27699.9"/>
    <n v="831"/>
    <n v="27699.9"/>
  </r>
  <r>
    <x v="46"/>
    <n v="3"/>
    <s v="INV"/>
    <s v="STDINV"/>
    <x v="3"/>
    <x v="8"/>
    <s v="BLUEYOND0001"/>
    <x v="5"/>
    <s v="Buchanan"/>
    <s v="Nancy"/>
    <x v="5"/>
    <n v="109.95"/>
    <n v="3.3"/>
    <n v="109.95"/>
  </r>
  <r>
    <x v="47"/>
    <n v="3"/>
    <s v="INV"/>
    <s v="STDINV"/>
    <x v="3"/>
    <x v="2"/>
    <s v="ASTORSUI0001"/>
    <x v="2"/>
    <s v="Erickson"/>
    <s v="Gregory"/>
    <x v="2"/>
    <n v="49.75"/>
    <n v="1.49"/>
    <n v="49.75"/>
  </r>
  <r>
    <x v="48"/>
    <n v="3"/>
    <s v="INV"/>
    <s v="STDINV"/>
    <x v="3"/>
    <x v="3"/>
    <s v="PLAZAONE0001"/>
    <x v="1"/>
    <s v="Martinez"/>
    <s v="Sandra"/>
    <x v="1"/>
    <n v="29.85"/>
    <n v="0.9"/>
    <n v="29.85"/>
  </r>
  <r>
    <x v="49"/>
    <n v="3"/>
    <s v="INV"/>
    <s v="STDINV"/>
    <x v="3"/>
    <x v="4"/>
    <s v="VANCOUVE0001"/>
    <x v="3"/>
    <s v="Jensen"/>
    <s v="Lynn"/>
    <x v="3"/>
    <n v="19.899999999999999"/>
    <n v="0.6"/>
    <n v="19.899999999999999"/>
  </r>
  <r>
    <x v="50"/>
    <n v="3"/>
    <s v="INV"/>
    <s v="STDINV"/>
    <x v="3"/>
    <x v="5"/>
    <s v="AARONFIT0001"/>
    <x v="4"/>
    <s v="West"/>
    <s v="Paul"/>
    <x v="4"/>
    <n v="239.9"/>
    <n v="7.2"/>
    <n v="239.9"/>
  </r>
  <r>
    <x v="51"/>
    <n v="3"/>
    <s v="INV"/>
    <s v="STDINV"/>
    <x v="3"/>
    <x v="5"/>
    <s v="AARONFIT0001"/>
    <x v="4"/>
    <s v="West"/>
    <s v="Paul"/>
    <x v="4"/>
    <n v="219.9"/>
    <n v="6.6"/>
    <n v="219.9"/>
  </r>
  <r>
    <x v="52"/>
    <n v="3"/>
    <s v="INV"/>
    <s v="STDINV"/>
    <x v="3"/>
    <x v="3"/>
    <s v="PLAZAONE0001"/>
    <x v="1"/>
    <s v="Martinez"/>
    <s v="Sandra"/>
    <x v="1"/>
    <n v="159.80000000000001"/>
    <n v="4.79"/>
    <n v="159.80000000000001"/>
  </r>
  <r>
    <x v="53"/>
    <n v="3"/>
    <s v="INV"/>
    <s v="STDINV"/>
    <x v="3"/>
    <x v="10"/>
    <s v="CENTRALC0001"/>
    <x v="4"/>
    <s v="West"/>
    <s v="Paul"/>
    <x v="4"/>
    <n v="19.95"/>
    <n v="0.6"/>
    <n v="19.95"/>
  </r>
  <r>
    <x v="54"/>
    <n v="3"/>
    <s v="INV"/>
    <s v="STDINV"/>
    <x v="3"/>
    <x v="0"/>
    <s v="MAGNIFIC0001"/>
    <x v="0"/>
    <s v="Wood"/>
    <s v="Gary"/>
    <x v="0"/>
    <n v="2679.9"/>
    <n v="80.400000000000006"/>
    <n v="2679.9"/>
  </r>
  <r>
    <x v="55"/>
    <n v="3"/>
    <s v="INV"/>
    <s v="STDINV"/>
    <x v="3"/>
    <x v="1"/>
    <s v="METROPOL0001"/>
    <x v="1"/>
    <s v="Martinez"/>
    <s v="Sandra"/>
    <x v="1"/>
    <n v="569.85"/>
    <n v="17.100000000000001"/>
    <n v="569.85"/>
  </r>
  <r>
    <x v="56"/>
    <n v="3"/>
    <s v="INV"/>
    <s v="STDINV"/>
    <x v="3"/>
    <x v="2"/>
    <s v="ASTORSUI0001"/>
    <x v="2"/>
    <s v="Erickson"/>
    <s v="Gregory"/>
    <x v="2"/>
    <n v="41549.85"/>
    <n v="1246.5"/>
    <n v="41549.85"/>
  </r>
  <r>
    <x v="57"/>
    <n v="3"/>
    <s v="INV"/>
    <s v="STDINV"/>
    <x v="3"/>
    <x v="6"/>
    <s v="MAHLERST0001"/>
    <x v="1"/>
    <s v="Martinez"/>
    <s v="Sandra"/>
    <x v="1"/>
    <n v="759.8"/>
    <n v="22.79"/>
    <n v="759.8"/>
  </r>
  <r>
    <x v="58"/>
    <n v="3"/>
    <s v="INV"/>
    <s v="STDINV"/>
    <x v="3"/>
    <x v="7"/>
    <s v="LAWRENCE0001"/>
    <x v="5"/>
    <s v="Buchanan"/>
    <s v="Nancy"/>
    <x v="5"/>
    <n v="569.85"/>
    <n v="17.100000000000001"/>
    <n v="569.85"/>
  </r>
  <r>
    <x v="59"/>
    <n v="3"/>
    <s v="INV"/>
    <s v="STDINV"/>
    <x v="3"/>
    <x v="8"/>
    <s v="BLUEYOND0001"/>
    <x v="5"/>
    <s v="Buchanan"/>
    <s v="Nancy"/>
    <x v="5"/>
    <n v="1919.9"/>
    <n v="57.6"/>
    <n v="1919.9"/>
  </r>
  <r>
    <x v="60"/>
    <n v="3"/>
    <s v="INV"/>
    <s v="STDINV"/>
    <x v="3"/>
    <x v="2"/>
    <s v="ASTORSUI0001"/>
    <x v="2"/>
    <s v="Erickson"/>
    <s v="Gregory"/>
    <x v="2"/>
    <n v="119.95"/>
    <n v="3.6"/>
    <n v="119.95"/>
  </r>
  <r>
    <x v="61"/>
    <n v="3"/>
    <s v="INV"/>
    <s v="STDINV"/>
    <x v="3"/>
    <x v="3"/>
    <s v="PLAZAONE0001"/>
    <x v="1"/>
    <s v="Martinez"/>
    <s v="Sandra"/>
    <x v="1"/>
    <n v="55399.8"/>
    <n v="1661.99"/>
    <n v="55399.8"/>
  </r>
  <r>
    <x v="62"/>
    <n v="3"/>
    <s v="INV"/>
    <s v="STDINV"/>
    <x v="3"/>
    <x v="4"/>
    <s v="VANCOUVE0001"/>
    <x v="3"/>
    <s v="Jensen"/>
    <s v="Lynn"/>
    <x v="3"/>
    <n v="329.85"/>
    <n v="9.9"/>
    <n v="329.85"/>
  </r>
  <r>
    <x v="63"/>
    <n v="3"/>
    <s v="INV"/>
    <s v="STDINV"/>
    <x v="3"/>
    <x v="5"/>
    <s v="AARONFIT0001"/>
    <x v="4"/>
    <s v="West"/>
    <s v="Paul"/>
    <x v="4"/>
    <n v="119.4"/>
    <n v="3.58"/>
    <n v="119.4"/>
  </r>
  <r>
    <x v="64"/>
    <n v="3"/>
    <s v="INV"/>
    <s v="STDINV"/>
    <x v="3"/>
    <x v="5"/>
    <s v="AARONFIT0001"/>
    <x v="4"/>
    <s v="West"/>
    <s v="Paul"/>
    <x v="4"/>
    <n v="358.2"/>
    <n v="10.75"/>
    <n v="358.2"/>
  </r>
  <r>
    <x v="65"/>
    <n v="3"/>
    <s v="INV"/>
    <s v="STDINV"/>
    <x v="3"/>
    <x v="3"/>
    <s v="PLAZAONE0001"/>
    <x v="1"/>
    <s v="Martinez"/>
    <s v="Sandra"/>
    <x v="1"/>
    <n v="39.799999999999997"/>
    <n v="1.19"/>
    <n v="39.799999999999997"/>
  </r>
  <r>
    <x v="66"/>
    <n v="3"/>
    <s v="INV"/>
    <s v="STDINV"/>
    <x v="3"/>
    <x v="10"/>
    <s v="CENTRALC0001"/>
    <x v="4"/>
    <s v="West"/>
    <s v="Paul"/>
    <x v="4"/>
    <n v="239.9"/>
    <n v="7.2"/>
    <n v="239.9"/>
  </r>
  <r>
    <x v="67"/>
    <n v="3"/>
    <s v="INV"/>
    <s v="STDINV"/>
    <x v="3"/>
    <x v="0"/>
    <s v="MAGNIFIC0001"/>
    <x v="0"/>
    <s v="Wood"/>
    <s v="Gary"/>
    <x v="0"/>
    <n v="1099.5"/>
    <n v="32.99"/>
    <n v="1099.5"/>
  </r>
  <r>
    <x v="68"/>
    <n v="3"/>
    <s v="INV"/>
    <s v="STDINV"/>
    <x v="3"/>
    <x v="1"/>
    <s v="METROPOL0001"/>
    <x v="1"/>
    <s v="Martinez"/>
    <s v="Sandra"/>
    <x v="1"/>
    <n v="159.80000000000001"/>
    <n v="4.79"/>
    <n v="159.80000000000001"/>
  </r>
  <r>
    <x v="69"/>
    <n v="3"/>
    <s v="INV"/>
    <s v="STDINV"/>
    <x v="3"/>
    <x v="2"/>
    <s v="ASTORSUI0001"/>
    <x v="2"/>
    <s v="Erickson"/>
    <s v="Gregory"/>
    <x v="2"/>
    <n v="39.9"/>
    <n v="1.2"/>
    <n v="39.9"/>
  </r>
  <r>
    <x v="70"/>
    <n v="3"/>
    <s v="INV"/>
    <s v="STDINV"/>
    <x v="3"/>
    <x v="3"/>
    <s v="PLAZAONE0001"/>
    <x v="1"/>
    <s v="Martinez"/>
    <s v="Sandra"/>
    <x v="1"/>
    <n v="8039.7"/>
    <n v="241.19"/>
    <n v="8039.7"/>
  </r>
  <r>
    <x v="71"/>
    <n v="3"/>
    <s v="INV"/>
    <s v="STDINV"/>
    <x v="3"/>
    <x v="11"/>
    <s v="HOLLINGC0001"/>
    <x v="4"/>
    <s v="West"/>
    <s v="Paul"/>
    <x v="4"/>
    <n v="239.85"/>
    <n v="7.2"/>
    <n v="239.85"/>
  </r>
  <r>
    <x v="72"/>
    <n v="3"/>
    <s v="INV"/>
    <s v="STDINV"/>
    <x v="3"/>
    <x v="12"/>
    <s v="BREAKTHR0001"/>
    <x v="6"/>
    <s v="Bergeron"/>
    <s v="Francine"/>
    <x v="6"/>
    <n v="21599.55"/>
    <n v="647.99"/>
    <n v="21599.55"/>
  </r>
  <r>
    <x v="73"/>
    <n v="3"/>
    <s v="INV"/>
    <s v="STDINV"/>
    <x v="3"/>
    <x v="11"/>
    <s v="HOLLINGC0001"/>
    <x v="4"/>
    <s v="West"/>
    <s v="Paul"/>
    <x v="4"/>
    <n v="799.5"/>
    <n v="23.99"/>
    <n v="799.5"/>
  </r>
  <r>
    <x v="74"/>
    <n v="3"/>
    <s v="INV"/>
    <s v="STDINV"/>
    <x v="3"/>
    <x v="6"/>
    <s v="MAHLERST0001"/>
    <x v="1"/>
    <s v="Martinez"/>
    <s v="Sandra"/>
    <x v="1"/>
    <n v="28799.4"/>
    <n v="863.98"/>
    <n v="28799.4"/>
  </r>
  <r>
    <x v="75"/>
    <n v="3"/>
    <s v="INV"/>
    <s v="STDINV"/>
    <x v="3"/>
    <x v="7"/>
    <s v="LAWRENCE0001"/>
    <x v="5"/>
    <s v="Buchanan"/>
    <s v="Nancy"/>
    <x v="5"/>
    <n v="4799.8999999999996"/>
    <n v="144"/>
    <n v="4799.8999999999996"/>
  </r>
  <r>
    <x v="76"/>
    <n v="3"/>
    <s v="INV"/>
    <s v="STDINV"/>
    <x v="3"/>
    <x v="8"/>
    <s v="BLUEYOND0001"/>
    <x v="5"/>
    <s v="Buchanan"/>
    <s v="Nancy"/>
    <x v="5"/>
    <n v="59.95"/>
    <n v="1.8"/>
    <n v="59.95"/>
  </r>
  <r>
    <x v="77"/>
    <n v="3"/>
    <s v="INV"/>
    <s v="STDINV"/>
    <x v="3"/>
    <x v="2"/>
    <s v="ASTORSUI0001"/>
    <x v="2"/>
    <s v="Erickson"/>
    <s v="Gregory"/>
    <x v="2"/>
    <n v="479.6"/>
    <n v="14.39"/>
    <n v="479.6"/>
  </r>
  <r>
    <x v="78"/>
    <n v="3"/>
    <s v="INV"/>
    <s v="STDINV"/>
    <x v="3"/>
    <x v="3"/>
    <s v="PLAZAONE0001"/>
    <x v="1"/>
    <s v="Martinez"/>
    <s v="Sandra"/>
    <x v="1"/>
    <n v="1339.95"/>
    <n v="40.200000000000003"/>
    <n v="1339.95"/>
  </r>
  <r>
    <x v="79"/>
    <n v="3"/>
    <s v="INV"/>
    <s v="STDINV"/>
    <x v="3"/>
    <x v="4"/>
    <s v="VANCOUVE0001"/>
    <x v="3"/>
    <s v="Jensen"/>
    <s v="Lynn"/>
    <x v="3"/>
    <n v="419.4"/>
    <n v="12.58"/>
    <n v="419.4"/>
  </r>
  <r>
    <x v="80"/>
    <n v="3"/>
    <s v="INV"/>
    <s v="STDINV"/>
    <x v="3"/>
    <x v="5"/>
    <s v="AARONFIT0001"/>
    <x v="4"/>
    <s v="West"/>
    <s v="Paul"/>
    <x v="4"/>
    <n v="189.95"/>
    <n v="5.7"/>
    <n v="189.95"/>
  </r>
  <r>
    <x v="81"/>
    <n v="3"/>
    <s v="INV"/>
    <s v="STDINV"/>
    <x v="3"/>
    <x v="5"/>
    <s v="AARONFIT0001"/>
    <x v="4"/>
    <s v="West"/>
    <s v="Paul"/>
    <x v="4"/>
    <n v="39.799999999999997"/>
    <n v="1.19"/>
    <n v="39.799999999999997"/>
  </r>
  <r>
    <x v="82"/>
    <n v="3"/>
    <s v="INV"/>
    <s v="STDINV"/>
    <x v="3"/>
    <x v="3"/>
    <s v="PLAZAONE0001"/>
    <x v="1"/>
    <s v="Martinez"/>
    <s v="Sandra"/>
    <x v="1"/>
    <n v="359.7"/>
    <n v="10.79"/>
    <n v="359.7"/>
  </r>
  <r>
    <x v="83"/>
    <n v="3"/>
    <s v="INV"/>
    <s v="STDINV"/>
    <x v="3"/>
    <x v="5"/>
    <s v="AARONFIT0001"/>
    <x v="4"/>
    <s v="West"/>
    <s v="Paul"/>
    <x v="4"/>
    <n v="569.85"/>
    <n v="17.100000000000001"/>
    <n v="569.85"/>
  </r>
  <r>
    <x v="84"/>
    <n v="3"/>
    <s v="INV"/>
    <s v="STDINV"/>
    <x v="3"/>
    <x v="12"/>
    <s v="BREAKTHR0001"/>
    <x v="6"/>
    <s v="Bergeron"/>
    <s v="Francine"/>
    <x v="6"/>
    <n v="1219.9000000000001"/>
    <n v="36.6"/>
    <n v="1219.9000000000001"/>
  </r>
  <r>
    <x v="85"/>
    <n v="3"/>
    <s v="INV"/>
    <s v="STDINV"/>
    <x v="3"/>
    <x v="11"/>
    <s v="HOLLINGC0001"/>
    <x v="4"/>
    <s v="West"/>
    <s v="Paul"/>
    <x v="4"/>
    <n v="109.95"/>
    <n v="3.3"/>
    <n v="109.95"/>
  </r>
  <r>
    <x v="86"/>
    <n v="3"/>
    <s v="INV"/>
    <s v="STDINV"/>
    <x v="3"/>
    <x v="5"/>
    <s v="AARONFIT0001"/>
    <x v="4"/>
    <s v="West"/>
    <s v="Paul"/>
    <x v="4"/>
    <n v="119.9"/>
    <n v="3.6"/>
    <n v="119.9"/>
  </r>
  <r>
    <x v="87"/>
    <n v="3"/>
    <s v="INV"/>
    <s v="STDINV"/>
    <x v="3"/>
    <x v="13"/>
    <s v="ADAMPARK0001"/>
    <x v="2"/>
    <s v="Erickson"/>
    <s v="Gregory"/>
    <x v="2"/>
    <n v="2399.9499999999998"/>
    <n v="72"/>
    <n v="2399.9499999999998"/>
  </r>
  <r>
    <x v="88"/>
    <n v="3"/>
    <s v="INV"/>
    <s v="STDINV"/>
    <x v="3"/>
    <x v="14"/>
    <s v="LEISURET0001"/>
    <x v="7"/>
    <s v="Marsh"/>
    <s v="Ian"/>
    <x v="7"/>
    <n v="949.75"/>
    <n v="28.49"/>
    <n v="949.75"/>
  </r>
  <r>
    <x v="89"/>
    <n v="3"/>
    <s v="INV"/>
    <s v="STDINV"/>
    <x v="3"/>
    <x v="13"/>
    <s v="ADAMPARK0001"/>
    <x v="2"/>
    <s v="Erickson"/>
    <s v="Gregory"/>
    <x v="2"/>
    <n v="89.95"/>
    <n v="2.7"/>
    <n v="89.95"/>
  </r>
  <r>
    <x v="90"/>
    <n v="3"/>
    <s v="INV"/>
    <s v="STDINV"/>
    <x v="3"/>
    <x v="15"/>
    <s v="BAKERSEM0001"/>
    <x v="2"/>
    <s v="Erickson"/>
    <s v="Gregory"/>
    <x v="2"/>
    <n v="5299.8"/>
    <n v="159"/>
    <n v="5299.8"/>
  </r>
  <r>
    <x v="91"/>
    <n v="3"/>
    <s v="INV"/>
    <s v="STDINV"/>
    <x v="3"/>
    <x v="5"/>
    <s v="AARONFIT0001"/>
    <x v="4"/>
    <s v="West"/>
    <s v="Paul"/>
    <x v="4"/>
    <n v="159.9"/>
    <n v="4.8"/>
    <n v="159.9"/>
  </r>
  <r>
    <x v="92"/>
    <n v="3"/>
    <s v="INV"/>
    <s v="STDINV"/>
    <x v="3"/>
    <x v="16"/>
    <s v="ISNINDUS0001"/>
    <x v="4"/>
    <s v="West"/>
    <s v="Paul"/>
    <x v="4"/>
    <n v="1349.95"/>
    <n v="40.5"/>
    <n v="1349.95"/>
  </r>
  <r>
    <x v="93"/>
    <n v="3"/>
    <s v="INV"/>
    <s v="STDINV"/>
    <x v="3"/>
    <x v="1"/>
    <s v="METROPOL0001"/>
    <x v="1"/>
    <s v="Martinez"/>
    <s v="Sandra"/>
    <x v="1"/>
    <n v="9.9499999999999993"/>
    <n v="0.3"/>
    <n v="9.9499999999999993"/>
  </r>
  <r>
    <x v="94"/>
    <n v="3"/>
    <s v="INV"/>
    <s v="STDINV"/>
    <x v="3"/>
    <x v="3"/>
    <s v="PLAZAONE0001"/>
    <x v="1"/>
    <s v="Martinez"/>
    <s v="Sandra"/>
    <x v="1"/>
    <n v="759.8"/>
    <n v="22.79"/>
    <n v="759.8"/>
  </r>
  <r>
    <x v="95"/>
    <n v="3"/>
    <s v="INV"/>
    <s v="POSINV"/>
    <x v="3"/>
    <x v="11"/>
    <s v="HOLLINGC0001"/>
    <x v="4"/>
    <s v="West"/>
    <s v="Paul"/>
    <x v="4"/>
    <n v="189.95"/>
    <n v="5.7"/>
    <n v="189.95"/>
  </r>
  <r>
    <x v="96"/>
    <n v="3"/>
    <s v="INV"/>
    <s v="POSINV"/>
    <x v="3"/>
    <x v="12"/>
    <s v="BREAKTHR0001"/>
    <x v="6"/>
    <s v="Bergeron"/>
    <s v="Francine"/>
    <x v="6"/>
    <n v="39.799999999999997"/>
    <n v="1.19"/>
    <n v="39.799999999999997"/>
  </r>
  <r>
    <x v="97"/>
    <n v="3"/>
    <s v="INV"/>
    <s v="POSINV"/>
    <x v="3"/>
    <x v="17"/>
    <s v="LECLERC0001"/>
    <x v="6"/>
    <s v="Bergeron"/>
    <s v="Francine"/>
    <x v="6"/>
    <n v="1234.4000000000001"/>
    <n v="37.04"/>
    <n v="1234.4000000000001"/>
  </r>
  <r>
    <x v="98"/>
    <n v="3"/>
    <s v="INV"/>
    <s v="POSINV"/>
    <x v="3"/>
    <x v="18"/>
    <s v="BOYLESCO0001"/>
    <x v="7"/>
    <s v="Marsh"/>
    <s v="Ian"/>
    <x v="7"/>
    <n v="609.95000000000005"/>
    <n v="18.3"/>
    <n v="609.95000000000005"/>
  </r>
  <r>
    <x v="99"/>
    <n v="3"/>
    <s v="INV"/>
    <s v="POSINV"/>
    <x v="3"/>
    <x v="19"/>
    <s v="WESTCENT0001"/>
    <x v="4"/>
    <s v="West"/>
    <s v="Paul"/>
    <x v="4"/>
    <n v="99.75"/>
    <n v="2.99"/>
    <n v="99.75"/>
  </r>
  <r>
    <x v="100"/>
    <n v="3"/>
    <s v="INV"/>
    <s v="STDINV"/>
    <x v="3"/>
    <x v="20"/>
    <s v="OFFICEDE0001"/>
    <x v="3"/>
    <s v="Jensen"/>
    <s v="Lynn"/>
    <x v="3"/>
    <n v="70009.95"/>
    <n v="2100.3000000000002"/>
    <n v="70009.95"/>
  </r>
  <r>
    <x v="101"/>
    <n v="3"/>
    <s v="INV"/>
    <s v="STDINV"/>
    <x v="3"/>
    <x v="7"/>
    <s v="LAWRENCE0001"/>
    <x v="5"/>
    <s v="Buchanan"/>
    <s v="Nancy"/>
    <x v="5"/>
    <n v="479.9"/>
    <n v="14.4"/>
    <n v="479.9"/>
  </r>
  <r>
    <x v="102"/>
    <n v="3"/>
    <s v="INV"/>
    <s v="STDINV"/>
    <x v="3"/>
    <x v="21"/>
    <s v="ASSOCIAT0001"/>
    <x v="5"/>
    <s v="Buchanan"/>
    <s v="Nancy"/>
    <x v="5"/>
    <n v="649.9"/>
    <n v="19.5"/>
    <n v="649.9"/>
  </r>
  <r>
    <x v="103"/>
    <n v="3"/>
    <s v="INV"/>
    <s v="STDINV"/>
    <x v="3"/>
    <x v="1"/>
    <s v="METROPOL0001"/>
    <x v="1"/>
    <s v="Martinez"/>
    <s v="Sandra"/>
    <x v="1"/>
    <n v="6589.95"/>
    <n v="197.7"/>
    <n v="6589.95"/>
  </r>
  <r>
    <x v="104"/>
    <n v="3"/>
    <s v="INV"/>
    <s v="STDINV"/>
    <x v="3"/>
    <x v="22"/>
    <s v="COMMUNIC0002"/>
    <x v="3"/>
    <s v="Jensen"/>
    <s v="Lynn"/>
    <x v="3"/>
    <n v="29.85"/>
    <n v="0.9"/>
    <n v="29.85"/>
  </r>
  <r>
    <x v="105"/>
    <n v="3"/>
    <s v="INV"/>
    <s v="STDINV"/>
    <x v="3"/>
    <x v="22"/>
    <s v="COMMUNIC0001"/>
    <x v="0"/>
    <s v="Wood"/>
    <s v="Gary"/>
    <x v="0"/>
    <n v="39.799999999999997"/>
    <n v="1.19"/>
    <n v="39.799999999999997"/>
  </r>
  <r>
    <x v="106"/>
    <n v="3"/>
    <s v="INV"/>
    <s v="STDINV"/>
    <x v="3"/>
    <x v="23"/>
    <s v="VISIONIN0001"/>
    <x v="2"/>
    <s v="Erickson"/>
    <s v="Gregory"/>
    <x v="2"/>
    <n v="69109.95"/>
    <n v="2073.3000000000002"/>
    <n v="69109.95"/>
  </r>
  <r>
    <x v="107"/>
    <n v="3"/>
    <s v="INV"/>
    <s v="SPECINV"/>
    <x v="3"/>
    <x v="24"/>
    <s v="COMPUTER0001"/>
    <x v="1"/>
    <s v="Martinez"/>
    <s v="Sandra"/>
    <x v="1"/>
    <n v="119.95"/>
    <n v="3.6"/>
    <n v="119.95"/>
  </r>
  <r>
    <x v="108"/>
    <n v="3"/>
    <s v="INV"/>
    <s v="STDINV"/>
    <x v="3"/>
    <x v="9"/>
    <s v="CONTOSOL0001"/>
    <x v="5"/>
    <s v="Buchanan"/>
    <s v="Nancy"/>
    <x v="5"/>
    <n v="69109.95"/>
    <n v="2073.3000000000002"/>
    <n v="69109.95"/>
  </r>
  <r>
    <x v="109"/>
    <n v="3"/>
    <s v="INV"/>
    <s v="SPECINV"/>
    <x v="3"/>
    <x v="25"/>
    <s v="COUNTRYV0001"/>
    <x v="7"/>
    <s v="Marsh"/>
    <s v="Ian"/>
    <x v="7"/>
    <n v="79.900000000000006"/>
    <n v="2.4"/>
    <n v="79.900000000000006"/>
  </r>
  <r>
    <x v="110"/>
    <n v="3"/>
    <s v="INV"/>
    <s v="STDINV"/>
    <x v="3"/>
    <x v="2"/>
    <s v="ASTORSUI0001"/>
    <x v="2"/>
    <s v="Erickson"/>
    <s v="Gregory"/>
    <x v="2"/>
    <n v="29.85"/>
    <n v="0.9"/>
    <n v="29.85"/>
  </r>
  <r>
    <x v="111"/>
    <n v="3"/>
    <s v="INV"/>
    <s v="POSINV"/>
    <x v="3"/>
    <x v="9"/>
    <s v="CONTOSOL0001"/>
    <x v="5"/>
    <s v="Buchanan"/>
    <s v="Nancy"/>
    <x v="5"/>
    <n v="109.95"/>
    <n v="3.3"/>
    <n v="109.95"/>
  </r>
  <r>
    <x v="112"/>
    <n v="3"/>
    <s v="INV"/>
    <s v="STDINV"/>
    <x v="3"/>
    <x v="13"/>
    <s v="ADAMPARK0001"/>
    <x v="2"/>
    <s v="Erickson"/>
    <s v="Gregory"/>
    <x v="2"/>
    <n v="29.85"/>
    <n v="0.9"/>
    <n v="29.85"/>
  </r>
  <r>
    <x v="113"/>
    <n v="3"/>
    <s v="INV"/>
    <s v="STDINV"/>
    <x v="3"/>
    <x v="15"/>
    <s v="BAKERSEM0001"/>
    <x v="2"/>
    <s v="Erickson"/>
    <s v="Gregory"/>
    <x v="2"/>
    <n v="39.799999999999997"/>
    <n v="1.19"/>
    <n v="39.799999999999997"/>
  </r>
  <r>
    <x v="114"/>
    <n v="3"/>
    <s v="INV"/>
    <s v="STDINV"/>
    <x v="3"/>
    <x v="5"/>
    <s v="AARONFIT0001"/>
    <x v="4"/>
    <s v="West"/>
    <s v="Paul"/>
    <x v="4"/>
    <n v="5329.6"/>
    <n v="159.88999999999999"/>
    <n v="5329.6"/>
  </r>
  <r>
    <x v="115"/>
    <n v="3"/>
    <s v="INV"/>
    <s v="STDINV"/>
    <x v="3"/>
    <x v="26"/>
    <s v="AMERICAN0001"/>
    <x v="4"/>
    <s v="West"/>
    <s v="Paul"/>
    <x v="4"/>
    <n v="899.5"/>
    <n v="26.99"/>
    <n v="899.5"/>
  </r>
  <r>
    <x v="116"/>
    <n v="3"/>
    <s v="INV"/>
    <s v="STDINV"/>
    <x v="3"/>
    <x v="15"/>
    <s v="BAKERSEM0001"/>
    <x v="2"/>
    <s v="Erickson"/>
    <s v="Gregory"/>
    <x v="2"/>
    <n v="3519.9"/>
    <n v="105.6"/>
    <n v="3519.9"/>
  </r>
  <r>
    <x v="117"/>
    <n v="3"/>
    <s v="INV"/>
    <s v="STDINV"/>
    <x v="4"/>
    <x v="9"/>
    <s v="CONTOSOL0001"/>
    <x v="5"/>
    <s v="Buchanan"/>
    <s v="Nancy"/>
    <x v="5"/>
    <n v="3049.75"/>
    <n v="91.49"/>
    <n v="3049.75"/>
  </r>
  <r>
    <x v="118"/>
    <n v="3"/>
    <s v="INV"/>
    <s v="STDINV"/>
    <x v="4"/>
    <x v="26"/>
    <s v="AMERICAN0001"/>
    <x v="4"/>
    <s v="West"/>
    <s v="Paul"/>
    <x v="4"/>
    <n v="1139.7"/>
    <n v="34.19"/>
    <n v="1139.7"/>
  </r>
  <r>
    <x v="119"/>
    <n v="3"/>
    <s v="INV"/>
    <s v="STDINV"/>
    <x v="4"/>
    <x v="5"/>
    <s v="AARONFIT0001"/>
    <x v="4"/>
    <s v="West"/>
    <s v="Paul"/>
    <x v="4"/>
    <n v="1139.7"/>
    <n v="34.19"/>
    <n v="1139.7"/>
  </r>
  <r>
    <x v="120"/>
    <n v="3"/>
    <s v="INV"/>
    <s v="STDINV"/>
    <x v="4"/>
    <x v="27"/>
    <s v="ADVANCED0001"/>
    <x v="4"/>
    <s v="West"/>
    <s v="Paul"/>
    <x v="4"/>
    <n v="479.8"/>
    <n v="14.39"/>
    <n v="479.8"/>
  </r>
  <r>
    <x v="121"/>
    <n v="3"/>
    <s v="INV"/>
    <s v="STDINV"/>
    <x v="4"/>
    <x v="28"/>
    <s v="RIVERSID0001"/>
    <x v="3"/>
    <s v="Jensen"/>
    <s v="Lynn"/>
    <x v="3"/>
    <n v="379.9"/>
    <n v="11.4"/>
    <n v="379.9"/>
  </r>
  <r>
    <x v="122"/>
    <n v="3"/>
    <s v="INV"/>
    <s v="STDINV"/>
    <x v="4"/>
    <x v="5"/>
    <s v="AARONFIT0001"/>
    <x v="4"/>
    <s v="West"/>
    <s v="Paul"/>
    <x v="4"/>
    <n v="959.95"/>
    <n v="28.8"/>
    <n v="959.95"/>
  </r>
  <r>
    <x v="123"/>
    <n v="3"/>
    <s v="INV"/>
    <s v="STDINV"/>
    <x v="4"/>
    <x v="5"/>
    <s v="AARONFIT0001"/>
    <x v="4"/>
    <s v="West"/>
    <s v="Paul"/>
    <x v="4"/>
    <n v="399.75"/>
    <n v="11.99"/>
    <n v="399.75"/>
  </r>
  <r>
    <x v="124"/>
    <n v="3"/>
    <s v="INV"/>
    <s v="STDINV"/>
    <x v="4"/>
    <x v="3"/>
    <s v="PLAZAONE0001"/>
    <x v="1"/>
    <s v="Martinez"/>
    <s v="Sandra"/>
    <x v="1"/>
    <n v="299.89999999999998"/>
    <n v="9"/>
    <n v="299.89999999999998"/>
  </r>
  <r>
    <x v="125"/>
    <n v="3"/>
    <s v="INV"/>
    <s v="STDINV"/>
    <x v="4"/>
    <x v="29"/>
    <s v="LONDONBE0001"/>
    <x v="7"/>
    <s v="Marsh"/>
    <s v="Ian"/>
    <x v="7"/>
    <n v="359.85"/>
    <n v="10.8"/>
    <n v="359.85"/>
  </r>
  <r>
    <x v="126"/>
    <n v="3"/>
    <s v="INV"/>
    <s v="STDINV"/>
    <x v="4"/>
    <x v="30"/>
    <s v="MIDLANDC0001"/>
    <x v="2"/>
    <s v="Erickson"/>
    <s v="Gregory"/>
    <x v="2"/>
    <n v="39.9"/>
    <n v="1.2"/>
    <n v="39.9"/>
  </r>
  <r>
    <x v="127"/>
    <n v="3"/>
    <s v="INV"/>
    <s v="STDINV"/>
    <x v="4"/>
    <x v="5"/>
    <s v="AARONFIT0001"/>
    <x v="4"/>
    <s v="West"/>
    <s v="Paul"/>
    <x v="4"/>
    <n v="379.9"/>
    <n v="11.4"/>
    <n v="379.9"/>
  </r>
  <r>
    <x v="128"/>
    <n v="3"/>
    <s v="INV"/>
    <s v="STDINV"/>
    <x v="5"/>
    <x v="5"/>
    <s v="AARONFIT0001"/>
    <x v="4"/>
    <s v="West"/>
    <s v="Paul"/>
    <x v="4"/>
    <n v="49.75"/>
    <n v="1.49"/>
    <n v="49.75"/>
  </r>
  <r>
    <x v="129"/>
    <n v="3"/>
    <s v="INV"/>
    <s v="STDINV"/>
    <x v="5"/>
    <x v="5"/>
    <s v="AARONFIT0001"/>
    <x v="4"/>
    <s v="West"/>
    <s v="Paul"/>
    <x v="4"/>
    <n v="49.75"/>
    <n v="1.49"/>
    <n v="49.75"/>
  </r>
  <r>
    <x v="130"/>
    <n v="3"/>
    <s v="INV"/>
    <s v="STDINV"/>
    <x v="5"/>
    <x v="16"/>
    <s v="ISNINDUS0001"/>
    <x v="4"/>
    <s v="West"/>
    <s v="Paul"/>
    <x v="4"/>
    <n v="1349.95"/>
    <n v="40.5"/>
    <n v="1349.95"/>
  </r>
  <r>
    <x v="131"/>
    <n v="3"/>
    <s v="INV"/>
    <s v="STDINV"/>
    <x v="5"/>
    <x v="9"/>
    <s v="CONTOSOL0001"/>
    <x v="5"/>
    <s v="Buchanan"/>
    <s v="Nancy"/>
    <x v="5"/>
    <n v="189.95"/>
    <n v="5.7"/>
    <n v="189.95"/>
  </r>
  <r>
    <x v="132"/>
    <n v="3"/>
    <s v="INV"/>
    <s v="STDINV"/>
    <x v="5"/>
    <x v="4"/>
    <s v="VANCOUVE0001"/>
    <x v="3"/>
    <s v="Jensen"/>
    <s v="Lynn"/>
    <x v="3"/>
    <n v="609.95000000000005"/>
    <n v="18.3"/>
    <n v="609.95000000000005"/>
  </r>
  <r>
    <x v="133"/>
    <n v="3"/>
    <s v="INV"/>
    <s v="STDINV"/>
    <x v="5"/>
    <x v="3"/>
    <s v="PLAZAONE0001"/>
    <x v="1"/>
    <s v="Martinez"/>
    <s v="Sandra"/>
    <x v="1"/>
    <n v="949.75"/>
    <n v="28.49"/>
    <n v="949.75"/>
  </r>
  <r>
    <x v="134"/>
    <n v="3"/>
    <s v="INV"/>
    <s v="STDINV"/>
    <x v="5"/>
    <x v="10"/>
    <s v="CENTRALC0001"/>
    <x v="4"/>
    <s v="West"/>
    <s v="Paul"/>
    <x v="4"/>
    <n v="29.85"/>
    <n v="0.9"/>
    <n v="29.85"/>
  </r>
  <r>
    <x v="135"/>
    <n v="3"/>
    <s v="INV"/>
    <s v="STDINV"/>
    <x v="5"/>
    <x v="0"/>
    <s v="MAGNIFIC0001"/>
    <x v="0"/>
    <s v="Wood"/>
    <s v="Gary"/>
    <x v="0"/>
    <n v="719.9"/>
    <n v="21.6"/>
    <n v="719.9"/>
  </r>
  <r>
    <x v="136"/>
    <n v="3"/>
    <s v="INV"/>
    <s v="STDINV"/>
    <x v="5"/>
    <x v="1"/>
    <s v="METROPOL0001"/>
    <x v="1"/>
    <s v="Martinez"/>
    <s v="Sandra"/>
    <x v="1"/>
    <n v="29.85"/>
    <n v="0.9"/>
    <n v="29.85"/>
  </r>
  <r>
    <x v="137"/>
    <n v="3"/>
    <s v="INV"/>
    <s v="STDINV"/>
    <x v="5"/>
    <x v="6"/>
    <s v="MAHLERST0001"/>
    <x v="1"/>
    <s v="Martinez"/>
    <s v="Sandra"/>
    <x v="1"/>
    <n v="11999.9"/>
    <n v="360"/>
    <n v="11999.9"/>
  </r>
  <r>
    <x v="138"/>
    <n v="3"/>
    <s v="INV"/>
    <s v="STDINV"/>
    <x v="5"/>
    <x v="7"/>
    <s v="LAWRENCE0001"/>
    <x v="5"/>
    <s v="Buchanan"/>
    <s v="Nancy"/>
    <x v="5"/>
    <n v="5999.95"/>
    <n v="180"/>
    <n v="5999.95"/>
  </r>
  <r>
    <x v="139"/>
    <n v="3"/>
    <s v="INV"/>
    <s v="STDINV"/>
    <x v="5"/>
    <x v="8"/>
    <s v="BLUEYOND0001"/>
    <x v="5"/>
    <s v="Buchanan"/>
    <s v="Nancy"/>
    <x v="5"/>
    <n v="1349.95"/>
    <n v="40.5"/>
    <n v="1349.95"/>
  </r>
  <r>
    <x v="140"/>
    <n v="3"/>
    <s v="INV"/>
    <s v="STDINV"/>
    <x v="5"/>
    <x v="2"/>
    <s v="ASTORSUI0001"/>
    <x v="2"/>
    <s v="Erickson"/>
    <s v="Gregory"/>
    <x v="2"/>
    <n v="29.85"/>
    <n v="0.9"/>
    <n v="29.85"/>
  </r>
  <r>
    <x v="141"/>
    <n v="3"/>
    <s v="INV"/>
    <s v="STDINV"/>
    <x v="6"/>
    <x v="9"/>
    <s v="CONTOSOL0001"/>
    <x v="5"/>
    <s v="Buchanan"/>
    <s v="Nancy"/>
    <x v="5"/>
    <n v="3049.75"/>
    <n v="91.49"/>
    <n v="3049.75"/>
  </r>
  <r>
    <x v="142"/>
    <n v="3"/>
    <s v="INV"/>
    <s v="STDINV"/>
    <x v="6"/>
    <x v="26"/>
    <s v="AMERICAN0001"/>
    <x v="4"/>
    <s v="West"/>
    <s v="Paul"/>
    <x v="4"/>
    <n v="1139.7"/>
    <n v="34.19"/>
    <n v="1139.7"/>
  </r>
  <r>
    <x v="143"/>
    <n v="3"/>
    <s v="INV"/>
    <s v="STDINV"/>
    <x v="6"/>
    <x v="5"/>
    <s v="AARONFIT0001"/>
    <x v="4"/>
    <s v="West"/>
    <s v="Paul"/>
    <x v="4"/>
    <n v="1139.7"/>
    <n v="34.19"/>
    <n v="1139.7"/>
  </r>
  <r>
    <x v="144"/>
    <n v="3"/>
    <s v="INV"/>
    <s v="STDINV"/>
    <x v="6"/>
    <x v="27"/>
    <s v="ADVANCED0001"/>
    <x v="4"/>
    <s v="West"/>
    <s v="Paul"/>
    <x v="4"/>
    <n v="239.8"/>
    <n v="7.19"/>
    <n v="239.8"/>
  </r>
  <r>
    <x v="145"/>
    <n v="3"/>
    <s v="INV"/>
    <s v="STDINV"/>
    <x v="6"/>
    <x v="28"/>
    <s v="RIVERSID0001"/>
    <x v="3"/>
    <s v="Jensen"/>
    <s v="Lynn"/>
    <x v="3"/>
    <n v="379.9"/>
    <n v="11.4"/>
    <n v="379.9"/>
  </r>
  <r>
    <x v="146"/>
    <n v="3"/>
    <s v="INV"/>
    <s v="STDINV"/>
    <x v="6"/>
    <x v="5"/>
    <s v="AARONFIT0001"/>
    <x v="4"/>
    <s v="West"/>
    <s v="Paul"/>
    <x v="4"/>
    <n v="959.95"/>
    <n v="28.8"/>
    <n v="959.95"/>
  </r>
  <r>
    <x v="147"/>
    <n v="3"/>
    <s v="INV"/>
    <s v="STDINV"/>
    <x v="6"/>
    <x v="5"/>
    <s v="AARONFIT0001"/>
    <x v="4"/>
    <s v="West"/>
    <s v="Paul"/>
    <x v="4"/>
    <n v="399.75"/>
    <n v="11.99"/>
    <n v="399.75"/>
  </r>
  <r>
    <x v="148"/>
    <n v="3"/>
    <s v="INV"/>
    <s v="STDINV"/>
    <x v="6"/>
    <x v="3"/>
    <s v="PLAZAONE0001"/>
    <x v="1"/>
    <s v="Martinez"/>
    <s v="Sandra"/>
    <x v="1"/>
    <n v="319.89999999999998"/>
    <n v="9.6"/>
    <n v="319.89999999999998"/>
  </r>
  <r>
    <x v="149"/>
    <n v="3"/>
    <s v="INV"/>
    <s v="STDINV"/>
    <x v="6"/>
    <x v="29"/>
    <s v="LONDONBE0001"/>
    <x v="7"/>
    <s v="Marsh"/>
    <s v="Ian"/>
    <x v="7"/>
    <n v="359.85"/>
    <n v="10.8"/>
    <n v="359.85"/>
  </r>
  <r>
    <x v="150"/>
    <n v="3"/>
    <s v="INV"/>
    <s v="STDINV"/>
    <x v="6"/>
    <x v="30"/>
    <s v="MIDLANDC0001"/>
    <x v="2"/>
    <s v="Erickson"/>
    <s v="Gregory"/>
    <x v="2"/>
    <n v="39.9"/>
    <n v="1.2"/>
    <n v="39.9"/>
  </r>
  <r>
    <x v="151"/>
    <n v="3"/>
    <s v="INV"/>
    <s v="STDINV"/>
    <x v="6"/>
    <x v="5"/>
    <s v="AARONFIT0001"/>
    <x v="4"/>
    <s v="West"/>
    <s v="Paul"/>
    <x v="4"/>
    <n v="379.9"/>
    <n v="11.4"/>
    <n v="379.9"/>
  </r>
  <r>
    <x v="152"/>
    <n v="3"/>
    <s v="INV"/>
    <s v="STDINV"/>
    <x v="6"/>
    <x v="5"/>
    <s v="AARONFIT0001"/>
    <x v="4"/>
    <s v="West"/>
    <s v="Paul"/>
    <x v="4"/>
    <n v="49.75"/>
    <n v="1.49"/>
    <n v="49.75"/>
  </r>
  <r>
    <x v="153"/>
    <n v="3"/>
    <s v="INV"/>
    <s v="STDINV"/>
    <x v="5"/>
    <x v="3"/>
    <s v="PLAZAONE0001"/>
    <x v="1"/>
    <s v="Martinez"/>
    <s v="Sandra"/>
    <x v="1"/>
    <n v="759.8"/>
    <n v="22.79"/>
    <n v="759.8"/>
  </r>
  <r>
    <x v="154"/>
    <n v="3"/>
    <s v="INV"/>
    <s v="STDINV"/>
    <x v="5"/>
    <x v="4"/>
    <s v="VANCOUVE0001"/>
    <x v="3"/>
    <s v="Jensen"/>
    <s v="Lynn"/>
    <x v="3"/>
    <n v="23999.5"/>
    <n v="719.99"/>
    <n v="23999.5"/>
  </r>
  <r>
    <x v="155"/>
    <n v="3"/>
    <s v="INV"/>
    <s v="STDINV"/>
    <x v="5"/>
    <x v="5"/>
    <s v="AARONFIT0001"/>
    <x v="4"/>
    <s v="West"/>
    <s v="Paul"/>
    <x v="4"/>
    <n v="119.95"/>
    <n v="3.6"/>
    <n v="119.95"/>
  </r>
  <r>
    <x v="156"/>
    <n v="3"/>
    <s v="INV"/>
    <s v="STDINV"/>
    <x v="5"/>
    <x v="5"/>
    <s v="AARONFIT0001"/>
    <x v="4"/>
    <s v="West"/>
    <s v="Paul"/>
    <x v="4"/>
    <n v="109.95"/>
    <n v="3.3"/>
    <n v="109.95"/>
  </r>
  <r>
    <x v="157"/>
    <n v="3"/>
    <s v="INV"/>
    <s v="STDINV"/>
    <x v="5"/>
    <x v="13"/>
    <s v="ADAMPARK0001"/>
    <x v="2"/>
    <s v="Erickson"/>
    <s v="Gregory"/>
    <x v="2"/>
    <n v="599.5"/>
    <n v="17.989999999999998"/>
    <n v="599.5"/>
  </r>
  <r>
    <x v="158"/>
    <n v="3"/>
    <s v="INV"/>
    <s v="STDINV"/>
    <x v="5"/>
    <x v="5"/>
    <s v="AARONFIT0001"/>
    <x v="4"/>
    <s v="West"/>
    <s v="Paul"/>
    <x v="4"/>
    <n v="599.5"/>
    <n v="17.989999999999998"/>
    <n v="599.5"/>
  </r>
  <r>
    <x v="159"/>
    <n v="3"/>
    <s v="INV"/>
    <s v="STDINV"/>
    <x v="5"/>
    <x v="5"/>
    <s v="AARONFIT0001"/>
    <x v="4"/>
    <s v="West"/>
    <s v="Paul"/>
    <x v="4"/>
    <n v="119.9"/>
    <n v="3.6"/>
    <n v="119.9"/>
  </r>
  <r>
    <x v="160"/>
    <n v="3"/>
    <s v="INV"/>
    <s v="STDINV"/>
    <x v="5"/>
    <x v="9"/>
    <s v="CONTOSOL0001"/>
    <x v="5"/>
    <s v="Buchanan"/>
    <s v="Nancy"/>
    <x v="5"/>
    <n v="299.75"/>
    <n v="8.99"/>
    <n v="299.75"/>
  </r>
  <r>
    <x v="161"/>
    <n v="3"/>
    <s v="INV"/>
    <s v="STDINV"/>
    <x v="5"/>
    <x v="4"/>
    <s v="VANCOUVE0001"/>
    <x v="3"/>
    <s v="Jensen"/>
    <s v="Lynn"/>
    <x v="3"/>
    <n v="59.95"/>
    <n v="1.8"/>
    <n v="59.95"/>
  </r>
  <r>
    <x v="162"/>
    <n v="3"/>
    <s v="INV"/>
    <s v="STDINV"/>
    <x v="0"/>
    <x v="9"/>
    <s v="CONTOSOL0001"/>
    <x v="5"/>
    <s v="Buchanan"/>
    <s v="Nancy"/>
    <x v="5"/>
    <n v="119.95"/>
    <n v="3.6"/>
    <n v="119.95"/>
  </r>
  <r>
    <x v="163"/>
    <n v="3"/>
    <s v="INV"/>
    <s v="STDINV"/>
    <x v="0"/>
    <x v="4"/>
    <s v="VANCOUVE0001"/>
    <x v="3"/>
    <s v="Jensen"/>
    <s v="Lynn"/>
    <x v="3"/>
    <n v="4799.8999999999996"/>
    <n v="144"/>
    <n v="4799.8999999999996"/>
  </r>
  <r>
    <x v="164"/>
    <n v="3"/>
    <s v="INV"/>
    <s v="STDINV"/>
    <x v="0"/>
    <x v="3"/>
    <s v="PLAZAONE0001"/>
    <x v="1"/>
    <s v="Martinez"/>
    <s v="Sandra"/>
    <x v="1"/>
    <n v="2399.9499999999998"/>
    <n v="72"/>
    <n v="2399.9499999999998"/>
  </r>
  <r>
    <x v="165"/>
    <n v="3"/>
    <s v="INV"/>
    <s v="STDINV"/>
    <x v="0"/>
    <x v="3"/>
    <s v="PLAZAONE0001"/>
    <x v="1"/>
    <s v="Martinez"/>
    <s v="Sandra"/>
    <x v="1"/>
    <n v="239.9"/>
    <n v="7.2"/>
    <n v="239.9"/>
  </r>
  <r>
    <x v="166"/>
    <n v="3"/>
    <s v="INV"/>
    <s v="STDINV"/>
    <x v="0"/>
    <x v="10"/>
    <s v="CENTRALC0001"/>
    <x v="4"/>
    <s v="West"/>
    <s v="Paul"/>
    <x v="4"/>
    <n v="299.75"/>
    <n v="8.99"/>
    <n v="299.75"/>
  </r>
  <r>
    <x v="167"/>
    <n v="3"/>
    <s v="INV"/>
    <s v="STDINV"/>
    <x v="0"/>
    <x v="0"/>
    <s v="MAGNIFIC0001"/>
    <x v="0"/>
    <s v="Wood"/>
    <s v="Gary"/>
    <x v="0"/>
    <n v="599.5"/>
    <n v="17.989999999999998"/>
    <n v="599.5"/>
  </r>
  <r>
    <x v="168"/>
    <n v="3"/>
    <s v="INV"/>
    <s v="STDINV"/>
    <x v="0"/>
    <x v="1"/>
    <s v="METROPOL0001"/>
    <x v="1"/>
    <s v="Martinez"/>
    <s v="Sandra"/>
    <x v="1"/>
    <n v="49.75"/>
    <n v="1.49"/>
    <n v="49.75"/>
  </r>
  <r>
    <x v="169"/>
    <n v="3"/>
    <s v="INV"/>
    <s v="STDINV"/>
    <x v="0"/>
    <x v="6"/>
    <s v="MAHLERST0001"/>
    <x v="1"/>
    <s v="Martinez"/>
    <s v="Sandra"/>
    <x v="1"/>
    <n v="19.899999999999999"/>
    <n v="0.6"/>
    <n v="19.899999999999999"/>
  </r>
  <r>
    <x v="170"/>
    <n v="3"/>
    <s v="INV"/>
    <s v="STDINV"/>
    <x v="0"/>
    <x v="7"/>
    <s v="LAWRENCE0001"/>
    <x v="5"/>
    <s v="Buchanan"/>
    <s v="Nancy"/>
    <x v="5"/>
    <n v="9.9499999999999993"/>
    <n v="0.3"/>
    <n v="9.9499999999999993"/>
  </r>
  <r>
    <x v="171"/>
    <n v="3"/>
    <s v="INV"/>
    <s v="STDINV"/>
    <x v="0"/>
    <x v="8"/>
    <s v="BLUEYOND0001"/>
    <x v="5"/>
    <s v="Buchanan"/>
    <s v="Nancy"/>
    <x v="5"/>
    <n v="19.899999999999999"/>
    <n v="0.6"/>
    <n v="19.899999999999999"/>
  </r>
  <r>
    <x v="172"/>
    <n v="3"/>
    <s v="INV"/>
    <s v="STDINV"/>
    <x v="0"/>
    <x v="2"/>
    <s v="ASTORSUI0001"/>
    <x v="2"/>
    <s v="Erickson"/>
    <s v="Gregory"/>
    <x v="2"/>
    <n v="9.9499999999999993"/>
    <n v="0.3"/>
    <n v="9.9499999999999993"/>
  </r>
  <r>
    <x v="173"/>
    <n v="3"/>
    <s v="INV"/>
    <s v="STDINV"/>
    <x v="0"/>
    <x v="3"/>
    <s v="PLAZAONE0001"/>
    <x v="1"/>
    <s v="Martinez"/>
    <s v="Sandra"/>
    <x v="1"/>
    <n v="9.9499999999999993"/>
    <n v="0.3"/>
    <n v="9.9499999999999993"/>
  </r>
  <r>
    <x v="174"/>
    <n v="3"/>
    <s v="INV"/>
    <s v="STDINV"/>
    <x v="0"/>
    <x v="4"/>
    <s v="VANCOUVE0001"/>
    <x v="3"/>
    <s v="Jensen"/>
    <s v="Lynn"/>
    <x v="3"/>
    <n v="119.9"/>
    <n v="3.6"/>
    <n v="119.9"/>
  </r>
  <r>
    <x v="175"/>
    <n v="3"/>
    <s v="INV"/>
    <s v="STDINV"/>
    <x v="0"/>
    <x v="5"/>
    <s v="AARONFIT0001"/>
    <x v="4"/>
    <s v="West"/>
    <s v="Paul"/>
    <x v="4"/>
    <n v="299.75"/>
    <n v="8.99"/>
    <n v="299.75"/>
  </r>
  <r>
    <x v="176"/>
    <n v="3"/>
    <s v="INV"/>
    <s v="STDINV"/>
    <x v="0"/>
    <x v="10"/>
    <s v="CENTRALC0001"/>
    <x v="4"/>
    <s v="West"/>
    <s v="Paul"/>
    <x v="4"/>
    <n v="4799.8999999999996"/>
    <n v="144"/>
    <n v="4799.8999999999996"/>
  </r>
  <r>
    <x v="177"/>
    <n v="3"/>
    <s v="INV"/>
    <s v="STDINV"/>
    <x v="0"/>
    <x v="0"/>
    <s v="MAGNIFIC0001"/>
    <x v="0"/>
    <s v="Wood"/>
    <s v="Gary"/>
    <x v="0"/>
    <n v="4799.8999999999996"/>
    <n v="144"/>
    <n v="4799.8999999999996"/>
  </r>
  <r>
    <x v="178"/>
    <n v="3"/>
    <s v="INV"/>
    <s v="STDINV"/>
    <x v="0"/>
    <x v="1"/>
    <s v="METROPOL0001"/>
    <x v="1"/>
    <s v="Martinez"/>
    <s v="Sandra"/>
    <x v="1"/>
    <n v="2399.9499999999998"/>
    <n v="72"/>
    <n v="2399.9499999999998"/>
  </r>
  <r>
    <x v="179"/>
    <n v="3"/>
    <s v="INV"/>
    <s v="STDINV"/>
    <x v="0"/>
    <x v="6"/>
    <s v="MAHLERST0001"/>
    <x v="1"/>
    <s v="Martinez"/>
    <s v="Sandra"/>
    <x v="1"/>
    <n v="2399.9499999999998"/>
    <n v="72"/>
    <n v="2399.9499999999998"/>
  </r>
  <r>
    <x v="180"/>
    <n v="3"/>
    <s v="INV"/>
    <s v="STDINV"/>
    <x v="0"/>
    <x v="7"/>
    <s v="LAWRENCE0001"/>
    <x v="5"/>
    <s v="Buchanan"/>
    <s v="Nancy"/>
    <x v="5"/>
    <n v="4799.8999999999996"/>
    <n v="144"/>
    <n v="4799.8999999999996"/>
  </r>
  <r>
    <x v="181"/>
    <n v="3"/>
    <s v="INV"/>
    <s v="STDINV"/>
    <x v="0"/>
    <x v="8"/>
    <s v="BLUEYOND0001"/>
    <x v="5"/>
    <s v="Buchanan"/>
    <s v="Nancy"/>
    <x v="5"/>
    <n v="2399.9499999999998"/>
    <n v="72"/>
    <n v="2399.9499999999998"/>
  </r>
  <r>
    <x v="182"/>
    <n v="3"/>
    <s v="INV"/>
    <s v="STDINV"/>
    <x v="0"/>
    <x v="2"/>
    <s v="ASTORSUI0001"/>
    <x v="2"/>
    <s v="Erickson"/>
    <s v="Gregory"/>
    <x v="2"/>
    <n v="9.9499999999999993"/>
    <n v="0.3"/>
    <n v="9.9499999999999993"/>
  </r>
  <r>
    <x v="183"/>
    <n v="3"/>
    <s v="INV"/>
    <s v="STDINV"/>
    <x v="0"/>
    <x v="3"/>
    <s v="PLAZAONE0001"/>
    <x v="1"/>
    <s v="Martinez"/>
    <s v="Sandra"/>
    <x v="1"/>
    <n v="2399.9499999999998"/>
    <n v="72"/>
    <n v="2399.9499999999998"/>
  </r>
  <r>
    <x v="184"/>
    <n v="3"/>
    <s v="INV"/>
    <s v="STDINV"/>
    <x v="0"/>
    <x v="4"/>
    <s v="VANCOUVE0001"/>
    <x v="3"/>
    <s v="Jensen"/>
    <s v="Lynn"/>
    <x v="3"/>
    <n v="159.9"/>
    <n v="4.8"/>
    <n v="159.9"/>
  </r>
  <r>
    <x v="185"/>
    <n v="3"/>
    <s v="INV"/>
    <s v="STDINV"/>
    <x v="0"/>
    <x v="5"/>
    <s v="AARONFIT0001"/>
    <x v="4"/>
    <s v="West"/>
    <s v="Paul"/>
    <x v="4"/>
    <n v="2399.9499999999998"/>
    <n v="72"/>
    <n v="2399.9499999999998"/>
  </r>
  <r>
    <x v="186"/>
    <n v="3"/>
    <s v="INV"/>
    <s v="STDINV"/>
    <x v="0"/>
    <x v="5"/>
    <s v="AARONFIT0001"/>
    <x v="4"/>
    <s v="West"/>
    <s v="Paul"/>
    <x v="4"/>
    <n v="319.8"/>
    <n v="9.59"/>
    <n v="319.8"/>
  </r>
  <r>
    <x v="187"/>
    <n v="3"/>
    <s v="INV"/>
    <s v="STDINV"/>
    <x v="0"/>
    <x v="3"/>
    <s v="PLAZAONE0001"/>
    <x v="1"/>
    <s v="Martinez"/>
    <s v="Sandra"/>
    <x v="1"/>
    <n v="2399.9499999999998"/>
    <n v="72"/>
    <n v="2399.9499999999998"/>
  </r>
  <r>
    <x v="188"/>
    <n v="3"/>
    <s v="INV"/>
    <s v="STDINV"/>
    <x v="0"/>
    <x v="10"/>
    <s v="CENTRALC0001"/>
    <x v="4"/>
    <s v="West"/>
    <s v="Paul"/>
    <x v="4"/>
    <n v="2399.9499999999998"/>
    <n v="72"/>
    <n v="2399.9499999999998"/>
  </r>
  <r>
    <x v="189"/>
    <n v="3"/>
    <s v="INV"/>
    <s v="SERVINV"/>
    <x v="7"/>
    <x v="31"/>
    <s v="CELLULAR0001"/>
    <x v="4"/>
    <s v="West"/>
    <s v="Paul"/>
    <x v="4"/>
    <n v="1313.88"/>
    <n v="39.42"/>
    <n v="1313.88"/>
  </r>
  <r>
    <x v="190"/>
    <n v="3"/>
    <s v="INV"/>
    <s v="SERVINV"/>
    <x v="7"/>
    <x v="32"/>
    <s v="CENTRALD0001"/>
    <x v="1"/>
    <s v="Martinez"/>
    <s v="Sandra"/>
    <x v="1"/>
    <n v="1313.88"/>
    <n v="39.42"/>
    <n v="1313.88"/>
  </r>
  <r>
    <x v="191"/>
    <n v="3"/>
    <s v="INV"/>
    <s v="SERVINV"/>
    <x v="7"/>
    <x v="33"/>
    <s v="COMPUTEC0001"/>
    <x v="1"/>
    <s v="Martinez"/>
    <s v="Sandra"/>
    <x v="1"/>
    <n v="215"/>
    <n v="6.45"/>
    <n v="215"/>
  </r>
  <r>
    <x v="192"/>
    <n v="3"/>
    <s v="INV"/>
    <s v="SERVINV"/>
    <x v="7"/>
    <x v="34"/>
    <s v="COMPUTER0003"/>
    <x v="7"/>
    <s v="Marsh"/>
    <s v="Ian"/>
    <x v="7"/>
    <n v="1313.88"/>
    <n v="39.409999999999997"/>
    <n v="1313.88"/>
  </r>
  <r>
    <x v="193"/>
    <n v="3"/>
    <s v="INV"/>
    <s v="SERVINV"/>
    <x v="7"/>
    <x v="25"/>
    <s v="COUNTRYV0001"/>
    <x v="7"/>
    <s v="Marsh"/>
    <s v="Ian"/>
    <x v="7"/>
    <n v="200"/>
    <n v="6"/>
    <n v="200"/>
  </r>
  <r>
    <x v="194"/>
    <n v="3"/>
    <s v="INV"/>
    <s v="SERVINV"/>
    <x v="7"/>
    <x v="35"/>
    <s v="DOLLISCO0001"/>
    <x v="6"/>
    <s v="Bergeron"/>
    <s v="Francine"/>
    <x v="6"/>
    <n v="1313.89"/>
    <n v="39.409999999999997"/>
    <n v="1313.89"/>
  </r>
  <r>
    <x v="195"/>
    <n v="3"/>
    <s v="INV"/>
    <s v="SERVINV"/>
    <x v="7"/>
    <x v="36"/>
    <s v="HOMEFURN0001"/>
    <x v="2"/>
    <s v="Erickson"/>
    <s v="Gregory"/>
    <x v="2"/>
    <n v="215"/>
    <n v="6.45"/>
    <n v="215"/>
  </r>
  <r>
    <x v="196"/>
    <n v="3"/>
    <s v="INV"/>
    <s v="SERVINV"/>
    <x v="7"/>
    <x v="2"/>
    <s v="ASTORSUI0001"/>
    <x v="2"/>
    <s v="Erickson"/>
    <s v="Gregory"/>
    <x v="2"/>
    <n v="1313.88"/>
    <n v="39.42"/>
    <n v="1313.88"/>
  </r>
  <r>
    <x v="197"/>
    <n v="3"/>
    <s v="INV"/>
    <s v="SERVINV"/>
    <x v="7"/>
    <x v="5"/>
    <s v="AARONFIT0001"/>
    <x v="4"/>
    <s v="West"/>
    <s v="Paul"/>
    <x v="4"/>
    <n v="877.5"/>
    <n v="26.33"/>
    <n v="877.5"/>
  </r>
  <r>
    <x v="198"/>
    <n v="3"/>
    <s v="INV"/>
    <s v="SERVINV"/>
    <x v="7"/>
    <x v="37"/>
    <s v="NOVASYST0001"/>
    <x v="1"/>
    <s v="Martinez"/>
    <s v="Sandra"/>
    <x v="1"/>
    <n v="1127.5"/>
    <n v="33.83"/>
    <n v="1127.5"/>
  </r>
  <r>
    <x v="199"/>
    <n v="3"/>
    <s v="INV"/>
    <s v="SERVINV"/>
    <x v="7"/>
    <x v="38"/>
    <s v="UNIFIEDW0001"/>
    <x v="2"/>
    <s v="Erickson"/>
    <s v="Gregory"/>
    <x v="2"/>
    <n v="1127.5"/>
    <n v="33.83"/>
    <n v="1127.5"/>
  </r>
  <r>
    <x v="200"/>
    <n v="3"/>
    <s v="INV"/>
    <s v="SERVINV"/>
    <x v="7"/>
    <x v="39"/>
    <s v="ROSELLEN0001"/>
    <x v="0"/>
    <s v="Wood"/>
    <s v="Gary"/>
    <x v="0"/>
    <n v="302.5"/>
    <n v="9.07"/>
    <n v="302.5"/>
  </r>
  <r>
    <x v="201"/>
    <n v="3"/>
    <s v="INV"/>
    <s v="SERVINV"/>
    <x v="7"/>
    <x v="40"/>
    <s v="REYNOLDS0001"/>
    <x v="2"/>
    <s v="Erickson"/>
    <s v="Gregory"/>
    <x v="2"/>
    <n v="280.5"/>
    <n v="8.42"/>
    <n v="280.5"/>
  </r>
  <r>
    <x v="202"/>
    <n v="3"/>
    <s v="INV"/>
    <s v="SERVINV"/>
    <x v="7"/>
    <x v="36"/>
    <s v="HOMEFURN0001"/>
    <x v="2"/>
    <s v="Erickson"/>
    <s v="Gregory"/>
    <x v="2"/>
    <n v="705"/>
    <n v="21.15"/>
    <n v="705"/>
  </r>
  <r>
    <x v="203"/>
    <n v="3"/>
    <s v="INV"/>
    <s v="RMAINV"/>
    <x v="8"/>
    <x v="34"/>
    <s v="COMPUTER0003"/>
    <x v="7"/>
    <s v="Marsh"/>
    <s v="Ian"/>
    <x v="7"/>
    <n v="1720"/>
    <n v="51.6"/>
    <n v="1720"/>
  </r>
  <r>
    <x v="204"/>
    <n v="3"/>
    <s v="INV"/>
    <s v="RMAINV"/>
    <x v="8"/>
    <x v="13"/>
    <s v="ADAMPARK0001"/>
    <x v="2"/>
    <s v="Erickson"/>
    <s v="Gregory"/>
    <x v="2"/>
    <n v="872.5"/>
    <n v="26.18"/>
    <n v="872.5"/>
  </r>
  <r>
    <x v="205"/>
    <n v="3"/>
    <s v="INV"/>
    <s v="RMAINV"/>
    <x v="8"/>
    <x v="41"/>
    <s v="FRANCHIS0001"/>
    <x v="4"/>
    <s v="West"/>
    <s v="Paul"/>
    <x v="4"/>
    <n v="540"/>
    <n v="16.2"/>
    <n v="540"/>
  </r>
  <r>
    <x v="206"/>
    <n v="3"/>
    <s v="INV"/>
    <s v="RMAINV"/>
    <x v="8"/>
    <x v="42"/>
    <s v="GREENWAY0001"/>
    <x v="4"/>
    <s v="West"/>
    <s v="Paul"/>
    <x v="4"/>
    <n v="2623"/>
    <n v="78.69"/>
    <n v="2623"/>
  </r>
  <r>
    <x v="207"/>
    <n v="3"/>
    <s v="INV"/>
    <s v="STDINV"/>
    <x v="0"/>
    <x v="11"/>
    <s v="HOLLINGC0001"/>
    <x v="4"/>
    <s v="West"/>
    <s v="Paul"/>
    <x v="4"/>
    <n v="189.95"/>
    <n v="5.7"/>
    <n v="189.95"/>
  </r>
  <r>
    <x v="208"/>
    <n v="3"/>
    <s v="INV"/>
    <s v="STDINV"/>
    <x v="0"/>
    <x v="12"/>
    <s v="BREAKTHR0001"/>
    <x v="6"/>
    <s v="Bergeron"/>
    <s v="Francine"/>
    <x v="6"/>
    <n v="19.899999999999999"/>
    <n v="0.6"/>
    <n v="19.899999999999999"/>
  </r>
  <r>
    <x v="209"/>
    <n v="3"/>
    <s v="INV"/>
    <s v="STDINV"/>
    <x v="0"/>
    <x v="11"/>
    <s v="HOLLINGC0001"/>
    <x v="4"/>
    <s v="West"/>
    <s v="Paul"/>
    <x v="4"/>
    <n v="239.8"/>
    <n v="7.19"/>
    <n v="239.8"/>
  </r>
  <r>
    <x v="210"/>
    <n v="3"/>
    <s v="INV"/>
    <s v="STDINV"/>
    <x v="0"/>
    <x v="5"/>
    <s v="AARONFIT0001"/>
    <x v="4"/>
    <s v="West"/>
    <s v="Paul"/>
    <x v="4"/>
    <n v="379.9"/>
    <n v="11.4"/>
    <n v="379.9"/>
  </r>
  <r>
    <x v="211"/>
    <n v="3"/>
    <s v="INV"/>
    <s v="STDINV"/>
    <x v="0"/>
    <x v="9"/>
    <s v="CONTOSOL0001"/>
    <x v="5"/>
    <s v="Buchanan"/>
    <s v="Nancy"/>
    <x v="5"/>
    <n v="609.95000000000005"/>
    <n v="18.3"/>
    <n v="609.95000000000005"/>
  </r>
  <r>
    <x v="212"/>
    <n v="3"/>
    <s v="INV"/>
    <s v="STDINV"/>
    <x v="0"/>
    <x v="4"/>
    <s v="VANCOUVE0001"/>
    <x v="3"/>
    <s v="Jensen"/>
    <s v="Lynn"/>
    <x v="3"/>
    <n v="109.95"/>
    <n v="3.3"/>
    <n v="109.95"/>
  </r>
  <r>
    <x v="213"/>
    <n v="3"/>
    <s v="INV"/>
    <s v="STDINV"/>
    <x v="0"/>
    <x v="3"/>
    <s v="PLAZAONE0001"/>
    <x v="1"/>
    <s v="Martinez"/>
    <s v="Sandra"/>
    <x v="1"/>
    <n v="569.85"/>
    <n v="17.100000000000001"/>
    <n v="569.85"/>
  </r>
  <r>
    <x v="214"/>
    <n v="3"/>
    <s v="INV"/>
    <s v="STDINV"/>
    <x v="0"/>
    <x v="10"/>
    <s v="CENTRALC0001"/>
    <x v="4"/>
    <s v="West"/>
    <s v="Paul"/>
    <x v="4"/>
    <n v="1139.7"/>
    <n v="34.19"/>
    <n v="1139.7"/>
  </r>
  <r>
    <x v="215"/>
    <n v="3"/>
    <s v="INV"/>
    <s v="STDINV"/>
    <x v="0"/>
    <x v="0"/>
    <s v="MAGNIFIC0001"/>
    <x v="0"/>
    <s v="Wood"/>
    <s v="Gary"/>
    <x v="0"/>
    <n v="759.8"/>
    <n v="22.79"/>
    <n v="759.8"/>
  </r>
  <r>
    <x v="216"/>
    <n v="3"/>
    <s v="INV"/>
    <s v="STDINV"/>
    <x v="0"/>
    <x v="1"/>
    <s v="METROPOL0001"/>
    <x v="1"/>
    <s v="Martinez"/>
    <s v="Sandra"/>
    <x v="1"/>
    <n v="1919.9"/>
    <n v="57.6"/>
    <n v="1919.9"/>
  </r>
  <r>
    <x v="217"/>
    <n v="3"/>
    <s v="INV"/>
    <s v="STDINV"/>
    <x v="0"/>
    <x v="6"/>
    <s v="MAHLERST0001"/>
    <x v="1"/>
    <s v="Martinez"/>
    <s v="Sandra"/>
    <x v="1"/>
    <n v="359.85"/>
    <n v="10.8"/>
    <n v="359.85"/>
  </r>
  <r>
    <x v="218"/>
    <n v="3"/>
    <s v="INV"/>
    <s v="STDINV"/>
    <x v="0"/>
    <x v="7"/>
    <s v="LAWRENCE0001"/>
    <x v="5"/>
    <s v="Buchanan"/>
    <s v="Nancy"/>
    <x v="5"/>
    <n v="27699.9"/>
    <n v="831"/>
    <n v="27699.9"/>
  </r>
  <r>
    <x v="219"/>
    <n v="3"/>
    <s v="INV"/>
    <s v="STDINV"/>
    <x v="0"/>
    <x v="8"/>
    <s v="BLUEYOND0001"/>
    <x v="5"/>
    <s v="Buchanan"/>
    <s v="Nancy"/>
    <x v="5"/>
    <n v="109.95"/>
    <n v="3.3"/>
    <n v="109.95"/>
  </r>
  <r>
    <x v="220"/>
    <n v="3"/>
    <s v="INV"/>
    <s v="STDINV"/>
    <x v="0"/>
    <x v="2"/>
    <s v="ASTORSUI0001"/>
    <x v="2"/>
    <s v="Erickson"/>
    <s v="Gregory"/>
    <x v="2"/>
    <n v="49.75"/>
    <n v="1.49"/>
    <n v="49.75"/>
  </r>
  <r>
    <x v="221"/>
    <n v="3"/>
    <s v="INV"/>
    <s v="STDINV"/>
    <x v="0"/>
    <x v="3"/>
    <s v="PLAZAONE0001"/>
    <x v="1"/>
    <s v="Martinez"/>
    <s v="Sandra"/>
    <x v="1"/>
    <n v="29.85"/>
    <n v="0.9"/>
    <n v="29.85"/>
  </r>
  <r>
    <x v="222"/>
    <n v="3"/>
    <s v="INV"/>
    <s v="STDINV"/>
    <x v="0"/>
    <x v="4"/>
    <s v="VANCOUVE0001"/>
    <x v="3"/>
    <s v="Jensen"/>
    <s v="Lynn"/>
    <x v="3"/>
    <n v="19.899999999999999"/>
    <n v="0.6"/>
    <n v="19.899999999999999"/>
  </r>
  <r>
    <x v="223"/>
    <n v="3"/>
    <s v="INV"/>
    <s v="STDINV"/>
    <x v="0"/>
    <x v="5"/>
    <s v="AARONFIT0001"/>
    <x v="4"/>
    <s v="West"/>
    <s v="Paul"/>
    <x v="4"/>
    <n v="239.9"/>
    <n v="7.2"/>
    <n v="239.9"/>
  </r>
  <r>
    <x v="224"/>
    <n v="3"/>
    <s v="INV"/>
    <s v="STDINV"/>
    <x v="0"/>
    <x v="5"/>
    <s v="AARONFIT0001"/>
    <x v="4"/>
    <s v="West"/>
    <s v="Paul"/>
    <x v="4"/>
    <n v="219.9"/>
    <n v="6.6"/>
    <n v="219.9"/>
  </r>
  <r>
    <x v="225"/>
    <n v="3"/>
    <s v="INV"/>
    <s v="STDINV"/>
    <x v="0"/>
    <x v="3"/>
    <s v="PLAZAONE0001"/>
    <x v="1"/>
    <s v="Martinez"/>
    <s v="Sandra"/>
    <x v="1"/>
    <n v="159.80000000000001"/>
    <n v="4.79"/>
    <n v="159.80000000000001"/>
  </r>
  <r>
    <x v="226"/>
    <n v="3"/>
    <s v="INV"/>
    <s v="STDINV"/>
    <x v="0"/>
    <x v="10"/>
    <s v="CENTRALC0001"/>
    <x v="4"/>
    <s v="West"/>
    <s v="Paul"/>
    <x v="4"/>
    <n v="19.95"/>
    <n v="0.6"/>
    <n v="19.95"/>
  </r>
  <r>
    <x v="227"/>
    <n v="3"/>
    <s v="INV"/>
    <s v="STDINV"/>
    <x v="0"/>
    <x v="0"/>
    <s v="MAGNIFIC0001"/>
    <x v="0"/>
    <s v="Wood"/>
    <s v="Gary"/>
    <x v="0"/>
    <n v="2679.9"/>
    <n v="80.400000000000006"/>
    <n v="2679.9"/>
  </r>
  <r>
    <x v="228"/>
    <n v="3"/>
    <s v="INV"/>
    <s v="STDINV"/>
    <x v="0"/>
    <x v="1"/>
    <s v="METROPOL0001"/>
    <x v="1"/>
    <s v="Martinez"/>
    <s v="Sandra"/>
    <x v="1"/>
    <n v="569.85"/>
    <n v="17.100000000000001"/>
    <n v="569.85"/>
  </r>
  <r>
    <x v="229"/>
    <n v="3"/>
    <s v="INV"/>
    <s v="STDINV"/>
    <x v="0"/>
    <x v="2"/>
    <s v="ASTORSUI0001"/>
    <x v="2"/>
    <s v="Erickson"/>
    <s v="Gregory"/>
    <x v="2"/>
    <n v="41549.85"/>
    <n v="1246.5"/>
    <n v="41549.85"/>
  </r>
  <r>
    <x v="230"/>
    <n v="3"/>
    <s v="INV"/>
    <s v="STDINV"/>
    <x v="0"/>
    <x v="6"/>
    <s v="MAHLERST0001"/>
    <x v="1"/>
    <s v="Martinez"/>
    <s v="Sandra"/>
    <x v="1"/>
    <n v="759.8"/>
    <n v="22.79"/>
    <n v="759.8"/>
  </r>
  <r>
    <x v="231"/>
    <n v="3"/>
    <s v="INV"/>
    <s v="STDINV"/>
    <x v="0"/>
    <x v="7"/>
    <s v="LAWRENCE0001"/>
    <x v="5"/>
    <s v="Buchanan"/>
    <s v="Nancy"/>
    <x v="5"/>
    <n v="569.85"/>
    <n v="17.100000000000001"/>
    <n v="569.85"/>
  </r>
  <r>
    <x v="232"/>
    <n v="3"/>
    <s v="INV"/>
    <s v="STDINV"/>
    <x v="0"/>
    <x v="8"/>
    <s v="BLUEYOND0001"/>
    <x v="5"/>
    <s v="Buchanan"/>
    <s v="Nancy"/>
    <x v="5"/>
    <n v="1919.9"/>
    <n v="57.6"/>
    <n v="1919.9"/>
  </r>
  <r>
    <x v="233"/>
    <n v="3"/>
    <s v="INV"/>
    <s v="STDINV"/>
    <x v="0"/>
    <x v="2"/>
    <s v="ASTORSUI0001"/>
    <x v="2"/>
    <s v="Erickson"/>
    <s v="Gregory"/>
    <x v="2"/>
    <n v="119.95"/>
    <n v="3.6"/>
    <n v="119.95"/>
  </r>
  <r>
    <x v="234"/>
    <n v="3"/>
    <s v="INV"/>
    <s v="STDINV"/>
    <x v="0"/>
    <x v="3"/>
    <s v="PLAZAONE0001"/>
    <x v="1"/>
    <s v="Martinez"/>
    <s v="Sandra"/>
    <x v="1"/>
    <n v="55399.8"/>
    <n v="1661.99"/>
    <n v="55399.8"/>
  </r>
  <r>
    <x v="235"/>
    <n v="3"/>
    <s v="INV"/>
    <s v="STDINV"/>
    <x v="0"/>
    <x v="4"/>
    <s v="VANCOUVE0001"/>
    <x v="3"/>
    <s v="Jensen"/>
    <s v="Lynn"/>
    <x v="3"/>
    <n v="329.85"/>
    <n v="9.9"/>
    <n v="329.85"/>
  </r>
  <r>
    <x v="236"/>
    <n v="3"/>
    <s v="INV"/>
    <s v="STDINV"/>
    <x v="0"/>
    <x v="5"/>
    <s v="AARONFIT0001"/>
    <x v="4"/>
    <s v="West"/>
    <s v="Paul"/>
    <x v="4"/>
    <n v="119.4"/>
    <n v="3.58"/>
    <n v="119.4"/>
  </r>
  <r>
    <x v="237"/>
    <n v="3"/>
    <s v="INV"/>
    <s v="STDINV"/>
    <x v="0"/>
    <x v="5"/>
    <s v="AARONFIT0001"/>
    <x v="4"/>
    <s v="West"/>
    <s v="Paul"/>
    <x v="4"/>
    <n v="358.2"/>
    <n v="10.75"/>
    <n v="358.2"/>
  </r>
  <r>
    <x v="238"/>
    <n v="3"/>
    <s v="INV"/>
    <s v="STDINV"/>
    <x v="0"/>
    <x v="43"/>
    <s v="PLACEONE0001"/>
    <x v="3"/>
    <s v="Jensen"/>
    <s v="Lynn"/>
    <x v="3"/>
    <n v="39.799999999999997"/>
    <n v="1.19"/>
    <n v="39.799999999999997"/>
  </r>
  <r>
    <x v="239"/>
    <n v="3"/>
    <s v="INV"/>
    <s v="STDINV"/>
    <x v="0"/>
    <x v="10"/>
    <s v="CENTRALC0001"/>
    <x v="4"/>
    <s v="West"/>
    <s v="Paul"/>
    <x v="4"/>
    <n v="239.9"/>
    <n v="7.2"/>
    <n v="239.9"/>
  </r>
  <r>
    <x v="240"/>
    <n v="3"/>
    <s v="INV"/>
    <s v="STDINV"/>
    <x v="0"/>
    <x v="0"/>
    <s v="MAGNIFIC0001"/>
    <x v="0"/>
    <s v="Wood"/>
    <s v="Gary"/>
    <x v="0"/>
    <n v="1099.5"/>
    <n v="32.99"/>
    <n v="1099.5"/>
  </r>
  <r>
    <x v="241"/>
    <n v="3"/>
    <s v="INV"/>
    <s v="STDINV"/>
    <x v="0"/>
    <x v="1"/>
    <s v="METROPOL0001"/>
    <x v="1"/>
    <s v="Martinez"/>
    <s v="Sandra"/>
    <x v="1"/>
    <n v="159.80000000000001"/>
    <n v="4.79"/>
    <n v="159.80000000000001"/>
  </r>
  <r>
    <x v="242"/>
    <n v="3"/>
    <s v="INV"/>
    <s v="STDINV"/>
    <x v="0"/>
    <x v="2"/>
    <s v="ASTORSUI0001"/>
    <x v="2"/>
    <s v="Erickson"/>
    <s v="Gregory"/>
    <x v="2"/>
    <n v="39.9"/>
    <n v="1.2"/>
    <n v="39.9"/>
  </r>
  <r>
    <x v="243"/>
    <n v="3"/>
    <s v="INV"/>
    <s v="STDINV"/>
    <x v="0"/>
    <x v="3"/>
    <s v="PLAZAONE0001"/>
    <x v="1"/>
    <s v="Martinez"/>
    <s v="Sandra"/>
    <x v="1"/>
    <n v="8039.7"/>
    <n v="241.19"/>
    <n v="8039.7"/>
  </r>
  <r>
    <x v="244"/>
    <n v="3"/>
    <s v="INV"/>
    <s v="STDINV"/>
    <x v="0"/>
    <x v="11"/>
    <s v="HOLLINGC0001"/>
    <x v="4"/>
    <s v="West"/>
    <s v="Paul"/>
    <x v="4"/>
    <n v="239.85"/>
    <n v="7.2"/>
    <n v="239.85"/>
  </r>
  <r>
    <x v="245"/>
    <n v="3"/>
    <s v="INV"/>
    <s v="STDINV"/>
    <x v="0"/>
    <x v="12"/>
    <s v="BREAKTHR0001"/>
    <x v="6"/>
    <s v="Bergeron"/>
    <s v="Francine"/>
    <x v="6"/>
    <n v="21599.55"/>
    <n v="647.99"/>
    <n v="21599.55"/>
  </r>
  <r>
    <x v="246"/>
    <n v="3"/>
    <s v="INV"/>
    <s v="STDINV"/>
    <x v="0"/>
    <x v="11"/>
    <s v="HOLLINGC0001"/>
    <x v="4"/>
    <s v="West"/>
    <s v="Paul"/>
    <x v="4"/>
    <n v="799.5"/>
    <n v="23.99"/>
    <n v="799.5"/>
  </r>
  <r>
    <x v="247"/>
    <n v="3"/>
    <s v="INV"/>
    <s v="STDINV"/>
    <x v="0"/>
    <x v="6"/>
    <s v="MAHLERST0001"/>
    <x v="1"/>
    <s v="Martinez"/>
    <s v="Sandra"/>
    <x v="1"/>
    <n v="28799.4"/>
    <n v="863.98"/>
    <n v="28799.4"/>
  </r>
  <r>
    <x v="248"/>
    <n v="3"/>
    <s v="INV"/>
    <s v="STDINV"/>
    <x v="0"/>
    <x v="7"/>
    <s v="LAWRENCE0001"/>
    <x v="5"/>
    <s v="Buchanan"/>
    <s v="Nancy"/>
    <x v="5"/>
    <n v="4799.8999999999996"/>
    <n v="144"/>
    <n v="4799.8999999999996"/>
  </r>
  <r>
    <x v="249"/>
    <n v="3"/>
    <s v="INV"/>
    <s v="STDINV"/>
    <x v="0"/>
    <x v="8"/>
    <s v="BLUEYOND0001"/>
    <x v="5"/>
    <s v="Buchanan"/>
    <s v="Nancy"/>
    <x v="5"/>
    <n v="59.95"/>
    <n v="1.8"/>
    <n v="59.95"/>
  </r>
  <r>
    <x v="250"/>
    <n v="3"/>
    <s v="INV"/>
    <s v="STDINV"/>
    <x v="0"/>
    <x v="2"/>
    <s v="ASTORSUI0001"/>
    <x v="2"/>
    <s v="Erickson"/>
    <s v="Gregory"/>
    <x v="2"/>
    <n v="479.6"/>
    <n v="14.39"/>
    <n v="479.6"/>
  </r>
  <r>
    <x v="251"/>
    <n v="3"/>
    <s v="INV"/>
    <s v="STDINV"/>
    <x v="0"/>
    <x v="3"/>
    <s v="PLAZAONE0001"/>
    <x v="1"/>
    <s v="Martinez"/>
    <s v="Sandra"/>
    <x v="1"/>
    <n v="1339.95"/>
    <n v="40.200000000000003"/>
    <n v="1339.95"/>
  </r>
  <r>
    <x v="252"/>
    <n v="3"/>
    <s v="INV"/>
    <s v="STDINV"/>
    <x v="0"/>
    <x v="4"/>
    <s v="VANCOUVE0001"/>
    <x v="3"/>
    <s v="Jensen"/>
    <s v="Lynn"/>
    <x v="3"/>
    <n v="419.4"/>
    <n v="12.58"/>
    <n v="419.4"/>
  </r>
  <r>
    <x v="253"/>
    <n v="3"/>
    <s v="INV"/>
    <s v="STDINV"/>
    <x v="0"/>
    <x v="5"/>
    <s v="AARONFIT0001"/>
    <x v="4"/>
    <s v="West"/>
    <s v="Paul"/>
    <x v="4"/>
    <n v="189.95"/>
    <n v="5.7"/>
    <n v="189.95"/>
  </r>
  <r>
    <x v="254"/>
    <n v="3"/>
    <s v="INV"/>
    <s v="STDINV"/>
    <x v="0"/>
    <x v="5"/>
    <s v="AARONFIT0001"/>
    <x v="4"/>
    <s v="West"/>
    <s v="Paul"/>
    <x v="4"/>
    <n v="39.799999999999997"/>
    <n v="1.19"/>
    <n v="39.799999999999997"/>
  </r>
  <r>
    <x v="255"/>
    <n v="3"/>
    <s v="INV"/>
    <s v="STDINV"/>
    <x v="0"/>
    <x v="3"/>
    <s v="PLAZAONE0001"/>
    <x v="1"/>
    <s v="Martinez"/>
    <s v="Sandra"/>
    <x v="1"/>
    <n v="359.7"/>
    <n v="10.79"/>
    <n v="359.7"/>
  </r>
  <r>
    <x v="256"/>
    <n v="3"/>
    <s v="INV"/>
    <s v="STDINV"/>
    <x v="0"/>
    <x v="5"/>
    <s v="AARONFIT0001"/>
    <x v="4"/>
    <s v="West"/>
    <s v="Paul"/>
    <x v="4"/>
    <n v="569.85"/>
    <n v="17.100000000000001"/>
    <n v="569.85"/>
  </r>
  <r>
    <x v="257"/>
    <n v="3"/>
    <s v="INV"/>
    <s v="STDINV"/>
    <x v="0"/>
    <x v="12"/>
    <s v="BREAKTHR0001"/>
    <x v="6"/>
    <s v="Bergeron"/>
    <s v="Francine"/>
    <x v="6"/>
    <n v="1219.9000000000001"/>
    <n v="36.6"/>
    <n v="1219.9000000000001"/>
  </r>
  <r>
    <x v="258"/>
    <n v="3"/>
    <s v="INV"/>
    <s v="STDINV"/>
    <x v="0"/>
    <x v="11"/>
    <s v="HOLLINGC0001"/>
    <x v="4"/>
    <s v="West"/>
    <s v="Paul"/>
    <x v="4"/>
    <n v="109.95"/>
    <n v="3.3"/>
    <n v="109.95"/>
  </r>
  <r>
    <x v="259"/>
    <n v="3"/>
    <s v="INV"/>
    <s v="STDINV"/>
    <x v="6"/>
    <x v="5"/>
    <s v="AARONFIT0001"/>
    <x v="4"/>
    <s v="West"/>
    <s v="Paul"/>
    <x v="4"/>
    <n v="49.75"/>
    <n v="1.49"/>
    <n v="49.75"/>
  </r>
  <r>
    <x v="260"/>
    <n v="3"/>
    <s v="INV"/>
    <s v="STDINV"/>
    <x v="6"/>
    <x v="9"/>
    <s v="CONTOSOL0001"/>
    <x v="5"/>
    <s v="Buchanan"/>
    <s v="Nancy"/>
    <x v="5"/>
    <n v="189.95"/>
    <n v="5.7"/>
    <n v="189.95"/>
  </r>
  <r>
    <x v="261"/>
    <n v="3"/>
    <s v="INV"/>
    <s v="STDINV"/>
    <x v="1"/>
    <x v="4"/>
    <s v="VANCOUVE0001"/>
    <x v="3"/>
    <s v="Jensen"/>
    <s v="Lynn"/>
    <x v="3"/>
    <n v="609.95000000000005"/>
    <n v="18.3"/>
    <n v="609.95000000000005"/>
  </r>
  <r>
    <x v="262"/>
    <n v="3"/>
    <s v="INV"/>
    <s v="STDINV"/>
    <x v="1"/>
    <x v="3"/>
    <s v="PLAZAONE0001"/>
    <x v="1"/>
    <s v="Martinez"/>
    <s v="Sandra"/>
    <x v="1"/>
    <n v="949.75"/>
    <n v="28.49"/>
    <n v="949.75"/>
  </r>
  <r>
    <x v="263"/>
    <n v="3"/>
    <s v="INV"/>
    <s v="STDINV"/>
    <x v="1"/>
    <x v="10"/>
    <s v="CENTRALC0001"/>
    <x v="4"/>
    <s v="West"/>
    <s v="Paul"/>
    <x v="4"/>
    <n v="29.85"/>
    <n v="0.9"/>
    <n v="29.85"/>
  </r>
  <r>
    <x v="264"/>
    <n v="3"/>
    <s v="INV"/>
    <s v="STDINV"/>
    <x v="1"/>
    <x v="0"/>
    <s v="MAGNIFIC0001"/>
    <x v="0"/>
    <s v="Wood"/>
    <s v="Gary"/>
    <x v="0"/>
    <n v="719.9"/>
    <n v="21.6"/>
    <n v="719.9"/>
  </r>
  <r>
    <x v="265"/>
    <n v="3"/>
    <s v="INV"/>
    <s v="STDINV"/>
    <x v="1"/>
    <x v="1"/>
    <s v="METROPOL0001"/>
    <x v="1"/>
    <s v="Martinez"/>
    <s v="Sandra"/>
    <x v="1"/>
    <n v="29.85"/>
    <n v="0.9"/>
    <n v="29.85"/>
  </r>
  <r>
    <x v="266"/>
    <n v="3"/>
    <s v="INV"/>
    <s v="STDINV"/>
    <x v="1"/>
    <x v="6"/>
    <s v="MAHLERST0001"/>
    <x v="1"/>
    <s v="Martinez"/>
    <s v="Sandra"/>
    <x v="1"/>
    <n v="11999.9"/>
    <n v="360"/>
    <n v="11999.9"/>
  </r>
  <r>
    <x v="267"/>
    <n v="3"/>
    <s v="INV"/>
    <s v="STDINV"/>
    <x v="1"/>
    <x v="7"/>
    <s v="LAWRENCE0001"/>
    <x v="5"/>
    <s v="Buchanan"/>
    <s v="Nancy"/>
    <x v="5"/>
    <n v="6929.95"/>
    <n v="207.9"/>
    <n v="6929.95"/>
  </r>
  <r>
    <x v="268"/>
    <n v="3"/>
    <s v="INV"/>
    <s v="STDINV"/>
    <x v="1"/>
    <x v="8"/>
    <s v="BLUEYOND0001"/>
    <x v="5"/>
    <s v="Buchanan"/>
    <s v="Nancy"/>
    <x v="5"/>
    <n v="1349.95"/>
    <n v="40.5"/>
    <n v="1349.95"/>
  </r>
  <r>
    <x v="269"/>
    <n v="3"/>
    <s v="INV"/>
    <s v="STDINV"/>
    <x v="1"/>
    <x v="2"/>
    <s v="ASTORSUI0001"/>
    <x v="2"/>
    <s v="Erickson"/>
    <s v="Gregory"/>
    <x v="2"/>
    <n v="29.85"/>
    <n v="0.9"/>
    <n v="29.8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8" applyNumberFormats="0" applyBorderFormats="0" applyFontFormats="0" applyPatternFormats="0" applyAlignmentFormats="0" applyWidthHeightFormats="1" dataCaption="Values" updatedVersion="6" minRefreshableVersion="3" showDrill="0" itemPrintTitles="1" createdVersion="5" indent="0" compact="0" outline="1" outlineData="1" compactData="0" multipleFieldFilters="0">
  <location ref="F8:L348" firstHeaderRow="0" firstDataRow="1" firstDataCol="3"/>
  <pivotFields count="17">
    <pivotField axis="axisRow" compact="0" subtotalTop="0" showAll="0">
      <items count="271">
        <item x="189"/>
        <item x="190"/>
        <item x="191"/>
        <item x="192"/>
        <item x="193"/>
        <item x="194"/>
        <item x="195"/>
        <item x="196"/>
        <item x="197"/>
        <item x="198"/>
        <item x="199"/>
        <item x="200"/>
        <item x="201"/>
        <item x="202"/>
        <item x="203"/>
        <item x="204"/>
        <item x="205"/>
        <item x="206"/>
        <item x="259"/>
        <item x="260"/>
        <item x="261"/>
        <item x="262"/>
        <item x="263"/>
        <item x="264"/>
        <item x="265"/>
        <item x="266"/>
        <item x="267"/>
        <item x="268"/>
        <item x="269"/>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41"/>
        <item x="142"/>
        <item x="143"/>
        <item x="144"/>
        <item x="145"/>
        <item x="146"/>
        <item x="147"/>
        <item x="148"/>
        <item x="149"/>
        <item x="150"/>
        <item x="151"/>
        <item x="152"/>
        <item x="0"/>
        <item x="1"/>
        <item x="2"/>
        <item x="3"/>
        <item x="178"/>
        <item x="179"/>
        <item x="180"/>
        <item x="181"/>
        <item x="182"/>
        <item x="183"/>
        <item x="184"/>
        <item x="185"/>
        <item x="186"/>
        <item x="187"/>
        <item x="188"/>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117"/>
        <item x="118"/>
        <item x="119"/>
        <item x="120"/>
        <item x="121"/>
        <item x="122"/>
        <item x="123"/>
        <item x="124"/>
        <item x="125"/>
        <item x="126"/>
        <item x="127"/>
        <item x="128"/>
        <item x="129"/>
        <item x="130"/>
        <item x="131"/>
        <item x="132"/>
        <item x="133"/>
        <item x="134"/>
        <item x="135"/>
        <item x="136"/>
        <item x="137"/>
        <item x="138"/>
        <item x="139"/>
        <item x="140"/>
        <item x="153"/>
        <item x="154"/>
        <item x="155"/>
        <item x="156"/>
        <item x="157"/>
        <item x="158"/>
        <item x="159"/>
        <item x="160"/>
        <item x="161"/>
        <item x="162"/>
        <item x="163"/>
        <item x="164"/>
        <item x="165"/>
        <item x="166"/>
        <item x="167"/>
        <item x="168"/>
        <item x="169"/>
        <item x="170"/>
        <item x="171"/>
        <item x="172"/>
        <item x="173"/>
        <item x="174"/>
        <item x="175"/>
        <item x="176"/>
        <item x="177"/>
        <item t="default"/>
      </items>
    </pivotField>
    <pivotField compact="0" subtotalTop="0" showAll="0"/>
    <pivotField compact="0" showAll="0" defaultSubtotal="0"/>
    <pivotField compact="0" subtotalTop="0" showAll="0"/>
    <pivotField name="Posted Date" compact="0" numFmtId="14" subtotalTop="0" showAll="0" defaultSubtotal="0">
      <items count="14">
        <item x="0"/>
        <item x="1"/>
        <item x="2"/>
        <item x="3"/>
        <item x="4"/>
        <item x="5"/>
        <item x="6"/>
        <item x="7"/>
        <item x="8"/>
        <item x="9"/>
        <item x="10"/>
        <item x="11"/>
        <item x="12"/>
        <item x="13"/>
      </items>
    </pivotField>
    <pivotField axis="axisRow" compact="0" subtotalTop="0" showAll="0" defaultSubtotal="0">
      <items count="44">
        <item x="31"/>
        <item x="32"/>
        <item x="33"/>
        <item x="34"/>
        <item x="25"/>
        <item x="35"/>
        <item x="36"/>
        <item x="2"/>
        <item x="5"/>
        <item x="37"/>
        <item x="38"/>
        <item x="39"/>
        <item x="40"/>
        <item x="13"/>
        <item x="41"/>
        <item x="42"/>
        <item x="9"/>
        <item x="4"/>
        <item x="3"/>
        <item x="10"/>
        <item x="0"/>
        <item x="1"/>
        <item x="6"/>
        <item x="7"/>
        <item x="8"/>
        <item x="11"/>
        <item x="12"/>
        <item x="14"/>
        <item x="15"/>
        <item x="16"/>
        <item x="17"/>
        <item x="18"/>
        <item x="19"/>
        <item x="20"/>
        <item x="21"/>
        <item x="22"/>
        <item x="23"/>
        <item x="24"/>
        <item x="26"/>
        <item x="27"/>
        <item x="28"/>
        <item x="29"/>
        <item x="30"/>
        <item x="43"/>
      </items>
    </pivotField>
    <pivotField compact="0" subtotalTop="0" showAll="0"/>
    <pivotField axis="axisRow" compact="0" subtotalTop="0" showAll="0" insertBlankRow="1" insertPageBreak="1">
      <items count="9">
        <item x="4"/>
        <item x="1"/>
        <item x="7"/>
        <item x="6"/>
        <item x="2"/>
        <item x="0"/>
        <item x="5"/>
        <item x="3"/>
        <item t="default"/>
      </items>
    </pivotField>
    <pivotField compact="0" subtotalTop="0" showAll="0"/>
    <pivotField compact="0" subtotalTop="0" showAll="0"/>
    <pivotField compact="0" subtotalTop="0" showAll="0">
      <items count="9">
        <item x="4"/>
        <item x="2"/>
        <item x="5"/>
        <item x="1"/>
        <item x="6"/>
        <item x="0"/>
        <item x="3"/>
        <item x="7"/>
        <item t="default"/>
      </items>
    </pivotField>
    <pivotField dataField="1" compact="0" subtotalTop="0" showAll="0"/>
    <pivotField dataField="1" compact="0" subtotalTop="0" showAll="0"/>
    <pivotField dataField="1" compact="0" subtotalTop="0" showAll="0"/>
    <pivotField dataField="1" compact="0" subtotalTop="0" dragToRow="0" dragToCol="0" dragToPage="0" showAll="0"/>
    <pivotField compact="0" showAll="0" defaultSubtotal="0">
      <items count="6">
        <item x="0"/>
        <item x="1"/>
        <item x="2"/>
        <item x="3"/>
        <item x="4"/>
        <item x="5"/>
      </items>
    </pivotField>
    <pivotField compact="0" showAll="0" defaultSubtotal="0">
      <items count="4">
        <item x="0"/>
        <item x="1"/>
        <item x="2"/>
        <item x="3"/>
      </items>
    </pivotField>
  </pivotFields>
  <rowFields count="3">
    <field x="7"/>
    <field x="5"/>
    <field x="0"/>
  </rowFields>
  <rowItems count="340">
    <i>
      <x/>
    </i>
    <i r="1">
      <x/>
    </i>
    <i r="2">
      <x/>
    </i>
    <i r="1">
      <x v="8"/>
    </i>
    <i r="2">
      <x v="8"/>
    </i>
    <i r="2">
      <x v="18"/>
    </i>
    <i r="2">
      <x v="31"/>
    </i>
    <i r="2">
      <x v="32"/>
    </i>
    <i r="2">
      <x v="52"/>
    </i>
    <i r="2">
      <x v="62"/>
    </i>
    <i r="2">
      <x v="75"/>
    </i>
    <i r="2">
      <x v="76"/>
    </i>
    <i r="2">
      <x v="88"/>
    </i>
    <i r="2">
      <x v="89"/>
    </i>
    <i r="2">
      <x v="105"/>
    </i>
    <i r="2">
      <x v="106"/>
    </i>
    <i r="2">
      <x v="108"/>
    </i>
    <i r="2">
      <x v="111"/>
    </i>
    <i r="2">
      <x v="116"/>
    </i>
    <i r="2">
      <x v="139"/>
    </i>
    <i r="2">
      <x v="144"/>
    </i>
    <i r="2">
      <x v="147"/>
    </i>
    <i r="2">
      <x v="148"/>
    </i>
    <i r="2">
      <x v="152"/>
    </i>
    <i r="2">
      <x v="153"/>
    </i>
    <i r="2">
      <x v="165"/>
    </i>
    <i r="2">
      <x v="166"/>
    </i>
    <i r="2">
      <x v="172"/>
    </i>
    <i r="2">
      <x v="185"/>
    </i>
    <i r="2">
      <x v="186"/>
    </i>
    <i r="2">
      <x v="198"/>
    </i>
    <i r="2">
      <x v="199"/>
    </i>
    <i r="2">
      <x v="215"/>
    </i>
    <i r="2">
      <x v="216"/>
    </i>
    <i r="2">
      <x v="218"/>
    </i>
    <i r="2">
      <x v="223"/>
    </i>
    <i r="2">
      <x v="226"/>
    </i>
    <i r="2">
      <x v="227"/>
    </i>
    <i r="2">
      <x v="231"/>
    </i>
    <i r="2">
      <x v="232"/>
    </i>
    <i r="2">
      <x v="233"/>
    </i>
    <i r="2">
      <x v="247"/>
    </i>
    <i r="2">
      <x v="248"/>
    </i>
    <i r="2">
      <x v="250"/>
    </i>
    <i r="2">
      <x v="251"/>
    </i>
    <i r="2">
      <x v="267"/>
    </i>
    <i r="1">
      <x v="14"/>
    </i>
    <i r="2">
      <x v="16"/>
    </i>
    <i r="1">
      <x v="15"/>
    </i>
    <i r="2">
      <x v="17"/>
    </i>
    <i r="1">
      <x v="19"/>
    </i>
    <i r="2">
      <x v="22"/>
    </i>
    <i r="2">
      <x v="43"/>
    </i>
    <i r="2">
      <x v="54"/>
    </i>
    <i r="2">
      <x v="66"/>
    </i>
    <i r="2">
      <x v="78"/>
    </i>
    <i r="2">
      <x v="91"/>
    </i>
    <i r="2">
      <x v="168"/>
    </i>
    <i r="2">
      <x v="176"/>
    </i>
    <i r="2">
      <x v="188"/>
    </i>
    <i r="2">
      <x v="201"/>
    </i>
    <i r="2">
      <x v="238"/>
    </i>
    <i r="2">
      <x v="258"/>
    </i>
    <i r="2">
      <x v="268"/>
    </i>
    <i r="1">
      <x v="25"/>
    </i>
    <i r="2">
      <x v="59"/>
    </i>
    <i r="2">
      <x v="61"/>
    </i>
    <i r="2">
      <x v="96"/>
    </i>
    <i r="2">
      <x v="98"/>
    </i>
    <i r="2">
      <x v="110"/>
    </i>
    <i r="2">
      <x v="120"/>
    </i>
    <i r="2">
      <x v="169"/>
    </i>
    <i r="2">
      <x v="171"/>
    </i>
    <i r="2">
      <x v="206"/>
    </i>
    <i r="2">
      <x v="208"/>
    </i>
    <i r="2">
      <x v="220"/>
    </i>
    <i r="1">
      <x v="29"/>
    </i>
    <i r="2">
      <x v="117"/>
    </i>
    <i r="2">
      <x v="234"/>
    </i>
    <i r="1">
      <x v="32"/>
    </i>
    <i r="2">
      <x v="124"/>
    </i>
    <i r="1">
      <x v="38"/>
    </i>
    <i r="2">
      <x v="140"/>
    </i>
    <i r="2">
      <x v="143"/>
    </i>
    <i r="2">
      <x v="222"/>
    </i>
    <i r="1">
      <x v="39"/>
    </i>
    <i r="2">
      <x v="145"/>
    </i>
    <i r="2">
      <x v="224"/>
    </i>
    <i t="default">
      <x/>
    </i>
    <i t="blank">
      <x/>
    </i>
    <i>
      <x v="1"/>
    </i>
    <i r="1">
      <x v="1"/>
    </i>
    <i r="2">
      <x v="1"/>
    </i>
    <i r="1">
      <x v="2"/>
    </i>
    <i r="2">
      <x v="2"/>
    </i>
    <i r="1">
      <x v="9"/>
    </i>
    <i r="2">
      <x v="9"/>
    </i>
    <i r="1">
      <x v="18"/>
    </i>
    <i r="2">
      <x v="21"/>
    </i>
    <i r="2">
      <x v="29"/>
    </i>
    <i r="2">
      <x v="33"/>
    </i>
    <i r="2">
      <x v="39"/>
    </i>
    <i r="2">
      <x v="42"/>
    </i>
    <i r="2">
      <x v="50"/>
    </i>
    <i r="2">
      <x v="53"/>
    </i>
    <i r="2">
      <x v="58"/>
    </i>
    <i r="2">
      <x v="65"/>
    </i>
    <i r="2">
      <x v="73"/>
    </i>
    <i r="2">
      <x v="77"/>
    </i>
    <i r="2">
      <x v="86"/>
    </i>
    <i r="2">
      <x v="90"/>
    </i>
    <i r="2">
      <x v="95"/>
    </i>
    <i r="2">
      <x v="103"/>
    </i>
    <i r="2">
      <x v="107"/>
    </i>
    <i r="2">
      <x v="119"/>
    </i>
    <i r="2">
      <x v="149"/>
    </i>
    <i r="2">
      <x v="157"/>
    </i>
    <i r="2">
      <x v="163"/>
    </i>
    <i r="2">
      <x v="167"/>
    </i>
    <i r="2">
      <x v="175"/>
    </i>
    <i r="2">
      <x v="183"/>
    </i>
    <i r="2">
      <x v="187"/>
    </i>
    <i r="2">
      <x v="196"/>
    </i>
    <i r="2">
      <x v="205"/>
    </i>
    <i r="2">
      <x v="213"/>
    </i>
    <i r="2">
      <x v="217"/>
    </i>
    <i r="2">
      <x v="228"/>
    </i>
    <i r="2">
      <x v="237"/>
    </i>
    <i r="2">
      <x v="245"/>
    </i>
    <i r="2">
      <x v="256"/>
    </i>
    <i r="2">
      <x v="257"/>
    </i>
    <i r="2">
      <x v="265"/>
    </i>
    <i r="1">
      <x v="21"/>
    </i>
    <i r="2">
      <x v="24"/>
    </i>
    <i r="2">
      <x v="34"/>
    </i>
    <i r="2">
      <x v="45"/>
    </i>
    <i r="2">
      <x v="56"/>
    </i>
    <i r="2">
      <x v="68"/>
    </i>
    <i r="2">
      <x v="80"/>
    </i>
    <i r="2">
      <x v="93"/>
    </i>
    <i r="2">
      <x v="118"/>
    </i>
    <i r="2">
      <x v="128"/>
    </i>
    <i r="2">
      <x v="155"/>
    </i>
    <i r="2">
      <x v="158"/>
    </i>
    <i r="2">
      <x v="178"/>
    </i>
    <i r="2">
      <x v="190"/>
    </i>
    <i r="2">
      <x v="203"/>
    </i>
    <i r="2">
      <x v="240"/>
    </i>
    <i r="2">
      <x v="260"/>
    </i>
    <i r="1">
      <x v="22"/>
    </i>
    <i r="2">
      <x v="25"/>
    </i>
    <i r="2">
      <x v="35"/>
    </i>
    <i r="2">
      <x v="46"/>
    </i>
    <i r="2">
      <x v="69"/>
    </i>
    <i r="2">
      <x v="82"/>
    </i>
    <i r="2">
      <x v="99"/>
    </i>
    <i r="2">
      <x v="159"/>
    </i>
    <i r="2">
      <x v="179"/>
    </i>
    <i r="2">
      <x v="192"/>
    </i>
    <i r="2">
      <x v="209"/>
    </i>
    <i r="2">
      <x v="241"/>
    </i>
    <i r="2">
      <x v="261"/>
    </i>
    <i r="1">
      <x v="37"/>
    </i>
    <i r="2">
      <x v="132"/>
    </i>
    <i t="default">
      <x v="1"/>
    </i>
    <i t="blank">
      <x v="1"/>
    </i>
    <i>
      <x v="2"/>
    </i>
    <i r="1">
      <x v="3"/>
    </i>
    <i r="2">
      <x v="3"/>
    </i>
    <i r="2">
      <x v="14"/>
    </i>
    <i r="1">
      <x v="4"/>
    </i>
    <i r="2">
      <x v="4"/>
    </i>
    <i r="2">
      <x v="134"/>
    </i>
    <i r="1">
      <x v="27"/>
    </i>
    <i r="2">
      <x v="113"/>
    </i>
    <i r="1">
      <x v="31"/>
    </i>
    <i r="2">
      <x v="123"/>
    </i>
    <i r="1">
      <x v="41"/>
    </i>
    <i r="2">
      <x v="150"/>
    </i>
    <i r="2">
      <x v="229"/>
    </i>
    <i t="default">
      <x v="2"/>
    </i>
    <i t="blank">
      <x v="2"/>
    </i>
    <i>
      <x v="3"/>
    </i>
    <i r="1">
      <x v="5"/>
    </i>
    <i r="2">
      <x v="5"/>
    </i>
    <i r="1">
      <x v="26"/>
    </i>
    <i r="2">
      <x v="60"/>
    </i>
    <i r="2">
      <x v="97"/>
    </i>
    <i r="2">
      <x v="109"/>
    </i>
    <i r="2">
      <x v="121"/>
    </i>
    <i r="2">
      <x v="170"/>
    </i>
    <i r="2">
      <x v="207"/>
    </i>
    <i r="2">
      <x v="219"/>
    </i>
    <i r="1">
      <x v="30"/>
    </i>
    <i r="2">
      <x v="122"/>
    </i>
    <i t="default">
      <x v="3"/>
    </i>
    <i t="blank">
      <x v="3"/>
    </i>
    <i>
      <x v="4"/>
    </i>
    <i r="1">
      <x v="6"/>
    </i>
    <i r="2">
      <x v="6"/>
    </i>
    <i r="2">
      <x v="13"/>
    </i>
    <i r="1">
      <x v="7"/>
    </i>
    <i r="2">
      <x v="7"/>
    </i>
    <i r="2">
      <x v="28"/>
    </i>
    <i r="2">
      <x v="38"/>
    </i>
    <i r="2">
      <x v="49"/>
    </i>
    <i r="2">
      <x v="57"/>
    </i>
    <i r="2">
      <x v="72"/>
    </i>
    <i r="2">
      <x v="81"/>
    </i>
    <i r="2">
      <x v="85"/>
    </i>
    <i r="2">
      <x v="94"/>
    </i>
    <i r="2">
      <x v="102"/>
    </i>
    <i r="2">
      <x v="135"/>
    </i>
    <i r="2">
      <x v="156"/>
    </i>
    <i r="2">
      <x v="162"/>
    </i>
    <i r="2">
      <x v="182"/>
    </i>
    <i r="2">
      <x v="191"/>
    </i>
    <i r="2">
      <x v="195"/>
    </i>
    <i r="2">
      <x v="204"/>
    </i>
    <i r="2">
      <x v="212"/>
    </i>
    <i r="2">
      <x v="244"/>
    </i>
    <i r="2">
      <x v="264"/>
    </i>
    <i r="1">
      <x v="10"/>
    </i>
    <i r="2">
      <x v="10"/>
    </i>
    <i r="1">
      <x v="12"/>
    </i>
    <i r="2">
      <x v="12"/>
    </i>
    <i r="1">
      <x v="13"/>
    </i>
    <i r="2">
      <x v="15"/>
    </i>
    <i r="2">
      <x v="112"/>
    </i>
    <i r="2">
      <x v="114"/>
    </i>
    <i r="2">
      <x v="137"/>
    </i>
    <i r="2">
      <x v="249"/>
    </i>
    <i r="1">
      <x v="28"/>
    </i>
    <i r="2">
      <x v="115"/>
    </i>
    <i r="2">
      <x v="138"/>
    </i>
    <i r="2">
      <x v="141"/>
    </i>
    <i r="1">
      <x v="36"/>
    </i>
    <i r="2">
      <x v="131"/>
    </i>
    <i r="1">
      <x v="42"/>
    </i>
    <i r="2">
      <x v="151"/>
    </i>
    <i r="2">
      <x v="230"/>
    </i>
    <i t="default">
      <x v="4"/>
    </i>
    <i t="blank">
      <x v="4"/>
    </i>
    <i>
      <x v="5"/>
    </i>
    <i r="1">
      <x v="11"/>
    </i>
    <i r="2">
      <x v="11"/>
    </i>
    <i r="1">
      <x v="20"/>
    </i>
    <i r="2">
      <x v="23"/>
    </i>
    <i r="2">
      <x v="44"/>
    </i>
    <i r="2">
      <x v="55"/>
    </i>
    <i r="2">
      <x v="67"/>
    </i>
    <i r="2">
      <x v="79"/>
    </i>
    <i r="2">
      <x v="92"/>
    </i>
    <i r="2">
      <x v="154"/>
    </i>
    <i r="2">
      <x v="177"/>
    </i>
    <i r="2">
      <x v="189"/>
    </i>
    <i r="2">
      <x v="202"/>
    </i>
    <i r="2">
      <x v="239"/>
    </i>
    <i r="2">
      <x v="259"/>
    </i>
    <i r="2">
      <x v="269"/>
    </i>
    <i r="1">
      <x v="35"/>
    </i>
    <i r="2">
      <x v="130"/>
    </i>
    <i t="default">
      <x v="5"/>
    </i>
    <i t="blank">
      <x v="5"/>
    </i>
    <i>
      <x v="6"/>
    </i>
    <i r="1">
      <x v="16"/>
    </i>
    <i r="2">
      <x v="19"/>
    </i>
    <i r="2">
      <x v="40"/>
    </i>
    <i r="2">
      <x v="63"/>
    </i>
    <i r="2">
      <x v="133"/>
    </i>
    <i r="2">
      <x v="136"/>
    </i>
    <i r="2">
      <x v="142"/>
    </i>
    <i r="2">
      <x v="173"/>
    </i>
    <i r="2">
      <x v="221"/>
    </i>
    <i r="2">
      <x v="235"/>
    </i>
    <i r="2">
      <x v="252"/>
    </i>
    <i r="2">
      <x v="254"/>
    </i>
    <i r="1">
      <x v="23"/>
    </i>
    <i r="2">
      <x v="26"/>
    </i>
    <i r="2">
      <x v="36"/>
    </i>
    <i r="2">
      <x v="47"/>
    </i>
    <i r="2">
      <x v="70"/>
    </i>
    <i r="2">
      <x v="83"/>
    </i>
    <i r="2">
      <x v="100"/>
    </i>
    <i r="2">
      <x v="126"/>
    </i>
    <i r="2">
      <x v="160"/>
    </i>
    <i r="2">
      <x v="180"/>
    </i>
    <i r="2">
      <x v="193"/>
    </i>
    <i r="2">
      <x v="210"/>
    </i>
    <i r="2">
      <x v="242"/>
    </i>
    <i r="2">
      <x v="262"/>
    </i>
    <i r="1">
      <x v="24"/>
    </i>
    <i r="2">
      <x v="27"/>
    </i>
    <i r="2">
      <x v="37"/>
    </i>
    <i r="2">
      <x v="48"/>
    </i>
    <i r="2">
      <x v="71"/>
    </i>
    <i r="2">
      <x v="84"/>
    </i>
    <i r="2">
      <x v="101"/>
    </i>
    <i r="2">
      <x v="161"/>
    </i>
    <i r="2">
      <x v="181"/>
    </i>
    <i r="2">
      <x v="194"/>
    </i>
    <i r="2">
      <x v="211"/>
    </i>
    <i r="2">
      <x v="243"/>
    </i>
    <i r="2">
      <x v="263"/>
    </i>
    <i r="1">
      <x v="34"/>
    </i>
    <i r="2">
      <x v="127"/>
    </i>
    <i t="default">
      <x v="6"/>
    </i>
    <i t="blank">
      <x v="6"/>
    </i>
    <i>
      <x v="7"/>
    </i>
    <i r="1">
      <x v="17"/>
    </i>
    <i r="2">
      <x v="20"/>
    </i>
    <i r="2">
      <x v="30"/>
    </i>
    <i r="2">
      <x v="41"/>
    </i>
    <i r="2">
      <x v="51"/>
    </i>
    <i r="2">
      <x v="64"/>
    </i>
    <i r="2">
      <x v="74"/>
    </i>
    <i r="2">
      <x v="87"/>
    </i>
    <i r="2">
      <x v="104"/>
    </i>
    <i r="2">
      <x v="164"/>
    </i>
    <i r="2">
      <x v="174"/>
    </i>
    <i r="2">
      <x v="184"/>
    </i>
    <i r="2">
      <x v="197"/>
    </i>
    <i r="2">
      <x v="214"/>
    </i>
    <i r="2">
      <x v="236"/>
    </i>
    <i r="2">
      <x v="246"/>
    </i>
    <i r="2">
      <x v="253"/>
    </i>
    <i r="2">
      <x v="255"/>
    </i>
    <i r="2">
      <x v="266"/>
    </i>
    <i r="1">
      <x v="33"/>
    </i>
    <i r="2">
      <x v="125"/>
    </i>
    <i r="1">
      <x v="35"/>
    </i>
    <i r="2">
      <x v="129"/>
    </i>
    <i r="1">
      <x v="40"/>
    </i>
    <i r="2">
      <x v="146"/>
    </i>
    <i r="2">
      <x v="225"/>
    </i>
    <i r="1">
      <x v="43"/>
    </i>
    <i r="2">
      <x v="200"/>
    </i>
    <i t="default">
      <x v="7"/>
    </i>
    <i t="blank">
      <x v="7"/>
    </i>
    <i t="grand">
      <x/>
    </i>
  </rowItems>
  <colFields count="1">
    <field x="-2"/>
  </colFields>
  <colItems count="4">
    <i>
      <x/>
    </i>
    <i i="1">
      <x v="1"/>
    </i>
    <i i="2">
      <x v="2"/>
    </i>
    <i i="3">
      <x v="3"/>
    </i>
  </colItems>
  <dataFields count="4">
    <dataField name=" Actual Sale Amount" fld="11" baseField="6" baseItem="0" numFmtId="44"/>
    <dataField name=" Commission Sale Amount" fld="13" baseField="9" baseItem="0" numFmtId="44"/>
    <dataField name=" Commission Amount" fld="12" baseField="0" baseItem="88" numFmtId="44"/>
    <dataField name=" Commission %" fld="14" baseField="9" baseItem="0" numFmtId="164"/>
  </dataFields>
  <formats count="70">
    <format dxfId="83">
      <pivotArea field="0" type="button" dataOnly="0" labelOnly="1" outline="0" axis="axisRow" fieldPosition="2"/>
    </format>
    <format dxfId="82">
      <pivotArea dataOnly="0" labelOnly="1" outline="0" fieldPosition="0">
        <references count="1">
          <reference field="7" count="1">
            <x v="0"/>
          </reference>
        </references>
      </pivotArea>
    </format>
    <format dxfId="81">
      <pivotArea dataOnly="0" labelOnly="1" outline="0" fieldPosition="0">
        <references count="1">
          <reference field="7" count="1" defaultSubtotal="1">
            <x v="0"/>
          </reference>
        </references>
      </pivotArea>
    </format>
    <format dxfId="80">
      <pivotArea dataOnly="0" labelOnly="1" outline="0" fieldPosition="0">
        <references count="1">
          <reference field="7" count="1">
            <x v="1"/>
          </reference>
        </references>
      </pivotArea>
    </format>
    <format dxfId="79">
      <pivotArea dataOnly="0" labelOnly="1" outline="0" fieldPosition="0">
        <references count="1">
          <reference field="7" count="1" defaultSubtotal="1">
            <x v="1"/>
          </reference>
        </references>
      </pivotArea>
    </format>
    <format dxfId="78">
      <pivotArea dataOnly="0" labelOnly="1" outline="0" fieldPosition="0">
        <references count="1">
          <reference field="7" count="1">
            <x v="2"/>
          </reference>
        </references>
      </pivotArea>
    </format>
    <format dxfId="77">
      <pivotArea dataOnly="0" labelOnly="1" outline="0" fieldPosition="0">
        <references count="1">
          <reference field="7" count="1" defaultSubtotal="1">
            <x v="2"/>
          </reference>
        </references>
      </pivotArea>
    </format>
    <format dxfId="76">
      <pivotArea dataOnly="0" labelOnly="1" outline="0" fieldPosition="0">
        <references count="1">
          <reference field="7" count="1">
            <x v="3"/>
          </reference>
        </references>
      </pivotArea>
    </format>
    <format dxfId="75">
      <pivotArea dataOnly="0" labelOnly="1" outline="0" fieldPosition="0">
        <references count="1">
          <reference field="7" count="1" defaultSubtotal="1">
            <x v="3"/>
          </reference>
        </references>
      </pivotArea>
    </format>
    <format dxfId="74">
      <pivotArea dataOnly="0" labelOnly="1" outline="0" fieldPosition="0">
        <references count="1">
          <reference field="7" count="1">
            <x v="4"/>
          </reference>
        </references>
      </pivotArea>
    </format>
    <format dxfId="73">
      <pivotArea dataOnly="0" labelOnly="1" outline="0" fieldPosition="0">
        <references count="1">
          <reference field="7" count="1" defaultSubtotal="1">
            <x v="4"/>
          </reference>
        </references>
      </pivotArea>
    </format>
    <format dxfId="72">
      <pivotArea dataOnly="0" labelOnly="1" outline="0" fieldPosition="0">
        <references count="1">
          <reference field="7" count="1">
            <x v="5"/>
          </reference>
        </references>
      </pivotArea>
    </format>
    <format dxfId="71">
      <pivotArea dataOnly="0" labelOnly="1" outline="0" fieldPosition="0">
        <references count="1">
          <reference field="7" count="1" defaultSubtotal="1">
            <x v="5"/>
          </reference>
        </references>
      </pivotArea>
    </format>
    <format dxfId="70">
      <pivotArea dataOnly="0" labelOnly="1" outline="0" fieldPosition="0">
        <references count="1">
          <reference field="7" count="1">
            <x v="6"/>
          </reference>
        </references>
      </pivotArea>
    </format>
    <format dxfId="69">
      <pivotArea dataOnly="0" labelOnly="1" outline="0" fieldPosition="0">
        <references count="1">
          <reference field="7" count="1" defaultSubtotal="1">
            <x v="6"/>
          </reference>
        </references>
      </pivotArea>
    </format>
    <format dxfId="68">
      <pivotArea dataOnly="0" labelOnly="1" outline="0" fieldPosition="0">
        <references count="1">
          <reference field="7" count="1">
            <x v="7"/>
          </reference>
        </references>
      </pivotArea>
    </format>
    <format dxfId="67">
      <pivotArea dataOnly="0" labelOnly="1" outline="0" fieldPosition="0">
        <references count="1">
          <reference field="7" count="1" defaultSubtotal="1">
            <x v="7"/>
          </reference>
        </references>
      </pivotArea>
    </format>
    <format dxfId="66">
      <pivotArea dataOnly="0" labelOnly="1" grandRow="1" outline="0" fieldPosition="0"/>
    </format>
    <format dxfId="65">
      <pivotArea dataOnly="0" labelOnly="1" outline="0" fieldPosition="0">
        <references count="2">
          <reference field="5" count="1">
            <x v="0"/>
          </reference>
          <reference field="7" count="1" selected="0">
            <x v="0"/>
          </reference>
        </references>
      </pivotArea>
    </format>
    <format dxfId="64">
      <pivotArea dataOnly="0" labelOnly="1" outline="0" fieldPosition="0">
        <references count="2">
          <reference field="5" count="1">
            <x v="8"/>
          </reference>
          <reference field="7" count="1" selected="0">
            <x v="0"/>
          </reference>
        </references>
      </pivotArea>
    </format>
    <format dxfId="63">
      <pivotArea dataOnly="0" labelOnly="1" outline="0" fieldPosition="0">
        <references count="2">
          <reference field="5" count="1">
            <x v="14"/>
          </reference>
          <reference field="7" count="1" selected="0">
            <x v="0"/>
          </reference>
        </references>
      </pivotArea>
    </format>
    <format dxfId="62">
      <pivotArea dataOnly="0" labelOnly="1" outline="0" fieldPosition="0">
        <references count="2">
          <reference field="5" count="1">
            <x v="15"/>
          </reference>
          <reference field="7" count="1" selected="0">
            <x v="0"/>
          </reference>
        </references>
      </pivotArea>
    </format>
    <format dxfId="61">
      <pivotArea dataOnly="0" labelOnly="1" outline="0" fieldPosition="0">
        <references count="2">
          <reference field="5" count="1">
            <x v="19"/>
          </reference>
          <reference field="7" count="1" selected="0">
            <x v="0"/>
          </reference>
        </references>
      </pivotArea>
    </format>
    <format dxfId="60">
      <pivotArea dataOnly="0" labelOnly="1" outline="0" fieldPosition="0">
        <references count="2">
          <reference field="5" count="1">
            <x v="25"/>
          </reference>
          <reference field="7" count="1" selected="0">
            <x v="0"/>
          </reference>
        </references>
      </pivotArea>
    </format>
    <format dxfId="59">
      <pivotArea dataOnly="0" labelOnly="1" outline="0" fieldPosition="0">
        <references count="2">
          <reference field="5" count="1">
            <x v="29"/>
          </reference>
          <reference field="7" count="1" selected="0">
            <x v="0"/>
          </reference>
        </references>
      </pivotArea>
    </format>
    <format dxfId="58">
      <pivotArea dataOnly="0" labelOnly="1" outline="0" fieldPosition="0">
        <references count="2">
          <reference field="5" count="1">
            <x v="32"/>
          </reference>
          <reference field="7" count="1" selected="0">
            <x v="0"/>
          </reference>
        </references>
      </pivotArea>
    </format>
    <format dxfId="57">
      <pivotArea dataOnly="0" labelOnly="1" outline="0" fieldPosition="0">
        <references count="2">
          <reference field="5" count="1">
            <x v="38"/>
          </reference>
          <reference field="7" count="1" selected="0">
            <x v="0"/>
          </reference>
        </references>
      </pivotArea>
    </format>
    <format dxfId="56">
      <pivotArea dataOnly="0" labelOnly="1" outline="0" fieldPosition="0">
        <references count="2">
          <reference field="5" count="1">
            <x v="39"/>
          </reference>
          <reference field="7" count="1" selected="0">
            <x v="0"/>
          </reference>
        </references>
      </pivotArea>
    </format>
    <format dxfId="55">
      <pivotArea dataOnly="0" labelOnly="1" outline="0" fieldPosition="0">
        <references count="2">
          <reference field="5" count="1">
            <x v="1"/>
          </reference>
          <reference field="7" count="1" selected="0">
            <x v="1"/>
          </reference>
        </references>
      </pivotArea>
    </format>
    <format dxfId="54">
      <pivotArea dataOnly="0" labelOnly="1" outline="0" fieldPosition="0">
        <references count="2">
          <reference field="5" count="1">
            <x v="2"/>
          </reference>
          <reference field="7" count="1" selected="0">
            <x v="1"/>
          </reference>
        </references>
      </pivotArea>
    </format>
    <format dxfId="53">
      <pivotArea dataOnly="0" labelOnly="1" outline="0" fieldPosition="0">
        <references count="2">
          <reference field="5" count="1">
            <x v="9"/>
          </reference>
          <reference field="7" count="1" selected="0">
            <x v="1"/>
          </reference>
        </references>
      </pivotArea>
    </format>
    <format dxfId="52">
      <pivotArea dataOnly="0" labelOnly="1" outline="0" fieldPosition="0">
        <references count="2">
          <reference field="5" count="1">
            <x v="18"/>
          </reference>
          <reference field="7" count="1" selected="0">
            <x v="1"/>
          </reference>
        </references>
      </pivotArea>
    </format>
    <format dxfId="51">
      <pivotArea dataOnly="0" labelOnly="1" outline="0" fieldPosition="0">
        <references count="2">
          <reference field="5" count="1">
            <x v="21"/>
          </reference>
          <reference field="7" count="1" selected="0">
            <x v="1"/>
          </reference>
        </references>
      </pivotArea>
    </format>
    <format dxfId="50">
      <pivotArea dataOnly="0" labelOnly="1" outline="0" fieldPosition="0">
        <references count="2">
          <reference field="5" count="1">
            <x v="22"/>
          </reference>
          <reference field="7" count="1" selected="0">
            <x v="1"/>
          </reference>
        </references>
      </pivotArea>
    </format>
    <format dxfId="49">
      <pivotArea dataOnly="0" labelOnly="1" outline="0" fieldPosition="0">
        <references count="2">
          <reference field="5" count="1">
            <x v="37"/>
          </reference>
          <reference field="7" count="1" selected="0">
            <x v="1"/>
          </reference>
        </references>
      </pivotArea>
    </format>
    <format dxfId="48">
      <pivotArea dataOnly="0" labelOnly="1" outline="0" fieldPosition="0">
        <references count="2">
          <reference field="5" count="1">
            <x v="3"/>
          </reference>
          <reference field="7" count="1" selected="0">
            <x v="2"/>
          </reference>
        </references>
      </pivotArea>
    </format>
    <format dxfId="47">
      <pivotArea dataOnly="0" labelOnly="1" outline="0" fieldPosition="0">
        <references count="2">
          <reference field="5" count="1">
            <x v="4"/>
          </reference>
          <reference field="7" count="1" selected="0">
            <x v="2"/>
          </reference>
        </references>
      </pivotArea>
    </format>
    <format dxfId="46">
      <pivotArea dataOnly="0" labelOnly="1" outline="0" fieldPosition="0">
        <references count="2">
          <reference field="5" count="1">
            <x v="27"/>
          </reference>
          <reference field="7" count="1" selected="0">
            <x v="2"/>
          </reference>
        </references>
      </pivotArea>
    </format>
    <format dxfId="45">
      <pivotArea dataOnly="0" labelOnly="1" outline="0" fieldPosition="0">
        <references count="2">
          <reference field="5" count="1">
            <x v="31"/>
          </reference>
          <reference field="7" count="1" selected="0">
            <x v="2"/>
          </reference>
        </references>
      </pivotArea>
    </format>
    <format dxfId="44">
      <pivotArea dataOnly="0" labelOnly="1" outline="0" fieldPosition="0">
        <references count="2">
          <reference field="5" count="1">
            <x v="41"/>
          </reference>
          <reference field="7" count="1" selected="0">
            <x v="2"/>
          </reference>
        </references>
      </pivotArea>
    </format>
    <format dxfId="43">
      <pivotArea dataOnly="0" labelOnly="1" outline="0" fieldPosition="0">
        <references count="2">
          <reference field="5" count="1">
            <x v="5"/>
          </reference>
          <reference field="7" count="1" selected="0">
            <x v="3"/>
          </reference>
        </references>
      </pivotArea>
    </format>
    <format dxfId="42">
      <pivotArea dataOnly="0" labelOnly="1" outline="0" fieldPosition="0">
        <references count="2">
          <reference field="5" count="1">
            <x v="26"/>
          </reference>
          <reference field="7" count="1" selected="0">
            <x v="3"/>
          </reference>
        </references>
      </pivotArea>
    </format>
    <format dxfId="41">
      <pivotArea dataOnly="0" labelOnly="1" outline="0" fieldPosition="0">
        <references count="2">
          <reference field="5" count="1">
            <x v="30"/>
          </reference>
          <reference field="7" count="1" selected="0">
            <x v="3"/>
          </reference>
        </references>
      </pivotArea>
    </format>
    <format dxfId="40">
      <pivotArea dataOnly="0" labelOnly="1" outline="0" fieldPosition="0">
        <references count="2">
          <reference field="5" count="1">
            <x v="6"/>
          </reference>
          <reference field="7" count="1" selected="0">
            <x v="4"/>
          </reference>
        </references>
      </pivotArea>
    </format>
    <format dxfId="39">
      <pivotArea dataOnly="0" labelOnly="1" outline="0" fieldPosition="0">
        <references count="2">
          <reference field="5" count="1">
            <x v="7"/>
          </reference>
          <reference field="7" count="1" selected="0">
            <x v="4"/>
          </reference>
        </references>
      </pivotArea>
    </format>
    <format dxfId="38">
      <pivotArea dataOnly="0" labelOnly="1" outline="0" fieldPosition="0">
        <references count="2">
          <reference field="5" count="1">
            <x v="10"/>
          </reference>
          <reference field="7" count="1" selected="0">
            <x v="4"/>
          </reference>
        </references>
      </pivotArea>
    </format>
    <format dxfId="37">
      <pivotArea dataOnly="0" labelOnly="1" outline="0" fieldPosition="0">
        <references count="2">
          <reference field="5" count="1">
            <x v="12"/>
          </reference>
          <reference field="7" count="1" selected="0">
            <x v="4"/>
          </reference>
        </references>
      </pivotArea>
    </format>
    <format dxfId="36">
      <pivotArea dataOnly="0" labelOnly="1" outline="0" fieldPosition="0">
        <references count="2">
          <reference field="5" count="1">
            <x v="13"/>
          </reference>
          <reference field="7" count="1" selected="0">
            <x v="4"/>
          </reference>
        </references>
      </pivotArea>
    </format>
    <format dxfId="35">
      <pivotArea dataOnly="0" labelOnly="1" outline="0" fieldPosition="0">
        <references count="2">
          <reference field="5" count="1">
            <x v="28"/>
          </reference>
          <reference field="7" count="1" selected="0">
            <x v="4"/>
          </reference>
        </references>
      </pivotArea>
    </format>
    <format dxfId="34">
      <pivotArea dataOnly="0" labelOnly="1" outline="0" fieldPosition="0">
        <references count="2">
          <reference field="5" count="1">
            <x v="36"/>
          </reference>
          <reference field="7" count="1" selected="0">
            <x v="4"/>
          </reference>
        </references>
      </pivotArea>
    </format>
    <format dxfId="33">
      <pivotArea dataOnly="0" labelOnly="1" outline="0" fieldPosition="0">
        <references count="2">
          <reference field="5" count="1">
            <x v="42"/>
          </reference>
          <reference field="7" count="1" selected="0">
            <x v="4"/>
          </reference>
        </references>
      </pivotArea>
    </format>
    <format dxfId="32">
      <pivotArea dataOnly="0" labelOnly="1" outline="0" fieldPosition="0">
        <references count="2">
          <reference field="5" count="1">
            <x v="11"/>
          </reference>
          <reference field="7" count="1" selected="0">
            <x v="5"/>
          </reference>
        </references>
      </pivotArea>
    </format>
    <format dxfId="31">
      <pivotArea dataOnly="0" labelOnly="1" outline="0" fieldPosition="0">
        <references count="2">
          <reference field="5" count="1">
            <x v="20"/>
          </reference>
          <reference field="7" count="1" selected="0">
            <x v="5"/>
          </reference>
        </references>
      </pivotArea>
    </format>
    <format dxfId="30">
      <pivotArea dataOnly="0" labelOnly="1" outline="0" fieldPosition="0">
        <references count="2">
          <reference field="5" count="1">
            <x v="35"/>
          </reference>
          <reference field="7" count="1" selected="0">
            <x v="5"/>
          </reference>
        </references>
      </pivotArea>
    </format>
    <format dxfId="29">
      <pivotArea dataOnly="0" labelOnly="1" outline="0" fieldPosition="0">
        <references count="2">
          <reference field="5" count="1">
            <x v="16"/>
          </reference>
          <reference field="7" count="1" selected="0">
            <x v="6"/>
          </reference>
        </references>
      </pivotArea>
    </format>
    <format dxfId="28">
      <pivotArea dataOnly="0" labelOnly="1" outline="0" fieldPosition="0">
        <references count="2">
          <reference field="5" count="1">
            <x v="23"/>
          </reference>
          <reference field="7" count="1" selected="0">
            <x v="6"/>
          </reference>
        </references>
      </pivotArea>
    </format>
    <format dxfId="27">
      <pivotArea dataOnly="0" labelOnly="1" outline="0" fieldPosition="0">
        <references count="2">
          <reference field="5" count="1">
            <x v="24"/>
          </reference>
          <reference field="7" count="1" selected="0">
            <x v="6"/>
          </reference>
        </references>
      </pivotArea>
    </format>
    <format dxfId="26">
      <pivotArea dataOnly="0" labelOnly="1" outline="0" fieldPosition="0">
        <references count="2">
          <reference field="5" count="1">
            <x v="34"/>
          </reference>
          <reference field="7" count="1" selected="0">
            <x v="6"/>
          </reference>
        </references>
      </pivotArea>
    </format>
    <format dxfId="25">
      <pivotArea dataOnly="0" labelOnly="1" outline="0" fieldPosition="0">
        <references count="2">
          <reference field="5" count="1">
            <x v="17"/>
          </reference>
          <reference field="7" count="1" selected="0">
            <x v="7"/>
          </reference>
        </references>
      </pivotArea>
    </format>
    <format dxfId="24">
      <pivotArea dataOnly="0" labelOnly="1" outline="0" fieldPosition="0">
        <references count="2">
          <reference field="5" count="1">
            <x v="33"/>
          </reference>
          <reference field="7" count="1" selected="0">
            <x v="7"/>
          </reference>
        </references>
      </pivotArea>
    </format>
    <format dxfId="23">
      <pivotArea dataOnly="0" labelOnly="1" outline="0" fieldPosition="0">
        <references count="2">
          <reference field="5" count="1">
            <x v="35"/>
          </reference>
          <reference field="7" count="1" selected="0">
            <x v="7"/>
          </reference>
        </references>
      </pivotArea>
    </format>
    <format dxfId="22">
      <pivotArea dataOnly="0" labelOnly="1" outline="0" fieldPosition="0">
        <references count="2">
          <reference field="5" count="1">
            <x v="40"/>
          </reference>
          <reference field="7" count="1" selected="0">
            <x v="7"/>
          </reference>
        </references>
      </pivotArea>
    </format>
    <format dxfId="21">
      <pivotArea dataOnly="0" labelOnly="1" outline="0" fieldPosition="0">
        <references count="2">
          <reference field="5" count="1">
            <x v="43"/>
          </reference>
          <reference field="7" count="1" selected="0">
            <x v="7"/>
          </reference>
        </references>
      </pivotArea>
    </format>
    <format dxfId="20">
      <pivotArea dataOnly="0" labelOnly="1" outline="0" fieldPosition="0">
        <references count="3">
          <reference field="0" count="50">
            <x v="0"/>
            <x v="8"/>
            <x v="16"/>
            <x v="17"/>
            <x v="18"/>
            <x v="22"/>
            <x v="31"/>
            <x v="32"/>
            <x v="43"/>
            <x v="52"/>
            <x v="54"/>
            <x v="62"/>
            <x v="66"/>
            <x v="75"/>
            <x v="76"/>
            <x v="78"/>
            <x v="88"/>
            <x v="89"/>
            <x v="105"/>
            <x v="106"/>
            <x v="108"/>
            <x v="111"/>
            <x v="116"/>
            <x v="139"/>
            <x v="144"/>
            <x v="147"/>
            <x v="148"/>
            <x v="152"/>
            <x v="153"/>
            <x v="165"/>
            <x v="166"/>
            <x v="172"/>
            <x v="185"/>
            <x v="186"/>
            <x v="198"/>
            <x v="199"/>
            <x v="215"/>
            <x v="216"/>
            <x v="218"/>
            <x v="223"/>
            <x v="226"/>
            <x v="227"/>
            <x v="231"/>
            <x v="232"/>
            <x v="233"/>
            <x v="247"/>
            <x v="248"/>
            <x v="250"/>
            <x v="251"/>
            <x v="267"/>
          </reference>
          <reference field="5" count="1" selected="0">
            <x v="0"/>
          </reference>
          <reference field="7" count="1" selected="0">
            <x v="0"/>
          </reference>
        </references>
      </pivotArea>
    </format>
    <format dxfId="19">
      <pivotArea dataOnly="0" labelOnly="1" outline="0" fieldPosition="0">
        <references count="3">
          <reference field="0" count="50">
            <x v="1"/>
            <x v="2"/>
            <x v="9"/>
            <x v="21"/>
            <x v="29"/>
            <x v="33"/>
            <x v="39"/>
            <x v="42"/>
            <x v="50"/>
            <x v="53"/>
            <x v="58"/>
            <x v="59"/>
            <x v="61"/>
            <x v="65"/>
            <x v="73"/>
            <x v="77"/>
            <x v="86"/>
            <x v="90"/>
            <x v="91"/>
            <x v="95"/>
            <x v="96"/>
            <x v="98"/>
            <x v="103"/>
            <x v="107"/>
            <x v="110"/>
            <x v="117"/>
            <x v="119"/>
            <x v="120"/>
            <x v="124"/>
            <x v="140"/>
            <x v="143"/>
            <x v="145"/>
            <x v="149"/>
            <x v="157"/>
            <x v="163"/>
            <x v="168"/>
            <x v="169"/>
            <x v="171"/>
            <x v="176"/>
            <x v="188"/>
            <x v="201"/>
            <x v="206"/>
            <x v="208"/>
            <x v="220"/>
            <x v="222"/>
            <x v="224"/>
            <x v="234"/>
            <x v="238"/>
            <x v="258"/>
            <x v="268"/>
          </reference>
          <reference field="5" count="1" selected="0">
            <x v="19"/>
          </reference>
          <reference field="7" count="1" selected="0">
            <x v="0"/>
          </reference>
        </references>
      </pivotArea>
    </format>
    <format dxfId="18">
      <pivotArea dataOnly="0" labelOnly="1" outline="0" fieldPosition="0">
        <references count="3">
          <reference field="0" count="50">
            <x v="3"/>
            <x v="4"/>
            <x v="14"/>
            <x v="24"/>
            <x v="25"/>
            <x v="34"/>
            <x v="35"/>
            <x v="45"/>
            <x v="46"/>
            <x v="56"/>
            <x v="68"/>
            <x v="69"/>
            <x v="80"/>
            <x v="82"/>
            <x v="93"/>
            <x v="99"/>
            <x v="113"/>
            <x v="118"/>
            <x v="123"/>
            <x v="128"/>
            <x v="132"/>
            <x v="134"/>
            <x v="150"/>
            <x v="155"/>
            <x v="158"/>
            <x v="159"/>
            <x v="167"/>
            <x v="175"/>
            <x v="178"/>
            <x v="179"/>
            <x v="183"/>
            <x v="187"/>
            <x v="190"/>
            <x v="192"/>
            <x v="196"/>
            <x v="203"/>
            <x v="205"/>
            <x v="209"/>
            <x v="213"/>
            <x v="217"/>
            <x v="228"/>
            <x v="237"/>
            <x v="240"/>
            <x v="241"/>
            <x v="245"/>
            <x v="256"/>
            <x v="257"/>
            <x v="260"/>
            <x v="261"/>
            <x v="265"/>
          </reference>
          <reference field="5" count="1" selected="0">
            <x v="18"/>
          </reference>
          <reference field="7" count="1" selected="0">
            <x v="1"/>
          </reference>
        </references>
      </pivotArea>
    </format>
    <format dxfId="17">
      <pivotArea dataOnly="0" labelOnly="1" outline="0" fieldPosition="0">
        <references count="3">
          <reference field="0" count="50">
            <x v="5"/>
            <x v="6"/>
            <x v="7"/>
            <x v="10"/>
            <x v="11"/>
            <x v="12"/>
            <x v="13"/>
            <x v="15"/>
            <x v="23"/>
            <x v="28"/>
            <x v="38"/>
            <x v="44"/>
            <x v="49"/>
            <x v="55"/>
            <x v="57"/>
            <x v="60"/>
            <x v="67"/>
            <x v="72"/>
            <x v="81"/>
            <x v="85"/>
            <x v="94"/>
            <x v="97"/>
            <x v="102"/>
            <x v="109"/>
            <x v="112"/>
            <x v="114"/>
            <x v="115"/>
            <x v="121"/>
            <x v="122"/>
            <x v="131"/>
            <x v="135"/>
            <x v="137"/>
            <x v="138"/>
            <x v="141"/>
            <x v="151"/>
            <x v="156"/>
            <x v="162"/>
            <x v="170"/>
            <x v="182"/>
            <x v="191"/>
            <x v="195"/>
            <x v="204"/>
            <x v="207"/>
            <x v="212"/>
            <x v="219"/>
            <x v="229"/>
            <x v="230"/>
            <x v="244"/>
            <x v="249"/>
            <x v="264"/>
          </reference>
          <reference field="5" count="1" selected="0">
            <x v="41"/>
          </reference>
          <reference field="7" count="1" selected="0">
            <x v="2"/>
          </reference>
        </references>
      </pivotArea>
    </format>
    <format dxfId="16">
      <pivotArea dataOnly="0" labelOnly="1" outline="0" fieldPosition="0">
        <references count="3">
          <reference field="0" count="50">
            <x v="19"/>
            <x v="20"/>
            <x v="26"/>
            <x v="27"/>
            <x v="30"/>
            <x v="36"/>
            <x v="37"/>
            <x v="40"/>
            <x v="41"/>
            <x v="47"/>
            <x v="48"/>
            <x v="63"/>
            <x v="70"/>
            <x v="71"/>
            <x v="79"/>
            <x v="83"/>
            <x v="84"/>
            <x v="92"/>
            <x v="100"/>
            <x v="101"/>
            <x v="126"/>
            <x v="127"/>
            <x v="130"/>
            <x v="133"/>
            <x v="136"/>
            <x v="142"/>
            <x v="154"/>
            <x v="160"/>
            <x v="161"/>
            <x v="173"/>
            <x v="177"/>
            <x v="180"/>
            <x v="181"/>
            <x v="189"/>
            <x v="193"/>
            <x v="194"/>
            <x v="202"/>
            <x v="210"/>
            <x v="211"/>
            <x v="221"/>
            <x v="235"/>
            <x v="239"/>
            <x v="242"/>
            <x v="243"/>
            <x v="252"/>
            <x v="254"/>
            <x v="259"/>
            <x v="262"/>
            <x v="263"/>
            <x v="269"/>
          </reference>
          <reference field="5" count="1" selected="0">
            <x v="20"/>
          </reference>
          <reference field="7" count="1" selected="0">
            <x v="5"/>
          </reference>
        </references>
      </pivotArea>
    </format>
    <format dxfId="15">
      <pivotArea dataOnly="0" labelOnly="1" outline="0" fieldPosition="0">
        <references count="3">
          <reference field="0" count="20">
            <x v="51"/>
            <x v="64"/>
            <x v="74"/>
            <x v="87"/>
            <x v="104"/>
            <x v="125"/>
            <x v="129"/>
            <x v="146"/>
            <x v="164"/>
            <x v="174"/>
            <x v="184"/>
            <x v="197"/>
            <x v="200"/>
            <x v="214"/>
            <x v="225"/>
            <x v="236"/>
            <x v="246"/>
            <x v="253"/>
            <x v="255"/>
            <x v="266"/>
          </reference>
          <reference field="5" count="1" selected="0">
            <x v="17"/>
          </reference>
          <reference field="7" count="1" selected="0">
            <x v="7"/>
          </reference>
        </references>
      </pivotArea>
    </format>
    <format dxfId="14">
      <pivotArea field="5" type="button" dataOnly="0" labelOnly="1" outline="0" axis="axisRow" fieldPosition="1"/>
    </format>
  </formats>
  <pivotTableStyleInfo name="PivotStyleMedium13" showRowHeaders="1" showColHeaders="1" showRowStripes="0" showColStripes="1"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ales_Territory" sourceName="Sales Territory">
  <pivotTables>
    <pivotTable tabId="8" name="PivotTable1"/>
  </pivotTables>
  <data>
    <tabular pivotCacheId="1">
      <items count="8">
        <i x="4" s="1"/>
        <i x="2" s="1"/>
        <i x="5" s="1"/>
        <i x="1" s="1"/>
        <i x="6" s="1"/>
        <i x="0" s="1"/>
        <i x="3" s="1"/>
        <i x="7"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osted_Date" sourceName="Posted Date">
  <pivotTables>
    <pivotTable tabId="8" name="PivotTable1"/>
  </pivotTables>
  <data>
    <tabular pivotCacheId="1">
      <items count="14">
        <i x="1" s="1"/>
        <i x="4" s="1"/>
        <i x="8" s="1"/>
        <i x="2" s="1" nd="1"/>
        <i x="3" s="1" nd="1"/>
        <i x="5" s="1" nd="1"/>
        <i x="6" s="1" nd="1"/>
        <i x="7" s="1" nd="1"/>
        <i x="9" s="1" nd="1"/>
        <i x="10" s="1" nd="1"/>
        <i x="11" s="1" nd="1"/>
        <i x="12" s="1" nd="1"/>
        <i x="0" s="1" nd="1"/>
        <i x="13" s="1" nd="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Years" sourceName="Years">
  <pivotTables>
    <pivotTable tabId="8" name="PivotTable1"/>
  </pivotTables>
  <data>
    <tabular pivotCacheId="1">
      <items count="4">
        <i x="1" s="1"/>
        <i x="2" s="1"/>
        <i x="0" s="1" nd="1"/>
        <i x="3" s="1" nd="1"/>
      </items>
    </tabular>
  </data>
  <extLst>
    <x:ext xmlns:x15="http://schemas.microsoft.com/office/spreadsheetml/2010/11/main" uri="{470722E0-AACD-4C17-9CDC-17EF765DBC7E}">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Quarters" sourceName="Quarters">
  <pivotTables>
    <pivotTable tabId="8" name="PivotTable1"/>
  </pivotTables>
  <data>
    <tabular pivotCacheId="1">
      <items count="6">
        <i x="1" s="1"/>
        <i x="2" s="1"/>
        <i x="3" s="1"/>
        <i x="0" s="1" nd="1"/>
        <i x="5" s="1" nd="1"/>
        <i x="4"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ales Territory" cache="Slicer_Sales_Territory" caption="Sales Territory" style="SlicerStyleDark5" rowHeight="241300"/>
  <slicer name="Months" cache="Slicer_Posted_Date" caption="Months" style="SlicerStyleDark5" rowHeight="273050"/>
  <slicer name="Years" cache="Slicer_Years" caption="Years" style="SlicerStyleDark5" rowHeight="273050"/>
  <slicer name="Quarters" cache="Slicer_Quarters" caption="Quarters" style="SlicerStyleDark5" rowHeight="273050"/>
</slicers>
</file>

<file path=xl/tables/table1.xml><?xml version="1.0" encoding="utf-8"?>
<table xmlns="http://schemas.openxmlformats.org/spreadsheetml/2006/main" id="1" name="SOP30200" displayName="SOP30200_" ref="E11:R282" totalsRowCount="1">
  <autoFilter ref="E11:R281"/>
  <tableColumns count="14">
    <tableColumn id="1" name="SOP Number" totalsRowLabel="Total" dataDxfId="13"/>
    <tableColumn id="2" name="SOP Type" totalsRowFunction="sum" dataDxfId="12"/>
    <tableColumn id="3" name="Document Type" dataDxfId="11"/>
    <tableColumn id="4" name="Document ID" dataDxfId="10"/>
    <tableColumn id="5" name="Posted Date" dataDxfId="9"/>
    <tableColumn id="6" name="Customer Name" dataDxfId="8"/>
    <tableColumn id="7" name="Customer Number" dataDxfId="7"/>
    <tableColumn id="8" name="Salesperson ID" dataDxfId="6"/>
    <tableColumn id="9" name="Salespersons Last Name" dataDxfId="5"/>
    <tableColumn id="10" name="Salespersons First Name" dataDxfId="4"/>
    <tableColumn id="11" name="Sales Territory" dataDxfId="3"/>
    <tableColumn id="12" name="Actual Sale Amount" totalsRowFunction="sum" dataDxfId="2"/>
    <tableColumn id="13" name="Commission Amount" totalsRowFunction="sum" dataDxfId="1"/>
    <tableColumn id="14" name="Commission Sale Amount" totalsRowFunction="sum" dataDxfId="0"/>
  </tableColumns>
  <tableStyleInfo name="TableStyleMedium2"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Savon">
  <a:themeElements>
    <a:clrScheme name="Savon">
      <a:dk1>
        <a:sysClr val="windowText" lastClr="000000"/>
      </a:dk1>
      <a:lt1>
        <a:sysClr val="window" lastClr="FFFFFF"/>
      </a:lt1>
      <a:dk2>
        <a:srgbClr val="1485A4"/>
      </a:dk2>
      <a:lt2>
        <a:srgbClr val="E3DED1"/>
      </a:lt2>
      <a:accent1>
        <a:srgbClr val="1CADE4"/>
      </a:accent1>
      <a:accent2>
        <a:srgbClr val="2683C6"/>
      </a:accent2>
      <a:accent3>
        <a:srgbClr val="27CED7"/>
      </a:accent3>
      <a:accent4>
        <a:srgbClr val="42BA97"/>
      </a:accent4>
      <a:accent5>
        <a:srgbClr val="3E8853"/>
      </a:accent5>
      <a:accent6>
        <a:srgbClr val="62A39F"/>
      </a:accent6>
      <a:hlink>
        <a:srgbClr val="F49100"/>
      </a:hlink>
      <a:folHlink>
        <a:srgbClr val="739D9B"/>
      </a:folHlink>
    </a:clrScheme>
    <a:fontScheme name="Savon">
      <a:maj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Savon">
      <a:fillStyleLst>
        <a:solidFill>
          <a:schemeClr val="phClr"/>
        </a:solidFill>
        <a:gradFill rotWithShape="1">
          <a:gsLst>
            <a:gs pos="0">
              <a:schemeClr val="phClr">
                <a:tint val="60000"/>
                <a:satMod val="105000"/>
                <a:lumMod val="105000"/>
              </a:schemeClr>
            </a:gs>
            <a:gs pos="100000">
              <a:schemeClr val="phClr">
                <a:tint val="65000"/>
                <a:satMod val="100000"/>
                <a:lumMod val="100000"/>
              </a:schemeClr>
            </a:gs>
            <a:gs pos="100000">
              <a:schemeClr val="phClr">
                <a:tint val="70000"/>
                <a:satMod val="100000"/>
                <a:lumMod val="100000"/>
              </a:schemeClr>
            </a:gs>
          </a:gsLst>
          <a:lin ang="5400000" scaled="0"/>
        </a:gradFill>
        <a:gradFill rotWithShape="1">
          <a:gsLst>
            <a:gs pos="0">
              <a:schemeClr val="phClr">
                <a:satMod val="100000"/>
                <a:lumMod val="100000"/>
              </a:schemeClr>
            </a:gs>
            <a:gs pos="50000">
              <a:schemeClr val="phClr">
                <a:shade val="99000"/>
                <a:satMod val="105000"/>
                <a:lumMod val="100000"/>
              </a:schemeClr>
            </a:gs>
            <a:gs pos="100000">
              <a:schemeClr val="phClr">
                <a:shade val="98000"/>
                <a:satMod val="105000"/>
                <a:lumMod val="100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outerShdw blurRad="38100" dist="12700" dir="5400000" algn="ctr" rotWithShape="0">
              <a:srgbClr val="000000">
                <a:alpha val="63000"/>
              </a:srgbClr>
            </a:outerShdw>
          </a:effectLst>
        </a:effectStyle>
        <a:effectStyle>
          <a:effectLst>
            <a:outerShdw blurRad="57150" dist="19050" dir="5400000" algn="ctr" rotWithShape="0">
              <a:srgbClr val="000000">
                <a:alpha val="63000"/>
              </a:srgbClr>
            </a:outerShdw>
          </a:effectLst>
          <a:scene3d>
            <a:camera prst="orthographicFront">
              <a:rot lat="0" lon="0" rev="0"/>
            </a:camera>
            <a:lightRig rig="flat" dir="tl">
              <a:rot lat="0" lon="0" rev="4200000"/>
            </a:lightRig>
          </a:scene3d>
          <a:sp3d prstMaterial="flat">
            <a:bevelT w="50800" h="63500" prst="riblet"/>
          </a:sp3d>
        </a:effectStyle>
      </a:effectStyleLst>
      <a:bgFillStyleLst>
        <a:solidFill>
          <a:schemeClr val="phClr"/>
        </a:solidFill>
        <a:gradFill rotWithShape="1">
          <a:gsLst>
            <a:gs pos="0">
              <a:schemeClr val="phClr">
                <a:tint val="90000"/>
                <a:shade val="92000"/>
                <a:satMod val="160000"/>
              </a:schemeClr>
            </a:gs>
            <a:gs pos="77000">
              <a:schemeClr val="phClr">
                <a:tint val="100000"/>
                <a:shade val="73000"/>
                <a:satMod val="155000"/>
              </a:schemeClr>
            </a:gs>
            <a:gs pos="100000">
              <a:schemeClr val="phClr">
                <a:tint val="100000"/>
                <a:shade val="67000"/>
                <a:satMod val="145000"/>
              </a:schemeClr>
            </a:gs>
          </a:gsLst>
          <a:lin ang="5400000" scaled="0"/>
        </a:gradFill>
        <a:blipFill rotWithShape="1">
          <a:blip xmlns:r="http://schemas.openxmlformats.org/officeDocument/2006/relationships" r:embed="rId1">
            <a:duotone>
              <a:schemeClr val="phClr">
                <a:tint val="95000"/>
              </a:schemeClr>
              <a:schemeClr val="phClr">
                <a:shade val="92000"/>
                <a:satMod val="115000"/>
              </a:schemeClr>
            </a:duotone>
          </a:blip>
          <a:tile tx="0" ty="0" sx="60000" sy="60000" flip="none" algn="tl"/>
        </a:blipFill>
      </a:bgFillStyleLst>
    </a:fmtScheme>
  </a:themeElements>
  <a:objectDefaults/>
  <a:extraClrSchemeLst/>
  <a:extLst>
    <a:ext uri="{05A4C25C-085E-4340-85A3-A5531E510DB2}">
      <thm15:themeFamily xmlns:thm15="http://schemas.microsoft.com/office/thememl/2012/main" name="Savon" id="{1306E473-ED32-493B-A2D0-240A757EDD34}" vid="{C20BADFE-D095-436F-9677-9264042809F0}"/>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8" defaultRowHeight="14.25" x14ac:dyDescent="0.25"/>
  <cols>
    <col min="1" max="1" width="3" style="25" hidden="1" customWidth="1"/>
    <col min="2" max="2" width="9" style="25" customWidth="1"/>
    <col min="3" max="3" width="23.75" style="26" customWidth="1"/>
    <col min="4" max="4" width="67.625" style="27" customWidth="1"/>
    <col min="5" max="5" width="31.875" style="25" customWidth="1"/>
    <col min="6" max="16384" width="8" style="25"/>
  </cols>
  <sheetData>
    <row r="1" spans="1:5" hidden="1" x14ac:dyDescent="0.25">
      <c r="A1" s="25" t="s">
        <v>651</v>
      </c>
    </row>
    <row r="7" spans="1:5" ht="30.75" x14ac:dyDescent="0.25">
      <c r="C7" s="28" t="s">
        <v>245</v>
      </c>
    </row>
    <row r="9" spans="1:5" x14ac:dyDescent="0.25">
      <c r="C9" s="29"/>
    </row>
    <row r="10" spans="1:5" ht="156.75" x14ac:dyDescent="0.25">
      <c r="C10" s="30" t="s">
        <v>246</v>
      </c>
      <c r="D10" s="31" t="s">
        <v>670</v>
      </c>
    </row>
    <row r="11" spans="1:5" x14ac:dyDescent="0.25">
      <c r="C11" s="30"/>
    </row>
    <row r="12" spans="1:5" x14ac:dyDescent="0.25">
      <c r="C12" s="30" t="s">
        <v>652</v>
      </c>
      <c r="D12" s="27" t="s">
        <v>653</v>
      </c>
    </row>
    <row r="13" spans="1:5" x14ac:dyDescent="0.25">
      <c r="C13" s="30"/>
    </row>
    <row r="14" spans="1:5" ht="57" x14ac:dyDescent="0.25">
      <c r="C14" s="30" t="s">
        <v>247</v>
      </c>
      <c r="D14" s="27" t="s">
        <v>654</v>
      </c>
      <c r="E14" s="32" t="s">
        <v>655</v>
      </c>
    </row>
    <row r="15" spans="1:5" x14ac:dyDescent="0.25">
      <c r="C15" s="30"/>
      <c r="E15" s="26"/>
    </row>
    <row r="16" spans="1:5" ht="28.5" x14ac:dyDescent="0.25">
      <c r="C16" s="30" t="s">
        <v>656</v>
      </c>
      <c r="D16" s="27" t="s">
        <v>657</v>
      </c>
      <c r="E16" s="32" t="s">
        <v>658</v>
      </c>
    </row>
    <row r="17" spans="3:5" x14ac:dyDescent="0.25">
      <c r="C17" s="30"/>
      <c r="E17" s="26"/>
    </row>
    <row r="18" spans="3:5" ht="57" x14ac:dyDescent="0.25">
      <c r="C18" s="30" t="s">
        <v>659</v>
      </c>
      <c r="D18" s="27" t="s">
        <v>660</v>
      </c>
      <c r="E18" s="32" t="s">
        <v>661</v>
      </c>
    </row>
    <row r="19" spans="3:5" x14ac:dyDescent="0.25">
      <c r="C19" s="30"/>
      <c r="E19" s="26"/>
    </row>
    <row r="20" spans="3:5" ht="30.75" customHeight="1" x14ac:dyDescent="0.25">
      <c r="C20" s="30" t="s">
        <v>248</v>
      </c>
      <c r="D20" s="27" t="s">
        <v>662</v>
      </c>
      <c r="E20" s="32" t="s">
        <v>663</v>
      </c>
    </row>
    <row r="21" spans="3:5" x14ac:dyDescent="0.25">
      <c r="C21" s="30"/>
      <c r="E21" s="26"/>
    </row>
    <row r="22" spans="3:5" ht="14.25" customHeight="1" x14ac:dyDescent="0.25">
      <c r="C22" s="30" t="s">
        <v>249</v>
      </c>
      <c r="D22" s="27" t="s">
        <v>664</v>
      </c>
      <c r="E22" s="32" t="s">
        <v>665</v>
      </c>
    </row>
    <row r="23" spans="3:5" x14ac:dyDescent="0.25">
      <c r="C23" s="30"/>
      <c r="E23" s="26"/>
    </row>
    <row r="24" spans="3:5" ht="15" customHeight="1" x14ac:dyDescent="0.25">
      <c r="C24" s="30" t="s">
        <v>250</v>
      </c>
      <c r="D24" s="27" t="s">
        <v>666</v>
      </c>
      <c r="E24" s="32" t="s">
        <v>667</v>
      </c>
    </row>
    <row r="25" spans="3:5" x14ac:dyDescent="0.25">
      <c r="C25" s="30"/>
    </row>
    <row r="26" spans="3:5" ht="71.25" x14ac:dyDescent="0.25">
      <c r="C26" s="30" t="s">
        <v>251</v>
      </c>
      <c r="D26" s="27" t="s">
        <v>668</v>
      </c>
    </row>
    <row r="27" spans="3:5" x14ac:dyDescent="0.25">
      <c r="C27" s="30"/>
    </row>
    <row r="28" spans="3:5" ht="17.25" customHeight="1" x14ac:dyDescent="0.25">
      <c r="C28" s="30" t="s">
        <v>252</v>
      </c>
      <c r="D28" s="27" t="s">
        <v>669</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8"/>
  <sheetViews>
    <sheetView showGridLines="0" topLeftCell="B2" zoomScale="90" zoomScaleNormal="90" workbookViewId="0"/>
  </sheetViews>
  <sheetFormatPr defaultRowHeight="16.5" x14ac:dyDescent="0.3"/>
  <cols>
    <col min="1" max="1" width="9" hidden="1" customWidth="1"/>
    <col min="3" max="3" width="16.75" customWidth="1"/>
    <col min="4" max="4" width="6" customWidth="1"/>
    <col min="5" max="5" width="3.875" customWidth="1"/>
    <col min="6" max="6" width="32.375" customWidth="1"/>
    <col min="7" max="7" width="30.875" style="16" bestFit="1" customWidth="1"/>
    <col min="8" max="8" width="18.625" style="16" customWidth="1"/>
    <col min="9" max="9" width="19.75" bestFit="1" customWidth="1"/>
    <col min="10" max="10" width="25" bestFit="1" customWidth="1"/>
    <col min="11" max="11" width="20.375" bestFit="1" customWidth="1"/>
    <col min="12" max="12" width="14.75" bestFit="1" customWidth="1"/>
    <col min="13" max="13" width="14.375" customWidth="1"/>
    <col min="14" max="14" width="10.5" customWidth="1"/>
    <col min="15" max="15" width="10.125" bestFit="1" customWidth="1"/>
    <col min="16" max="16" width="11" bestFit="1" customWidth="1"/>
    <col min="17" max="17" width="17.625" bestFit="1" customWidth="1"/>
    <col min="18" max="20" width="5.75" customWidth="1"/>
    <col min="21" max="22" width="7.125" customWidth="1"/>
    <col min="23" max="23" width="8" customWidth="1"/>
    <col min="24" max="24" width="5.75" customWidth="1"/>
    <col min="25" max="26" width="7.125" customWidth="1"/>
    <col min="27" max="27" width="12.625" bestFit="1" customWidth="1"/>
    <col min="28" max="29" width="5.75" customWidth="1"/>
    <col min="30" max="31" width="5.125" customWidth="1"/>
    <col min="32" max="33" width="6" customWidth="1"/>
    <col min="34" max="35" width="5.375" customWidth="1"/>
    <col min="36" max="36" width="6.25" customWidth="1"/>
    <col min="37" max="37" width="25.75" bestFit="1" customWidth="1"/>
    <col min="38" max="38" width="22" bestFit="1" customWidth="1"/>
    <col min="39" max="39" width="17" bestFit="1" customWidth="1"/>
  </cols>
  <sheetData>
    <row r="1" spans="1:12" hidden="1" x14ac:dyDescent="0.3">
      <c r="A1" t="s">
        <v>66</v>
      </c>
    </row>
    <row r="3" spans="1:12" ht="22.5" x14ac:dyDescent="0.3">
      <c r="C3" s="15" t="s">
        <v>67</v>
      </c>
    </row>
    <row r="5" spans="1:12" x14ac:dyDescent="0.3">
      <c r="C5" t="s">
        <v>64</v>
      </c>
      <c r="D5" s="11" t="str">
        <f>Report!E5</f>
        <v>1/1/2016..12/31/2017</v>
      </c>
    </row>
    <row r="8" spans="1:12" x14ac:dyDescent="0.3">
      <c r="F8" s="12" t="s">
        <v>48</v>
      </c>
      <c r="G8" s="17" t="s">
        <v>49</v>
      </c>
      <c r="H8" s="17" t="s">
        <v>46</v>
      </c>
      <c r="I8" t="s">
        <v>65</v>
      </c>
      <c r="J8" t="s">
        <v>62</v>
      </c>
      <c r="K8" t="s">
        <v>61</v>
      </c>
      <c r="L8" t="s">
        <v>60</v>
      </c>
    </row>
    <row r="9" spans="1:12" x14ac:dyDescent="0.3">
      <c r="F9" s="16" t="s">
        <v>20</v>
      </c>
      <c r="G9"/>
      <c r="H9"/>
      <c r="I9" s="13"/>
      <c r="J9" s="13"/>
      <c r="K9" s="13"/>
      <c r="L9" s="14"/>
    </row>
    <row r="10" spans="1:12" x14ac:dyDescent="0.3">
      <c r="F10" s="16"/>
      <c r="G10" s="16" t="s">
        <v>69</v>
      </c>
      <c r="H10"/>
      <c r="I10" s="13"/>
      <c r="J10" s="13"/>
      <c r="K10" s="13"/>
      <c r="L10" s="14"/>
    </row>
    <row r="11" spans="1:12" x14ac:dyDescent="0.3">
      <c r="F11" s="16"/>
      <c r="H11" s="16" t="s">
        <v>68</v>
      </c>
      <c r="I11" s="13">
        <v>1313.88</v>
      </c>
      <c r="J11" s="13">
        <v>1313.88</v>
      </c>
      <c r="K11" s="13">
        <v>39.42</v>
      </c>
      <c r="L11" s="14">
        <v>3.0002739976253537E-2</v>
      </c>
    </row>
    <row r="12" spans="1:12" x14ac:dyDescent="0.3">
      <c r="F12" s="16"/>
      <c r="G12" s="16" t="s">
        <v>29</v>
      </c>
      <c r="H12"/>
      <c r="I12" s="13"/>
      <c r="J12" s="13"/>
      <c r="K12" s="13"/>
      <c r="L12" s="14"/>
    </row>
    <row r="13" spans="1:12" x14ac:dyDescent="0.3">
      <c r="F13" s="16"/>
      <c r="H13" t="s">
        <v>83</v>
      </c>
      <c r="I13" s="13">
        <v>877.5</v>
      </c>
      <c r="J13" s="13">
        <v>877.5</v>
      </c>
      <c r="K13" s="13">
        <v>26.33</v>
      </c>
      <c r="L13" s="14">
        <v>3.0005698005698005E-2</v>
      </c>
    </row>
    <row r="14" spans="1:12" x14ac:dyDescent="0.3">
      <c r="F14" s="16"/>
      <c r="H14" t="s">
        <v>99</v>
      </c>
      <c r="I14" s="13">
        <v>49.75</v>
      </c>
      <c r="J14" s="13">
        <v>49.75</v>
      </c>
      <c r="K14" s="13">
        <v>1.49</v>
      </c>
      <c r="L14" s="14">
        <v>2.9949748743718592E-2</v>
      </c>
    </row>
    <row r="15" spans="1:12" x14ac:dyDescent="0.3">
      <c r="F15" s="16"/>
      <c r="H15" t="s">
        <v>112</v>
      </c>
      <c r="I15" s="13">
        <v>119.95</v>
      </c>
      <c r="J15" s="13">
        <v>119.95</v>
      </c>
      <c r="K15" s="13">
        <v>3.6</v>
      </c>
      <c r="L15" s="14">
        <v>3.0012505210504376E-2</v>
      </c>
    </row>
    <row r="16" spans="1:12" x14ac:dyDescent="0.3">
      <c r="F16" s="16"/>
      <c r="H16" t="s">
        <v>113</v>
      </c>
      <c r="I16" s="13">
        <v>109.95</v>
      </c>
      <c r="J16" s="13">
        <v>109.95</v>
      </c>
      <c r="K16" s="13">
        <v>3.3</v>
      </c>
      <c r="L16" s="14">
        <v>3.0013642564802181E-2</v>
      </c>
    </row>
    <row r="17" spans="6:12" x14ac:dyDescent="0.3">
      <c r="F17" s="16"/>
      <c r="H17" t="s">
        <v>133</v>
      </c>
      <c r="I17" s="13">
        <v>2719.75</v>
      </c>
      <c r="J17" s="13">
        <v>2719.75</v>
      </c>
      <c r="K17" s="13">
        <v>81.59</v>
      </c>
      <c r="L17" s="14">
        <v>2.9999080797867454E-2</v>
      </c>
    </row>
    <row r="18" spans="6:12" x14ac:dyDescent="0.3">
      <c r="F18" s="16"/>
      <c r="H18" t="s">
        <v>143</v>
      </c>
      <c r="I18" s="13">
        <v>379.9</v>
      </c>
      <c r="J18" s="13">
        <v>379.9</v>
      </c>
      <c r="K18" s="13">
        <v>11.4</v>
      </c>
      <c r="L18" s="14">
        <v>3.0007896814951307E-2</v>
      </c>
    </row>
    <row r="19" spans="6:12" x14ac:dyDescent="0.3">
      <c r="F19" s="16"/>
      <c r="H19" t="s">
        <v>156</v>
      </c>
      <c r="I19" s="13">
        <v>239.9</v>
      </c>
      <c r="J19" s="13">
        <v>239.9</v>
      </c>
      <c r="K19" s="13">
        <v>7.2</v>
      </c>
      <c r="L19" s="14">
        <v>3.0012505210504376E-2</v>
      </c>
    </row>
    <row r="20" spans="6:12" x14ac:dyDescent="0.3">
      <c r="F20" s="16"/>
      <c r="H20" t="s">
        <v>157</v>
      </c>
      <c r="I20" s="13">
        <v>219.9</v>
      </c>
      <c r="J20" s="13">
        <v>219.9</v>
      </c>
      <c r="K20" s="13">
        <v>6.6</v>
      </c>
      <c r="L20" s="14">
        <v>3.0013642564802181E-2</v>
      </c>
    </row>
    <row r="21" spans="6:12" x14ac:dyDescent="0.3">
      <c r="F21" s="16"/>
      <c r="H21" t="s">
        <v>169</v>
      </c>
      <c r="I21" s="13">
        <v>119.4</v>
      </c>
      <c r="J21" s="13">
        <v>119.4</v>
      </c>
      <c r="K21" s="13">
        <v>3.58</v>
      </c>
      <c r="L21" s="14">
        <v>2.9983249581239529E-2</v>
      </c>
    </row>
    <row r="22" spans="6:12" x14ac:dyDescent="0.3">
      <c r="F22" s="16"/>
      <c r="H22" t="s">
        <v>170</v>
      </c>
      <c r="I22" s="13">
        <v>358.2</v>
      </c>
      <c r="J22" s="13">
        <v>358.2</v>
      </c>
      <c r="K22" s="13">
        <v>10.75</v>
      </c>
      <c r="L22" s="14">
        <v>3.0011166945840315E-2</v>
      </c>
    </row>
    <row r="23" spans="6:12" x14ac:dyDescent="0.3">
      <c r="F23" s="16"/>
      <c r="H23" t="s">
        <v>186</v>
      </c>
      <c r="I23" s="13">
        <v>189.95</v>
      </c>
      <c r="J23" s="13">
        <v>189.95</v>
      </c>
      <c r="K23" s="13">
        <v>5.7</v>
      </c>
      <c r="L23" s="14">
        <v>3.0007896814951307E-2</v>
      </c>
    </row>
    <row r="24" spans="6:12" x14ac:dyDescent="0.3">
      <c r="F24" s="16"/>
      <c r="H24" t="s">
        <v>187</v>
      </c>
      <c r="I24" s="13">
        <v>39.799999999999997</v>
      </c>
      <c r="J24" s="13">
        <v>39.799999999999997</v>
      </c>
      <c r="K24" s="13">
        <v>1.19</v>
      </c>
      <c r="L24" s="14">
        <v>2.9899497487437188E-2</v>
      </c>
    </row>
    <row r="25" spans="6:12" x14ac:dyDescent="0.3">
      <c r="F25" s="16"/>
      <c r="H25" t="s">
        <v>189</v>
      </c>
      <c r="I25" s="13">
        <v>569.85</v>
      </c>
      <c r="J25" s="13">
        <v>569.85</v>
      </c>
      <c r="K25" s="13">
        <v>17.100000000000001</v>
      </c>
      <c r="L25" s="14">
        <v>3.0007896814951304E-2</v>
      </c>
    </row>
    <row r="26" spans="6:12" x14ac:dyDescent="0.3">
      <c r="F26" s="16"/>
      <c r="H26" t="s">
        <v>192</v>
      </c>
      <c r="I26" s="13">
        <v>119.9</v>
      </c>
      <c r="J26" s="13">
        <v>119.9</v>
      </c>
      <c r="K26" s="13">
        <v>3.6</v>
      </c>
      <c r="L26" s="14">
        <v>3.0025020850708923E-2</v>
      </c>
    </row>
    <row r="27" spans="6:12" x14ac:dyDescent="0.3">
      <c r="F27" s="16"/>
      <c r="H27" t="s">
        <v>199</v>
      </c>
      <c r="I27" s="13">
        <v>159.9</v>
      </c>
      <c r="J27" s="13">
        <v>159.9</v>
      </c>
      <c r="K27" s="13">
        <v>4.8</v>
      </c>
      <c r="L27" s="14">
        <v>3.0018761726078796E-2</v>
      </c>
    </row>
    <row r="28" spans="6:12" x14ac:dyDescent="0.3">
      <c r="F28" s="16"/>
      <c r="H28" t="s">
        <v>230</v>
      </c>
      <c r="I28" s="13">
        <v>5329.6</v>
      </c>
      <c r="J28" s="13">
        <v>5329.6</v>
      </c>
      <c r="K28" s="13">
        <v>159.88999999999999</v>
      </c>
      <c r="L28" s="14">
        <v>3.0000375262683874E-2</v>
      </c>
    </row>
    <row r="29" spans="6:12" x14ac:dyDescent="0.3">
      <c r="F29" s="16"/>
      <c r="H29" t="s">
        <v>235</v>
      </c>
      <c r="I29" s="13">
        <v>1139.7</v>
      </c>
      <c r="J29" s="13">
        <v>1139.7</v>
      </c>
      <c r="K29" s="13">
        <v>34.19</v>
      </c>
      <c r="L29" s="14">
        <v>2.9999122576116519E-2</v>
      </c>
    </row>
    <row r="30" spans="6:12" x14ac:dyDescent="0.3">
      <c r="F30" s="16"/>
      <c r="H30" t="s">
        <v>238</v>
      </c>
      <c r="I30" s="13">
        <v>959.95</v>
      </c>
      <c r="J30" s="13">
        <v>959.95</v>
      </c>
      <c r="K30" s="13">
        <v>28.8</v>
      </c>
      <c r="L30" s="14">
        <v>3.0001562581384447E-2</v>
      </c>
    </row>
    <row r="31" spans="6:12" x14ac:dyDescent="0.3">
      <c r="F31" s="16"/>
      <c r="H31" t="s">
        <v>239</v>
      </c>
      <c r="I31" s="13">
        <v>399.75</v>
      </c>
      <c r="J31" s="13">
        <v>399.75</v>
      </c>
      <c r="K31" s="13">
        <v>11.99</v>
      </c>
      <c r="L31" s="14">
        <v>2.9993746091307068E-2</v>
      </c>
    </row>
    <row r="32" spans="6:12" x14ac:dyDescent="0.3">
      <c r="F32" s="16"/>
      <c r="H32" t="s">
        <v>243</v>
      </c>
      <c r="I32" s="13">
        <v>379.9</v>
      </c>
      <c r="J32" s="13">
        <v>379.9</v>
      </c>
      <c r="K32" s="13">
        <v>11.4</v>
      </c>
      <c r="L32" s="14">
        <v>3.0007896814951307E-2</v>
      </c>
    </row>
    <row r="33" spans="6:12" x14ac:dyDescent="0.3">
      <c r="F33" s="16"/>
      <c r="H33" t="s">
        <v>244</v>
      </c>
      <c r="I33" s="13">
        <v>49.75</v>
      </c>
      <c r="J33" s="13">
        <v>49.75</v>
      </c>
      <c r="K33" s="13">
        <v>1.49</v>
      </c>
      <c r="L33" s="14">
        <v>2.9949748743718592E-2</v>
      </c>
    </row>
    <row r="34" spans="6:12" x14ac:dyDescent="0.3">
      <c r="F34" s="16"/>
      <c r="H34" t="s">
        <v>265</v>
      </c>
      <c r="I34" s="13">
        <v>2399.9499999999998</v>
      </c>
      <c r="J34" s="13">
        <v>2399.9499999999998</v>
      </c>
      <c r="K34" s="13">
        <v>72</v>
      </c>
      <c r="L34" s="14">
        <v>3.0000625013021108E-2</v>
      </c>
    </row>
    <row r="35" spans="6:12" x14ac:dyDescent="0.3">
      <c r="F35" s="16"/>
      <c r="H35" t="s">
        <v>266</v>
      </c>
      <c r="I35" s="13">
        <v>319.8</v>
      </c>
      <c r="J35" s="13">
        <v>319.8</v>
      </c>
      <c r="K35" s="13">
        <v>9.59</v>
      </c>
      <c r="L35" s="14">
        <v>2.9987492182614133E-2</v>
      </c>
    </row>
    <row r="36" spans="6:12" x14ac:dyDescent="0.3">
      <c r="F36" s="16"/>
      <c r="H36" t="s">
        <v>272</v>
      </c>
      <c r="I36" s="13">
        <v>379.9</v>
      </c>
      <c r="J36" s="13">
        <v>379.9</v>
      </c>
      <c r="K36" s="13">
        <v>11.4</v>
      </c>
      <c r="L36" s="14">
        <v>3.0007896814951307E-2</v>
      </c>
    </row>
    <row r="37" spans="6:12" x14ac:dyDescent="0.3">
      <c r="F37" s="16"/>
      <c r="H37" t="s">
        <v>285</v>
      </c>
      <c r="I37" s="13">
        <v>239.9</v>
      </c>
      <c r="J37" s="13">
        <v>239.9</v>
      </c>
      <c r="K37" s="13">
        <v>7.2</v>
      </c>
      <c r="L37" s="14">
        <v>3.0012505210504376E-2</v>
      </c>
    </row>
    <row r="38" spans="6:12" x14ac:dyDescent="0.3">
      <c r="F38" s="16"/>
      <c r="H38" t="s">
        <v>286</v>
      </c>
      <c r="I38" s="13">
        <v>219.9</v>
      </c>
      <c r="J38" s="13">
        <v>219.9</v>
      </c>
      <c r="K38" s="13">
        <v>6.6</v>
      </c>
      <c r="L38" s="14">
        <v>3.0013642564802181E-2</v>
      </c>
    </row>
    <row r="39" spans="6:12" x14ac:dyDescent="0.3">
      <c r="F39" s="16"/>
      <c r="H39" t="s">
        <v>298</v>
      </c>
      <c r="I39" s="13">
        <v>119.4</v>
      </c>
      <c r="J39" s="13">
        <v>119.4</v>
      </c>
      <c r="K39" s="13">
        <v>3.58</v>
      </c>
      <c r="L39" s="14">
        <v>2.9983249581239529E-2</v>
      </c>
    </row>
    <row r="40" spans="6:12" x14ac:dyDescent="0.3">
      <c r="F40" s="16"/>
      <c r="H40" t="s">
        <v>299</v>
      </c>
      <c r="I40" s="13">
        <v>358.2</v>
      </c>
      <c r="J40" s="13">
        <v>358.2</v>
      </c>
      <c r="K40" s="13">
        <v>10.75</v>
      </c>
      <c r="L40" s="14">
        <v>3.0011166945840315E-2</v>
      </c>
    </row>
    <row r="41" spans="6:12" x14ac:dyDescent="0.3">
      <c r="F41" s="16"/>
      <c r="H41" t="s">
        <v>316</v>
      </c>
      <c r="I41" s="13">
        <v>189.95</v>
      </c>
      <c r="J41" s="13">
        <v>189.95</v>
      </c>
      <c r="K41" s="13">
        <v>5.7</v>
      </c>
      <c r="L41" s="14">
        <v>3.0007896814951307E-2</v>
      </c>
    </row>
    <row r="42" spans="6:12" x14ac:dyDescent="0.3">
      <c r="F42" s="16"/>
      <c r="H42" t="s">
        <v>317</v>
      </c>
      <c r="I42" s="13">
        <v>39.799999999999997</v>
      </c>
      <c r="J42" s="13">
        <v>39.799999999999997</v>
      </c>
      <c r="K42" s="13">
        <v>1.19</v>
      </c>
      <c r="L42" s="14">
        <v>2.9899497487437188E-2</v>
      </c>
    </row>
    <row r="43" spans="6:12" x14ac:dyDescent="0.3">
      <c r="F43" s="16"/>
      <c r="H43" t="s">
        <v>319</v>
      </c>
      <c r="I43" s="13">
        <v>569.85</v>
      </c>
      <c r="J43" s="13">
        <v>569.85</v>
      </c>
      <c r="K43" s="13">
        <v>17.100000000000001</v>
      </c>
      <c r="L43" s="14">
        <v>3.0007896814951304E-2</v>
      </c>
    </row>
    <row r="44" spans="6:12" x14ac:dyDescent="0.3">
      <c r="F44" s="16"/>
      <c r="H44" t="s">
        <v>324</v>
      </c>
      <c r="I44" s="13">
        <v>1139.7</v>
      </c>
      <c r="J44" s="13">
        <v>1139.7</v>
      </c>
      <c r="K44" s="13">
        <v>34.19</v>
      </c>
      <c r="L44" s="14">
        <v>2.9999122576116519E-2</v>
      </c>
    </row>
    <row r="45" spans="6:12" x14ac:dyDescent="0.3">
      <c r="F45" s="16"/>
      <c r="H45" t="s">
        <v>327</v>
      </c>
      <c r="I45" s="13">
        <v>959.95</v>
      </c>
      <c r="J45" s="13">
        <v>959.95</v>
      </c>
      <c r="K45" s="13">
        <v>28.8</v>
      </c>
      <c r="L45" s="14">
        <v>3.0001562581384447E-2</v>
      </c>
    </row>
    <row r="46" spans="6:12" x14ac:dyDescent="0.3">
      <c r="F46" s="16"/>
      <c r="H46" t="s">
        <v>328</v>
      </c>
      <c r="I46" s="13">
        <v>399.75</v>
      </c>
      <c r="J46" s="13">
        <v>399.75</v>
      </c>
      <c r="K46" s="13">
        <v>11.99</v>
      </c>
      <c r="L46" s="14">
        <v>2.9993746091307068E-2</v>
      </c>
    </row>
    <row r="47" spans="6:12" x14ac:dyDescent="0.3">
      <c r="F47" s="16"/>
      <c r="H47" t="s">
        <v>332</v>
      </c>
      <c r="I47" s="13">
        <v>379.9</v>
      </c>
      <c r="J47" s="13">
        <v>379.9</v>
      </c>
      <c r="K47" s="13">
        <v>11.4</v>
      </c>
      <c r="L47" s="14">
        <v>3.0007896814951307E-2</v>
      </c>
    </row>
    <row r="48" spans="6:12" x14ac:dyDescent="0.3">
      <c r="F48" s="16"/>
      <c r="H48" t="s">
        <v>333</v>
      </c>
      <c r="I48" s="13">
        <v>49.75</v>
      </c>
      <c r="J48" s="13">
        <v>49.75</v>
      </c>
      <c r="K48" s="13">
        <v>1.49</v>
      </c>
      <c r="L48" s="14">
        <v>2.9949748743718592E-2</v>
      </c>
    </row>
    <row r="49" spans="6:12" x14ac:dyDescent="0.3">
      <c r="F49" s="16"/>
      <c r="H49" t="s">
        <v>334</v>
      </c>
      <c r="I49" s="13">
        <v>49.75</v>
      </c>
      <c r="J49" s="13">
        <v>49.75</v>
      </c>
      <c r="K49" s="13">
        <v>1.49</v>
      </c>
      <c r="L49" s="14">
        <v>2.9949748743718592E-2</v>
      </c>
    </row>
    <row r="50" spans="6:12" x14ac:dyDescent="0.3">
      <c r="F50" s="16"/>
      <c r="H50" t="s">
        <v>348</v>
      </c>
      <c r="I50" s="13">
        <v>119.95</v>
      </c>
      <c r="J50" s="13">
        <v>119.95</v>
      </c>
      <c r="K50" s="13">
        <v>3.6</v>
      </c>
      <c r="L50" s="14">
        <v>3.0012505210504376E-2</v>
      </c>
    </row>
    <row r="51" spans="6:12" x14ac:dyDescent="0.3">
      <c r="F51" s="16"/>
      <c r="H51" t="s">
        <v>349</v>
      </c>
      <c r="I51" s="13">
        <v>109.95</v>
      </c>
      <c r="J51" s="13">
        <v>109.95</v>
      </c>
      <c r="K51" s="13">
        <v>3.3</v>
      </c>
      <c r="L51" s="14">
        <v>3.0013642564802181E-2</v>
      </c>
    </row>
    <row r="52" spans="6:12" x14ac:dyDescent="0.3">
      <c r="F52" s="16"/>
      <c r="H52" t="s">
        <v>351</v>
      </c>
      <c r="I52" s="13">
        <v>599.5</v>
      </c>
      <c r="J52" s="13">
        <v>599.5</v>
      </c>
      <c r="K52" s="13">
        <v>17.989999999999998</v>
      </c>
      <c r="L52" s="14">
        <v>3.0008340283569638E-2</v>
      </c>
    </row>
    <row r="53" spans="6:12" x14ac:dyDescent="0.3">
      <c r="F53" s="16"/>
      <c r="H53" t="s">
        <v>352</v>
      </c>
      <c r="I53" s="13">
        <v>119.9</v>
      </c>
      <c r="J53" s="13">
        <v>119.9</v>
      </c>
      <c r="K53" s="13">
        <v>3.6</v>
      </c>
      <c r="L53" s="14">
        <v>3.0025020850708923E-2</v>
      </c>
    </row>
    <row r="54" spans="6:12" x14ac:dyDescent="0.3">
      <c r="F54" s="16"/>
      <c r="H54" t="s">
        <v>368</v>
      </c>
      <c r="I54" s="13">
        <v>299.75</v>
      </c>
      <c r="J54" s="13">
        <v>299.75</v>
      </c>
      <c r="K54" s="13">
        <v>8.99</v>
      </c>
      <c r="L54" s="14">
        <v>2.999165971643036E-2</v>
      </c>
    </row>
    <row r="55" spans="6:12" x14ac:dyDescent="0.3">
      <c r="F55" s="16"/>
      <c r="G55" s="16" t="s">
        <v>96</v>
      </c>
      <c r="H55"/>
      <c r="I55" s="13"/>
      <c r="J55" s="13"/>
      <c r="K55" s="13"/>
      <c r="L55" s="14"/>
    </row>
    <row r="56" spans="6:12" x14ac:dyDescent="0.3">
      <c r="F56" s="16"/>
      <c r="H56" t="s">
        <v>95</v>
      </c>
      <c r="I56" s="13">
        <v>540</v>
      </c>
      <c r="J56" s="13">
        <v>540</v>
      </c>
      <c r="K56" s="13">
        <v>16.2</v>
      </c>
      <c r="L56" s="14">
        <v>0.03</v>
      </c>
    </row>
    <row r="57" spans="6:12" x14ac:dyDescent="0.3">
      <c r="F57" s="16"/>
      <c r="G57" s="16" t="s">
        <v>98</v>
      </c>
      <c r="H57"/>
      <c r="I57" s="13"/>
      <c r="J57" s="13"/>
      <c r="K57" s="13"/>
      <c r="L57" s="14"/>
    </row>
    <row r="58" spans="6:12" x14ac:dyDescent="0.3">
      <c r="F58" s="16"/>
      <c r="H58" t="s">
        <v>97</v>
      </c>
      <c r="I58" s="13">
        <v>2623</v>
      </c>
      <c r="J58" s="13">
        <v>2623</v>
      </c>
      <c r="K58" s="13">
        <v>78.69</v>
      </c>
      <c r="L58" s="14">
        <v>0.03</v>
      </c>
    </row>
    <row r="59" spans="6:12" x14ac:dyDescent="0.3">
      <c r="F59" s="16"/>
      <c r="G59" s="16" t="s">
        <v>21</v>
      </c>
      <c r="H59"/>
      <c r="I59" s="13"/>
      <c r="J59" s="13"/>
      <c r="K59" s="13"/>
      <c r="L59" s="14"/>
    </row>
    <row r="60" spans="6:12" x14ac:dyDescent="0.3">
      <c r="F60" s="16"/>
      <c r="H60" t="s">
        <v>103</v>
      </c>
      <c r="I60" s="13">
        <v>29.85</v>
      </c>
      <c r="J60" s="13">
        <v>29.85</v>
      </c>
      <c r="K60" s="13">
        <v>0.9</v>
      </c>
      <c r="L60" s="14">
        <v>3.015075376884422E-2</v>
      </c>
    </row>
    <row r="61" spans="6:12" x14ac:dyDescent="0.3">
      <c r="F61" s="16"/>
      <c r="H61" t="s">
        <v>124</v>
      </c>
      <c r="I61" s="13">
        <v>5619.9</v>
      </c>
      <c r="J61" s="13">
        <v>5619.9</v>
      </c>
      <c r="K61" s="13">
        <v>168.6</v>
      </c>
      <c r="L61" s="14">
        <v>3.0000533817327712E-2</v>
      </c>
    </row>
    <row r="62" spans="6:12" x14ac:dyDescent="0.3">
      <c r="F62" s="16"/>
      <c r="H62" t="s">
        <v>135</v>
      </c>
      <c r="I62" s="13">
        <v>2399.9499999999998</v>
      </c>
      <c r="J62" s="13">
        <v>2399.9499999999998</v>
      </c>
      <c r="K62" s="13">
        <v>72</v>
      </c>
      <c r="L62" s="14">
        <v>3.0000625013021108E-2</v>
      </c>
    </row>
    <row r="63" spans="6:12" x14ac:dyDescent="0.3">
      <c r="F63" s="16"/>
      <c r="H63" t="s">
        <v>147</v>
      </c>
      <c r="I63" s="13">
        <v>1139.7</v>
      </c>
      <c r="J63" s="13">
        <v>1139.7</v>
      </c>
      <c r="K63" s="13">
        <v>34.19</v>
      </c>
      <c r="L63" s="14">
        <v>2.9999122576116519E-2</v>
      </c>
    </row>
    <row r="64" spans="6:12" x14ac:dyDescent="0.3">
      <c r="F64" s="16"/>
      <c r="H64" t="s">
        <v>159</v>
      </c>
      <c r="I64" s="13">
        <v>19.95</v>
      </c>
      <c r="J64" s="13">
        <v>19.95</v>
      </c>
      <c r="K64" s="13">
        <v>0.6</v>
      </c>
      <c r="L64" s="14">
        <v>3.007518796992481E-2</v>
      </c>
    </row>
    <row r="65" spans="6:12" x14ac:dyDescent="0.3">
      <c r="F65" s="16"/>
      <c r="H65" s="16" t="s">
        <v>172</v>
      </c>
      <c r="I65" s="13">
        <v>239.9</v>
      </c>
      <c r="J65" s="13">
        <v>239.9</v>
      </c>
      <c r="K65" s="13">
        <v>7.2</v>
      </c>
      <c r="L65" s="14">
        <v>3.0012505210504376E-2</v>
      </c>
    </row>
    <row r="66" spans="6:12" x14ac:dyDescent="0.3">
      <c r="F66" s="16"/>
      <c r="H66" s="16" t="s">
        <v>268</v>
      </c>
      <c r="I66" s="13">
        <v>2399.9499999999998</v>
      </c>
      <c r="J66" s="13">
        <v>2399.9499999999998</v>
      </c>
      <c r="K66" s="13">
        <v>72</v>
      </c>
      <c r="L66" s="14">
        <v>3.0000625013021108E-2</v>
      </c>
    </row>
    <row r="67" spans="6:12" x14ac:dyDescent="0.3">
      <c r="F67" s="16"/>
      <c r="H67" s="16" t="s">
        <v>276</v>
      </c>
      <c r="I67" s="13">
        <v>1139.7</v>
      </c>
      <c r="J67" s="13">
        <v>1139.7</v>
      </c>
      <c r="K67" s="13">
        <v>34.19</v>
      </c>
      <c r="L67" s="14">
        <v>2.9999122576116519E-2</v>
      </c>
    </row>
    <row r="68" spans="6:12" x14ac:dyDescent="0.3">
      <c r="F68" s="16"/>
      <c r="H68" s="16" t="s">
        <v>288</v>
      </c>
      <c r="I68" s="13">
        <v>19.95</v>
      </c>
      <c r="J68" s="13">
        <v>19.95</v>
      </c>
      <c r="K68" s="13">
        <v>0.6</v>
      </c>
      <c r="L68" s="14">
        <v>3.007518796992481E-2</v>
      </c>
    </row>
    <row r="69" spans="6:12" x14ac:dyDescent="0.3">
      <c r="F69" s="16"/>
      <c r="H69" s="16" t="s">
        <v>302</v>
      </c>
      <c r="I69" s="13">
        <v>239.9</v>
      </c>
      <c r="J69" s="13">
        <v>239.9</v>
      </c>
      <c r="K69" s="13">
        <v>7.2</v>
      </c>
      <c r="L69" s="14">
        <v>3.0012505210504376E-2</v>
      </c>
    </row>
    <row r="70" spans="6:12" x14ac:dyDescent="0.3">
      <c r="F70" s="16"/>
      <c r="H70" s="16" t="s">
        <v>339</v>
      </c>
      <c r="I70" s="13">
        <v>29.85</v>
      </c>
      <c r="J70" s="13">
        <v>29.85</v>
      </c>
      <c r="K70" s="13">
        <v>0.9</v>
      </c>
      <c r="L70" s="14">
        <v>3.015075376884422E-2</v>
      </c>
    </row>
    <row r="71" spans="6:12" x14ac:dyDescent="0.3">
      <c r="F71" s="16"/>
      <c r="H71" s="16" t="s">
        <v>359</v>
      </c>
      <c r="I71" s="13">
        <v>299.75</v>
      </c>
      <c r="J71" s="13">
        <v>299.75</v>
      </c>
      <c r="K71" s="13">
        <v>8.99</v>
      </c>
      <c r="L71" s="14">
        <v>2.999165971643036E-2</v>
      </c>
    </row>
    <row r="72" spans="6:12" x14ac:dyDescent="0.3">
      <c r="F72" s="16"/>
      <c r="H72" s="16" t="s">
        <v>369</v>
      </c>
      <c r="I72" s="13">
        <v>4799.8999999999996</v>
      </c>
      <c r="J72" s="13">
        <v>4799.8999999999996</v>
      </c>
      <c r="K72" s="13">
        <v>144</v>
      </c>
      <c r="L72" s="14">
        <v>3.0000625013021108E-2</v>
      </c>
    </row>
    <row r="73" spans="6:12" x14ac:dyDescent="0.3">
      <c r="F73" s="16"/>
      <c r="G73" s="16" t="s">
        <v>30</v>
      </c>
      <c r="H73"/>
      <c r="I73" s="13"/>
      <c r="J73" s="13"/>
      <c r="K73" s="13"/>
      <c r="L73" s="14"/>
    </row>
    <row r="74" spans="6:12" x14ac:dyDescent="0.3">
      <c r="F74" s="16"/>
      <c r="H74" t="s">
        <v>140</v>
      </c>
      <c r="I74" s="13">
        <v>189.95</v>
      </c>
      <c r="J74" s="13">
        <v>189.95</v>
      </c>
      <c r="K74" s="13">
        <v>5.7</v>
      </c>
      <c r="L74" s="14">
        <v>3.0007896814951307E-2</v>
      </c>
    </row>
    <row r="75" spans="6:12" x14ac:dyDescent="0.3">
      <c r="F75" s="16"/>
      <c r="H75" t="s">
        <v>142</v>
      </c>
      <c r="I75" s="13">
        <v>239.8</v>
      </c>
      <c r="J75" s="13">
        <v>239.8</v>
      </c>
      <c r="K75" s="13">
        <v>7.19</v>
      </c>
      <c r="L75" s="14">
        <v>2.9983319432860717E-2</v>
      </c>
    </row>
    <row r="76" spans="6:12" x14ac:dyDescent="0.3">
      <c r="F76" s="16"/>
      <c r="H76" t="s">
        <v>177</v>
      </c>
      <c r="I76" s="13">
        <v>239.85</v>
      </c>
      <c r="J76" s="13">
        <v>239.85</v>
      </c>
      <c r="K76" s="13">
        <v>7.2</v>
      </c>
      <c r="L76" s="14">
        <v>3.0018761726078799E-2</v>
      </c>
    </row>
    <row r="77" spans="6:12" x14ac:dyDescent="0.3">
      <c r="F77" s="16"/>
      <c r="H77" t="s">
        <v>179</v>
      </c>
      <c r="I77" s="13">
        <v>799.5</v>
      </c>
      <c r="J77" s="13">
        <v>799.5</v>
      </c>
      <c r="K77" s="13">
        <v>23.99</v>
      </c>
      <c r="L77" s="14">
        <v>3.000625390869293E-2</v>
      </c>
    </row>
    <row r="78" spans="6:12" x14ac:dyDescent="0.3">
      <c r="F78" s="16"/>
      <c r="H78" t="s">
        <v>191</v>
      </c>
      <c r="I78" s="13">
        <v>109.95</v>
      </c>
      <c r="J78" s="13">
        <v>109.95</v>
      </c>
      <c r="K78" s="13">
        <v>3.3</v>
      </c>
      <c r="L78" s="14">
        <v>3.0013642564802181E-2</v>
      </c>
    </row>
    <row r="79" spans="6:12" x14ac:dyDescent="0.3">
      <c r="F79" s="16"/>
      <c r="H79" t="s">
        <v>203</v>
      </c>
      <c r="I79" s="13">
        <v>189.95</v>
      </c>
      <c r="J79" s="13">
        <v>189.95</v>
      </c>
      <c r="K79" s="13">
        <v>5.7</v>
      </c>
      <c r="L79" s="14">
        <v>3.0007896814951307E-2</v>
      </c>
    </row>
    <row r="80" spans="6:12" x14ac:dyDescent="0.3">
      <c r="F80" s="16"/>
      <c r="H80" t="s">
        <v>269</v>
      </c>
      <c r="I80" s="13">
        <v>189.95</v>
      </c>
      <c r="J80" s="13">
        <v>189.95</v>
      </c>
      <c r="K80" s="13">
        <v>5.7</v>
      </c>
      <c r="L80" s="14">
        <v>3.0007896814951307E-2</v>
      </c>
    </row>
    <row r="81" spans="6:12" x14ac:dyDescent="0.3">
      <c r="F81" s="16"/>
      <c r="H81" t="s">
        <v>271</v>
      </c>
      <c r="I81" s="13">
        <v>239.8</v>
      </c>
      <c r="J81" s="13">
        <v>239.8</v>
      </c>
      <c r="K81" s="13">
        <v>7.19</v>
      </c>
      <c r="L81" s="14">
        <v>2.9983319432860717E-2</v>
      </c>
    </row>
    <row r="82" spans="6:12" x14ac:dyDescent="0.3">
      <c r="F82" s="16"/>
      <c r="H82" t="s">
        <v>307</v>
      </c>
      <c r="I82" s="13">
        <v>239.85</v>
      </c>
      <c r="J82" s="13">
        <v>239.85</v>
      </c>
      <c r="K82" s="13">
        <v>7.2</v>
      </c>
      <c r="L82" s="14">
        <v>3.0018761726078799E-2</v>
      </c>
    </row>
    <row r="83" spans="6:12" x14ac:dyDescent="0.3">
      <c r="F83" s="16"/>
      <c r="H83" t="s">
        <v>309</v>
      </c>
      <c r="I83" s="13">
        <v>799.5</v>
      </c>
      <c r="J83" s="13">
        <v>799.5</v>
      </c>
      <c r="K83" s="13">
        <v>23.99</v>
      </c>
      <c r="L83" s="14">
        <v>3.000625390869293E-2</v>
      </c>
    </row>
    <row r="84" spans="6:12" x14ac:dyDescent="0.3">
      <c r="F84" s="16"/>
      <c r="H84" t="s">
        <v>321</v>
      </c>
      <c r="I84" s="13">
        <v>109.95</v>
      </c>
      <c r="J84" s="13">
        <v>109.95</v>
      </c>
      <c r="K84" s="13">
        <v>3.3</v>
      </c>
      <c r="L84" s="14">
        <v>3.0013642564802181E-2</v>
      </c>
    </row>
    <row r="85" spans="6:12" x14ac:dyDescent="0.3">
      <c r="F85" s="16"/>
      <c r="G85" s="16" t="s">
        <v>40</v>
      </c>
      <c r="H85"/>
      <c r="I85" s="13"/>
      <c r="J85" s="13"/>
      <c r="K85" s="13"/>
      <c r="L85" s="14"/>
    </row>
    <row r="86" spans="6:12" x14ac:dyDescent="0.3">
      <c r="F86" s="16"/>
      <c r="H86" t="s">
        <v>200</v>
      </c>
      <c r="I86" s="13">
        <v>1349.95</v>
      </c>
      <c r="J86" s="13">
        <v>1349.95</v>
      </c>
      <c r="K86" s="13">
        <v>40.5</v>
      </c>
      <c r="L86" s="14">
        <v>3.0001111152264899E-2</v>
      </c>
    </row>
    <row r="87" spans="6:12" x14ac:dyDescent="0.3">
      <c r="F87" s="16"/>
      <c r="H87" t="s">
        <v>335</v>
      </c>
      <c r="I87" s="13">
        <v>1349.95</v>
      </c>
      <c r="J87" s="13">
        <v>1349.95</v>
      </c>
      <c r="K87" s="13">
        <v>40.5</v>
      </c>
      <c r="L87" s="14">
        <v>3.0001111152264899E-2</v>
      </c>
    </row>
    <row r="88" spans="6:12" x14ac:dyDescent="0.3">
      <c r="F88" s="16"/>
      <c r="G88" s="16" t="s">
        <v>210</v>
      </c>
      <c r="H88"/>
      <c r="I88" s="13"/>
      <c r="J88" s="13"/>
      <c r="K88" s="13"/>
      <c r="L88" s="14"/>
    </row>
    <row r="89" spans="6:12" x14ac:dyDescent="0.3">
      <c r="F89" s="16"/>
      <c r="H89" t="s">
        <v>209</v>
      </c>
      <c r="I89" s="13">
        <v>99.75</v>
      </c>
      <c r="J89" s="13">
        <v>99.75</v>
      </c>
      <c r="K89" s="13">
        <v>2.99</v>
      </c>
      <c r="L89" s="14">
        <v>2.9974937343358397E-2</v>
      </c>
    </row>
    <row r="90" spans="6:12" x14ac:dyDescent="0.3">
      <c r="F90" s="16"/>
      <c r="G90" s="16" t="s">
        <v>43</v>
      </c>
      <c r="H90"/>
      <c r="I90" s="13"/>
      <c r="J90" s="13"/>
      <c r="K90" s="13"/>
      <c r="L90" s="14"/>
    </row>
    <row r="91" spans="6:12" x14ac:dyDescent="0.3">
      <c r="F91" s="16"/>
      <c r="H91" t="s">
        <v>231</v>
      </c>
      <c r="I91" s="13">
        <v>899.5</v>
      </c>
      <c r="J91" s="13">
        <v>899.5</v>
      </c>
      <c r="K91" s="13">
        <v>26.99</v>
      </c>
      <c r="L91" s="14">
        <v>3.0005558643690939E-2</v>
      </c>
    </row>
    <row r="92" spans="6:12" x14ac:dyDescent="0.3">
      <c r="F92" s="16"/>
      <c r="H92" t="s">
        <v>234</v>
      </c>
      <c r="I92" s="13">
        <v>1139.7</v>
      </c>
      <c r="J92" s="13">
        <v>1139.7</v>
      </c>
      <c r="K92" s="13">
        <v>34.19</v>
      </c>
      <c r="L92" s="14">
        <v>2.9999122576116519E-2</v>
      </c>
    </row>
    <row r="93" spans="6:12" x14ac:dyDescent="0.3">
      <c r="F93" s="16"/>
      <c r="H93" t="s">
        <v>323</v>
      </c>
      <c r="I93" s="13">
        <v>1139.7</v>
      </c>
      <c r="J93" s="13">
        <v>1139.7</v>
      </c>
      <c r="K93" s="13">
        <v>34.19</v>
      </c>
      <c r="L93" s="14">
        <v>2.9999122576116519E-2</v>
      </c>
    </row>
    <row r="94" spans="6:12" x14ac:dyDescent="0.3">
      <c r="F94" s="16"/>
      <c r="G94" s="16" t="s">
        <v>44</v>
      </c>
      <c r="H94"/>
      <c r="I94" s="13"/>
      <c r="J94" s="13"/>
      <c r="K94" s="13"/>
      <c r="L94" s="14"/>
    </row>
    <row r="95" spans="6:12" x14ac:dyDescent="0.3">
      <c r="F95" s="16"/>
      <c r="H95" t="s">
        <v>236</v>
      </c>
      <c r="I95" s="13">
        <v>239.8</v>
      </c>
      <c r="J95" s="13">
        <v>239.8</v>
      </c>
      <c r="K95" s="13">
        <v>7.19</v>
      </c>
      <c r="L95" s="14">
        <v>2.9983319432860717E-2</v>
      </c>
    </row>
    <row r="96" spans="6:12" x14ac:dyDescent="0.3">
      <c r="F96" s="16"/>
      <c r="H96" t="s">
        <v>325</v>
      </c>
      <c r="I96" s="13">
        <v>479.8</v>
      </c>
      <c r="J96" s="13">
        <v>479.8</v>
      </c>
      <c r="K96" s="13">
        <v>14.39</v>
      </c>
      <c r="L96" s="14">
        <v>2.9991663192997082E-2</v>
      </c>
    </row>
    <row r="97" spans="6:12" x14ac:dyDescent="0.3">
      <c r="F97" s="16" t="s">
        <v>372</v>
      </c>
      <c r="I97" s="13">
        <v>56498.079999999973</v>
      </c>
      <c r="J97" s="13">
        <v>56498.079999999973</v>
      </c>
      <c r="K97" s="13">
        <v>1695.0200000000009</v>
      </c>
      <c r="L97" s="14">
        <v>3.0001373498002085E-2</v>
      </c>
    </row>
    <row r="98" spans="6:12" x14ac:dyDescent="0.3">
      <c r="G98"/>
      <c r="H98"/>
      <c r="I98" s="13"/>
      <c r="J98" s="13"/>
      <c r="K98" s="13"/>
      <c r="L98" s="14"/>
    </row>
    <row r="99" spans="6:12" x14ac:dyDescent="0.3">
      <c r="F99" s="16" t="s">
        <v>22</v>
      </c>
      <c r="G99"/>
      <c r="H99"/>
      <c r="I99" s="13"/>
      <c r="J99" s="13"/>
      <c r="K99" s="13"/>
      <c r="L99" s="14"/>
    </row>
    <row r="100" spans="6:12" x14ac:dyDescent="0.3">
      <c r="F100" s="16"/>
      <c r="G100" s="16" t="s">
        <v>71</v>
      </c>
      <c r="H100"/>
      <c r="I100" s="13"/>
      <c r="J100" s="13"/>
      <c r="K100" s="13"/>
      <c r="L100" s="14"/>
    </row>
    <row r="101" spans="6:12" x14ac:dyDescent="0.3">
      <c r="F101" s="16"/>
      <c r="H101" t="s">
        <v>70</v>
      </c>
      <c r="I101" s="13">
        <v>1313.88</v>
      </c>
      <c r="J101" s="13">
        <v>1313.88</v>
      </c>
      <c r="K101" s="13">
        <v>39.42</v>
      </c>
      <c r="L101" s="14">
        <v>3.0002739976253537E-2</v>
      </c>
    </row>
    <row r="102" spans="6:12" x14ac:dyDescent="0.3">
      <c r="F102" s="16"/>
      <c r="G102" s="16" t="s">
        <v>73</v>
      </c>
      <c r="H102"/>
      <c r="I102" s="13"/>
      <c r="J102" s="13"/>
      <c r="K102" s="13"/>
      <c r="L102" s="14"/>
    </row>
    <row r="103" spans="6:12" x14ac:dyDescent="0.3">
      <c r="F103" s="16"/>
      <c r="H103" t="s">
        <v>72</v>
      </c>
      <c r="I103" s="13">
        <v>215</v>
      </c>
      <c r="J103" s="13">
        <v>215</v>
      </c>
      <c r="K103" s="13">
        <v>6.45</v>
      </c>
      <c r="L103" s="14">
        <v>3.0000000000000002E-2</v>
      </c>
    </row>
    <row r="104" spans="6:12" x14ac:dyDescent="0.3">
      <c r="F104" s="16"/>
      <c r="G104" s="16" t="s">
        <v>85</v>
      </c>
      <c r="H104"/>
      <c r="I104" s="13"/>
      <c r="J104" s="13"/>
      <c r="K104" s="13"/>
      <c r="L104" s="14"/>
    </row>
    <row r="105" spans="6:12" x14ac:dyDescent="0.3">
      <c r="F105" s="16"/>
      <c r="H105" t="s">
        <v>84</v>
      </c>
      <c r="I105" s="13">
        <v>1127.5</v>
      </c>
      <c r="J105" s="13">
        <v>1127.5</v>
      </c>
      <c r="K105" s="13">
        <v>33.83</v>
      </c>
      <c r="L105" s="14">
        <v>3.0004434589800441E-2</v>
      </c>
    </row>
    <row r="106" spans="6:12" x14ac:dyDescent="0.3">
      <c r="F106" s="16"/>
      <c r="G106" s="16" t="s">
        <v>34</v>
      </c>
      <c r="H106"/>
      <c r="I106" s="13"/>
      <c r="J106" s="13"/>
      <c r="K106" s="13"/>
      <c r="L106" s="14"/>
    </row>
    <row r="107" spans="6:12" x14ac:dyDescent="0.3">
      <c r="F107" s="16"/>
      <c r="H107" t="s">
        <v>102</v>
      </c>
      <c r="I107" s="13">
        <v>949.75</v>
      </c>
      <c r="J107" s="13">
        <v>949.75</v>
      </c>
      <c r="K107" s="13">
        <v>28.49</v>
      </c>
      <c r="L107" s="14">
        <v>2.9997367728349565E-2</v>
      </c>
    </row>
    <row r="108" spans="6:12" x14ac:dyDescent="0.3">
      <c r="F108" s="16"/>
      <c r="H108" t="s">
        <v>110</v>
      </c>
      <c r="I108" s="13">
        <v>759.8</v>
      </c>
      <c r="J108" s="13">
        <v>759.8</v>
      </c>
      <c r="K108" s="13">
        <v>22.79</v>
      </c>
      <c r="L108" s="14">
        <v>2.9994735456699131E-2</v>
      </c>
    </row>
    <row r="109" spans="6:12" x14ac:dyDescent="0.3">
      <c r="F109" s="16"/>
      <c r="H109" t="s">
        <v>114</v>
      </c>
      <c r="I109" s="13">
        <v>239.9</v>
      </c>
      <c r="J109" s="13">
        <v>239.9</v>
      </c>
      <c r="K109" s="13">
        <v>7.2</v>
      </c>
      <c r="L109" s="14">
        <v>3.0012505210504376E-2</v>
      </c>
    </row>
    <row r="110" spans="6:12" x14ac:dyDescent="0.3">
      <c r="F110" s="16"/>
      <c r="H110" t="s">
        <v>120</v>
      </c>
      <c r="I110" s="13">
        <v>9.9499999999999993</v>
      </c>
      <c r="J110" s="13">
        <v>9.9499999999999993</v>
      </c>
      <c r="K110" s="13">
        <v>0.3</v>
      </c>
      <c r="L110" s="14">
        <v>3.0150753768844223E-2</v>
      </c>
    </row>
    <row r="111" spans="6:12" x14ac:dyDescent="0.3">
      <c r="F111" s="16"/>
      <c r="H111" t="s">
        <v>123</v>
      </c>
      <c r="I111" s="13">
        <v>2809.95</v>
      </c>
      <c r="J111" s="13">
        <v>2809.95</v>
      </c>
      <c r="K111" s="13">
        <v>84.3</v>
      </c>
      <c r="L111" s="14">
        <v>3.0000533817327712E-2</v>
      </c>
    </row>
    <row r="112" spans="6:12" x14ac:dyDescent="0.3">
      <c r="F112" s="16"/>
      <c r="H112" t="s">
        <v>131</v>
      </c>
      <c r="I112" s="13">
        <v>2399.9499999999998</v>
      </c>
      <c r="J112" s="13">
        <v>2399.9499999999998</v>
      </c>
      <c r="K112" s="13">
        <v>72</v>
      </c>
      <c r="L112" s="14">
        <v>3.0000625013021108E-2</v>
      </c>
    </row>
    <row r="113" spans="6:12" x14ac:dyDescent="0.3">
      <c r="F113" s="16"/>
      <c r="H113" t="s">
        <v>134</v>
      </c>
      <c r="I113" s="13">
        <v>2399.9499999999998</v>
      </c>
      <c r="J113" s="13">
        <v>2399.9499999999998</v>
      </c>
      <c r="K113" s="13">
        <v>72</v>
      </c>
      <c r="L113" s="14">
        <v>3.0000625013021108E-2</v>
      </c>
    </row>
    <row r="114" spans="6:12" x14ac:dyDescent="0.3">
      <c r="F114" s="16"/>
      <c r="H114" t="s">
        <v>139</v>
      </c>
      <c r="I114" s="13">
        <v>192.23</v>
      </c>
      <c r="J114" s="13">
        <v>192.23</v>
      </c>
      <c r="K114" s="13">
        <v>5.77</v>
      </c>
      <c r="L114" s="14">
        <v>3.0016126515112106E-2</v>
      </c>
    </row>
    <row r="115" spans="6:12" x14ac:dyDescent="0.3">
      <c r="F115" s="16"/>
      <c r="H115" t="s">
        <v>146</v>
      </c>
      <c r="I115" s="13">
        <v>569.85</v>
      </c>
      <c r="J115" s="13">
        <v>569.85</v>
      </c>
      <c r="K115" s="13">
        <v>17.100000000000001</v>
      </c>
      <c r="L115" s="14">
        <v>3.0007896814951304E-2</v>
      </c>
    </row>
    <row r="116" spans="6:12" x14ac:dyDescent="0.3">
      <c r="F116" s="16"/>
      <c r="H116" t="s">
        <v>154</v>
      </c>
      <c r="I116" s="13">
        <v>29.85</v>
      </c>
      <c r="J116" s="13">
        <v>29.85</v>
      </c>
      <c r="K116" s="13">
        <v>0.9</v>
      </c>
      <c r="L116" s="14">
        <v>3.015075376884422E-2</v>
      </c>
    </row>
    <row r="117" spans="6:12" x14ac:dyDescent="0.3">
      <c r="F117" s="16"/>
      <c r="H117" t="s">
        <v>158</v>
      </c>
      <c r="I117" s="13">
        <v>159.80000000000001</v>
      </c>
      <c r="J117" s="13">
        <v>159.80000000000001</v>
      </c>
      <c r="K117" s="13">
        <v>4.79</v>
      </c>
      <c r="L117" s="14">
        <v>2.997496871088861E-2</v>
      </c>
    </row>
    <row r="118" spans="6:12" x14ac:dyDescent="0.3">
      <c r="F118" s="16"/>
      <c r="H118" t="s">
        <v>167</v>
      </c>
      <c r="I118" s="13">
        <v>55399.8</v>
      </c>
      <c r="J118" s="13">
        <v>55399.8</v>
      </c>
      <c r="K118" s="13">
        <v>1661.99</v>
      </c>
      <c r="L118" s="14">
        <v>2.9999927797573274E-2</v>
      </c>
    </row>
    <row r="119" spans="6:12" x14ac:dyDescent="0.3">
      <c r="F119" s="16"/>
      <c r="H119" t="s">
        <v>171</v>
      </c>
      <c r="I119" s="13">
        <v>39.799999999999997</v>
      </c>
      <c r="J119" s="13">
        <v>39.799999999999997</v>
      </c>
      <c r="K119" s="13">
        <v>1.19</v>
      </c>
      <c r="L119" s="14">
        <v>2.9899497487437188E-2</v>
      </c>
    </row>
    <row r="120" spans="6:12" x14ac:dyDescent="0.3">
      <c r="F120" s="16"/>
      <c r="H120" t="s">
        <v>176</v>
      </c>
      <c r="I120" s="13">
        <v>8039.7</v>
      </c>
      <c r="J120" s="13">
        <v>8039.7</v>
      </c>
      <c r="K120" s="13">
        <v>241.19</v>
      </c>
      <c r="L120" s="14">
        <v>2.99998756172494E-2</v>
      </c>
    </row>
    <row r="121" spans="6:12" x14ac:dyDescent="0.3">
      <c r="F121" s="16"/>
      <c r="H121" t="s">
        <v>184</v>
      </c>
      <c r="I121" s="13">
        <v>1339.95</v>
      </c>
      <c r="J121" s="13">
        <v>1339.95</v>
      </c>
      <c r="K121" s="13">
        <v>40.200000000000003</v>
      </c>
      <c r="L121" s="14">
        <v>3.0001119444755402E-2</v>
      </c>
    </row>
    <row r="122" spans="6:12" x14ac:dyDescent="0.3">
      <c r="F122" s="16"/>
      <c r="H122" t="s">
        <v>188</v>
      </c>
      <c r="I122" s="13">
        <v>359.7</v>
      </c>
      <c r="J122" s="13">
        <v>359.7</v>
      </c>
      <c r="K122" s="13">
        <v>10.79</v>
      </c>
      <c r="L122" s="14">
        <v>2.9997219905476786E-2</v>
      </c>
    </row>
    <row r="123" spans="6:12" x14ac:dyDescent="0.3">
      <c r="F123" s="16"/>
      <c r="H123" t="s">
        <v>202</v>
      </c>
      <c r="I123" s="13">
        <v>759.8</v>
      </c>
      <c r="J123" s="13">
        <v>759.8</v>
      </c>
      <c r="K123" s="13">
        <v>22.79</v>
      </c>
      <c r="L123" s="14">
        <v>2.9994735456699131E-2</v>
      </c>
    </row>
    <row r="124" spans="6:12" x14ac:dyDescent="0.3">
      <c r="F124" s="16"/>
      <c r="H124" t="s">
        <v>240</v>
      </c>
      <c r="I124" s="13">
        <v>319.89999999999998</v>
      </c>
      <c r="J124" s="13">
        <v>319.89999999999998</v>
      </c>
      <c r="K124" s="13">
        <v>9.6</v>
      </c>
      <c r="L124" s="14">
        <v>3.0009377930603313E-2</v>
      </c>
    </row>
    <row r="125" spans="6:12" x14ac:dyDescent="0.3">
      <c r="F125" s="16"/>
      <c r="H125" t="s">
        <v>257</v>
      </c>
      <c r="I125" s="13">
        <v>192.23</v>
      </c>
      <c r="J125" s="13">
        <v>192.23</v>
      </c>
      <c r="K125" s="13">
        <v>5.77</v>
      </c>
      <c r="L125" s="14">
        <v>3.0016126515112106E-2</v>
      </c>
    </row>
    <row r="126" spans="6:12" x14ac:dyDescent="0.3">
      <c r="F126" s="16"/>
      <c r="H126" t="s">
        <v>263</v>
      </c>
      <c r="I126" s="13">
        <v>2399.9499999999998</v>
      </c>
      <c r="J126" s="13">
        <v>2399.9499999999998</v>
      </c>
      <c r="K126" s="13">
        <v>72</v>
      </c>
      <c r="L126" s="14">
        <v>3.0000625013021108E-2</v>
      </c>
    </row>
    <row r="127" spans="6:12" x14ac:dyDescent="0.3">
      <c r="F127" s="16"/>
      <c r="H127" s="16" t="s">
        <v>267</v>
      </c>
      <c r="I127" s="13">
        <v>2399.9499999999998</v>
      </c>
      <c r="J127" s="13">
        <v>2399.9499999999998</v>
      </c>
      <c r="K127" s="13">
        <v>72</v>
      </c>
      <c r="L127" s="14">
        <v>3.0000625013021108E-2</v>
      </c>
    </row>
    <row r="128" spans="6:12" x14ac:dyDescent="0.3">
      <c r="F128" s="16"/>
      <c r="H128" s="16" t="s">
        <v>275</v>
      </c>
      <c r="I128" s="13">
        <v>569.85</v>
      </c>
      <c r="J128" s="13">
        <v>569.85</v>
      </c>
      <c r="K128" s="13">
        <v>17.100000000000001</v>
      </c>
      <c r="L128" s="14">
        <v>3.0007896814951304E-2</v>
      </c>
    </row>
    <row r="129" spans="6:12" x14ac:dyDescent="0.3">
      <c r="F129" s="16"/>
      <c r="H129" s="16" t="s">
        <v>283</v>
      </c>
      <c r="I129" s="13">
        <v>29.85</v>
      </c>
      <c r="J129" s="13">
        <v>29.85</v>
      </c>
      <c r="K129" s="13">
        <v>0.9</v>
      </c>
      <c r="L129" s="14">
        <v>3.015075376884422E-2</v>
      </c>
    </row>
    <row r="130" spans="6:12" x14ac:dyDescent="0.3">
      <c r="F130" s="16"/>
      <c r="H130" s="16" t="s">
        <v>287</v>
      </c>
      <c r="I130" s="13">
        <v>159.80000000000001</v>
      </c>
      <c r="J130" s="13">
        <v>159.80000000000001</v>
      </c>
      <c r="K130" s="13">
        <v>4.79</v>
      </c>
      <c r="L130" s="14">
        <v>2.997496871088861E-2</v>
      </c>
    </row>
    <row r="131" spans="6:12" x14ac:dyDescent="0.3">
      <c r="F131" s="16"/>
      <c r="H131" s="16" t="s">
        <v>296</v>
      </c>
      <c r="I131" s="13">
        <v>55399.8</v>
      </c>
      <c r="J131" s="13">
        <v>55399.8</v>
      </c>
      <c r="K131" s="13">
        <v>1661.99</v>
      </c>
      <c r="L131" s="14">
        <v>2.9999927797573274E-2</v>
      </c>
    </row>
    <row r="132" spans="6:12" x14ac:dyDescent="0.3">
      <c r="F132" s="16"/>
      <c r="H132" s="16" t="s">
        <v>306</v>
      </c>
      <c r="I132" s="13">
        <v>8039.7</v>
      </c>
      <c r="J132" s="13">
        <v>8039.7</v>
      </c>
      <c r="K132" s="13">
        <v>241.19</v>
      </c>
      <c r="L132" s="14">
        <v>2.99998756172494E-2</v>
      </c>
    </row>
    <row r="133" spans="6:12" x14ac:dyDescent="0.3">
      <c r="F133" s="16"/>
      <c r="H133" s="16" t="s">
        <v>314</v>
      </c>
      <c r="I133" s="13">
        <v>1339.95</v>
      </c>
      <c r="J133" s="13">
        <v>1339.95</v>
      </c>
      <c r="K133" s="13">
        <v>40.200000000000003</v>
      </c>
      <c r="L133" s="14">
        <v>3.0001119444755402E-2</v>
      </c>
    </row>
    <row r="134" spans="6:12" x14ac:dyDescent="0.3">
      <c r="F134" s="16"/>
      <c r="H134" s="16" t="s">
        <v>318</v>
      </c>
      <c r="I134" s="13">
        <v>359.7</v>
      </c>
      <c r="J134" s="13">
        <v>359.7</v>
      </c>
      <c r="K134" s="13">
        <v>10.79</v>
      </c>
      <c r="L134" s="14">
        <v>2.9997219905476786E-2</v>
      </c>
    </row>
    <row r="135" spans="6:12" x14ac:dyDescent="0.3">
      <c r="F135" s="16"/>
      <c r="H135" s="16" t="s">
        <v>329</v>
      </c>
      <c r="I135" s="13">
        <v>299.89999999999998</v>
      </c>
      <c r="J135" s="13">
        <v>299.89999999999998</v>
      </c>
      <c r="K135" s="13">
        <v>9</v>
      </c>
      <c r="L135" s="14">
        <v>3.0010003334444816E-2</v>
      </c>
    </row>
    <row r="136" spans="6:12" x14ac:dyDescent="0.3">
      <c r="F136" s="16"/>
      <c r="H136" s="16" t="s">
        <v>338</v>
      </c>
      <c r="I136" s="13">
        <v>949.75</v>
      </c>
      <c r="J136" s="13">
        <v>949.75</v>
      </c>
      <c r="K136" s="13">
        <v>28.49</v>
      </c>
      <c r="L136" s="14">
        <v>2.9997367728349565E-2</v>
      </c>
    </row>
    <row r="137" spans="6:12" x14ac:dyDescent="0.3">
      <c r="F137" s="16"/>
      <c r="H137" s="16" t="s">
        <v>346</v>
      </c>
      <c r="I137" s="13">
        <v>759.8</v>
      </c>
      <c r="J137" s="13">
        <v>759.8</v>
      </c>
      <c r="K137" s="13">
        <v>22.79</v>
      </c>
      <c r="L137" s="14">
        <v>2.9994735456699131E-2</v>
      </c>
    </row>
    <row r="138" spans="6:12" x14ac:dyDescent="0.3">
      <c r="F138" s="16"/>
      <c r="H138" s="16" t="s">
        <v>357</v>
      </c>
      <c r="I138" s="13">
        <v>2399.9499999999998</v>
      </c>
      <c r="J138" s="13">
        <v>2399.9499999999998</v>
      </c>
      <c r="K138" s="13">
        <v>72</v>
      </c>
      <c r="L138" s="14">
        <v>3.0000625013021108E-2</v>
      </c>
    </row>
    <row r="139" spans="6:12" x14ac:dyDescent="0.3">
      <c r="F139" s="16"/>
      <c r="H139" s="16" t="s">
        <v>358</v>
      </c>
      <c r="I139" s="13">
        <v>239.9</v>
      </c>
      <c r="J139" s="13">
        <v>239.9</v>
      </c>
      <c r="K139" s="13">
        <v>7.2</v>
      </c>
      <c r="L139" s="14">
        <v>3.0012505210504376E-2</v>
      </c>
    </row>
    <row r="140" spans="6:12" x14ac:dyDescent="0.3">
      <c r="F140" s="16"/>
      <c r="H140" s="16" t="s">
        <v>366</v>
      </c>
      <c r="I140" s="13">
        <v>9.9499999999999993</v>
      </c>
      <c r="J140" s="13">
        <v>9.9499999999999993</v>
      </c>
      <c r="K140" s="13">
        <v>0.3</v>
      </c>
      <c r="L140" s="14">
        <v>3.0150753768844223E-2</v>
      </c>
    </row>
    <row r="141" spans="6:12" x14ac:dyDescent="0.3">
      <c r="F141" s="16"/>
      <c r="G141" s="16" t="s">
        <v>31</v>
      </c>
      <c r="H141"/>
      <c r="I141" s="13"/>
      <c r="J141" s="13"/>
      <c r="K141" s="13"/>
      <c r="L141" s="14"/>
    </row>
    <row r="142" spans="6:12" x14ac:dyDescent="0.3">
      <c r="F142" s="16"/>
      <c r="H142" t="s">
        <v>105</v>
      </c>
      <c r="I142" s="13">
        <v>29.85</v>
      </c>
      <c r="J142" s="13">
        <v>29.85</v>
      </c>
      <c r="K142" s="13">
        <v>0.9</v>
      </c>
      <c r="L142" s="14">
        <v>3.015075376884422E-2</v>
      </c>
    </row>
    <row r="143" spans="6:12" x14ac:dyDescent="0.3">
      <c r="F143" s="16"/>
      <c r="H143" t="s">
        <v>115</v>
      </c>
      <c r="I143" s="13">
        <v>49.75</v>
      </c>
      <c r="J143" s="13">
        <v>49.75</v>
      </c>
      <c r="K143" s="13">
        <v>1.49</v>
      </c>
      <c r="L143" s="14">
        <v>2.9949748743718592E-2</v>
      </c>
    </row>
    <row r="144" spans="6:12" x14ac:dyDescent="0.3">
      <c r="F144" s="16"/>
      <c r="H144" t="s">
        <v>126</v>
      </c>
      <c r="I144" s="13">
        <v>2399.9499999999998</v>
      </c>
      <c r="J144" s="13">
        <v>2399.9499999999998</v>
      </c>
      <c r="K144" s="13">
        <v>72</v>
      </c>
      <c r="L144" s="14">
        <v>3.0000625013021108E-2</v>
      </c>
    </row>
    <row r="145" spans="6:12" x14ac:dyDescent="0.3">
      <c r="F145" s="16"/>
      <c r="H145" t="s">
        <v>137</v>
      </c>
      <c r="I145" s="13">
        <v>59.95</v>
      </c>
      <c r="J145" s="13">
        <v>59.95</v>
      </c>
      <c r="K145" s="13">
        <v>1.8</v>
      </c>
      <c r="L145" s="14">
        <v>3.0025020850708923E-2</v>
      </c>
    </row>
    <row r="146" spans="6:12" x14ac:dyDescent="0.3">
      <c r="F146" s="16"/>
      <c r="H146" t="s">
        <v>149</v>
      </c>
      <c r="I146" s="13">
        <v>1919.9</v>
      </c>
      <c r="J146" s="13">
        <v>1919.9</v>
      </c>
      <c r="K146" s="13">
        <v>57.6</v>
      </c>
      <c r="L146" s="14">
        <v>3.0001562581384447E-2</v>
      </c>
    </row>
    <row r="147" spans="6:12" x14ac:dyDescent="0.3">
      <c r="F147" s="16"/>
      <c r="H147" t="s">
        <v>161</v>
      </c>
      <c r="I147" s="13">
        <v>569.85</v>
      </c>
      <c r="J147" s="13">
        <v>569.85</v>
      </c>
      <c r="K147" s="13">
        <v>17.100000000000001</v>
      </c>
      <c r="L147" s="14">
        <v>3.0007896814951304E-2</v>
      </c>
    </row>
    <row r="148" spans="6:12" x14ac:dyDescent="0.3">
      <c r="F148" s="16"/>
      <c r="H148" t="s">
        <v>174</v>
      </c>
      <c r="I148" s="13">
        <v>159.80000000000001</v>
      </c>
      <c r="J148" s="13">
        <v>159.80000000000001</v>
      </c>
      <c r="K148" s="13">
        <v>4.79</v>
      </c>
      <c r="L148" s="14">
        <v>2.997496871088861E-2</v>
      </c>
    </row>
    <row r="149" spans="6:12" x14ac:dyDescent="0.3">
      <c r="F149" s="16"/>
      <c r="H149" t="s">
        <v>201</v>
      </c>
      <c r="I149" s="13">
        <v>9.9499999999999993</v>
      </c>
      <c r="J149" s="13">
        <v>9.9499999999999993</v>
      </c>
      <c r="K149" s="13">
        <v>0.3</v>
      </c>
      <c r="L149" s="14">
        <v>3.0150753768844223E-2</v>
      </c>
    </row>
    <row r="150" spans="6:12" x14ac:dyDescent="0.3">
      <c r="F150" s="16"/>
      <c r="H150" t="s">
        <v>216</v>
      </c>
      <c r="I150" s="13">
        <v>6589.95</v>
      </c>
      <c r="J150" s="13">
        <v>6589.95</v>
      </c>
      <c r="K150" s="13">
        <v>197.7</v>
      </c>
      <c r="L150" s="14">
        <v>3.0000227619329432E-2</v>
      </c>
    </row>
    <row r="151" spans="6:12" x14ac:dyDescent="0.3">
      <c r="F151" s="16"/>
      <c r="H151" t="s">
        <v>255</v>
      </c>
      <c r="I151" s="13">
        <v>59.95</v>
      </c>
      <c r="J151" s="13">
        <v>59.95</v>
      </c>
      <c r="K151" s="13">
        <v>1.8</v>
      </c>
      <c r="L151" s="14">
        <v>3.0025020850708923E-2</v>
      </c>
    </row>
    <row r="152" spans="6:12" x14ac:dyDescent="0.3">
      <c r="F152" s="16"/>
      <c r="H152" t="s">
        <v>258</v>
      </c>
      <c r="I152" s="13">
        <v>2399.9499999999998</v>
      </c>
      <c r="J152" s="13">
        <v>2399.9499999999998</v>
      </c>
      <c r="K152" s="13">
        <v>72</v>
      </c>
      <c r="L152" s="14">
        <v>3.0000625013021108E-2</v>
      </c>
    </row>
    <row r="153" spans="6:12" x14ac:dyDescent="0.3">
      <c r="F153" s="16"/>
      <c r="H153" t="s">
        <v>278</v>
      </c>
      <c r="I153" s="13">
        <v>1919.9</v>
      </c>
      <c r="J153" s="13">
        <v>1919.9</v>
      </c>
      <c r="K153" s="13">
        <v>57.6</v>
      </c>
      <c r="L153" s="14">
        <v>3.0001562581384447E-2</v>
      </c>
    </row>
    <row r="154" spans="6:12" x14ac:dyDescent="0.3">
      <c r="F154" s="16"/>
      <c r="H154" t="s">
        <v>290</v>
      </c>
      <c r="I154" s="13">
        <v>569.85</v>
      </c>
      <c r="J154" s="13">
        <v>569.85</v>
      </c>
      <c r="K154" s="13">
        <v>17.100000000000001</v>
      </c>
      <c r="L154" s="14">
        <v>3.0007896814951304E-2</v>
      </c>
    </row>
    <row r="155" spans="6:12" x14ac:dyDescent="0.3">
      <c r="F155" s="16"/>
      <c r="H155" t="s">
        <v>304</v>
      </c>
      <c r="I155" s="13">
        <v>159.80000000000001</v>
      </c>
      <c r="J155" s="13">
        <v>159.80000000000001</v>
      </c>
      <c r="K155" s="13">
        <v>4.79</v>
      </c>
      <c r="L155" s="14">
        <v>2.997496871088861E-2</v>
      </c>
    </row>
    <row r="156" spans="6:12" x14ac:dyDescent="0.3">
      <c r="F156" s="16"/>
      <c r="H156" t="s">
        <v>341</v>
      </c>
      <c r="I156" s="13">
        <v>29.85</v>
      </c>
      <c r="J156" s="13">
        <v>29.85</v>
      </c>
      <c r="K156" s="13">
        <v>0.9</v>
      </c>
      <c r="L156" s="14">
        <v>3.015075376884422E-2</v>
      </c>
    </row>
    <row r="157" spans="6:12" x14ac:dyDescent="0.3">
      <c r="F157" s="16"/>
      <c r="H157" t="s">
        <v>361</v>
      </c>
      <c r="I157" s="13">
        <v>49.75</v>
      </c>
      <c r="J157" s="13">
        <v>49.75</v>
      </c>
      <c r="K157" s="13">
        <v>1.49</v>
      </c>
      <c r="L157" s="14">
        <v>2.9949748743718592E-2</v>
      </c>
    </row>
    <row r="158" spans="6:12" x14ac:dyDescent="0.3">
      <c r="F158" s="16"/>
      <c r="G158" s="16" t="s">
        <v>23</v>
      </c>
      <c r="H158"/>
      <c r="I158" s="13"/>
      <c r="J158" s="13"/>
      <c r="K158" s="13"/>
      <c r="L158" s="14"/>
    </row>
    <row r="159" spans="6:12" x14ac:dyDescent="0.3">
      <c r="F159" s="16"/>
      <c r="H159" t="s">
        <v>106</v>
      </c>
      <c r="I159" s="13">
        <v>11999.9</v>
      </c>
      <c r="J159" s="13">
        <v>11999.9</v>
      </c>
      <c r="K159" s="13">
        <v>360</v>
      </c>
      <c r="L159" s="14">
        <v>3.000025000208335E-2</v>
      </c>
    </row>
    <row r="160" spans="6:12" x14ac:dyDescent="0.3">
      <c r="F160" s="16"/>
      <c r="H160" t="s">
        <v>116</v>
      </c>
      <c r="I160" s="13">
        <v>19.899999999999999</v>
      </c>
      <c r="J160" s="13">
        <v>19.899999999999999</v>
      </c>
      <c r="K160" s="13">
        <v>0.6</v>
      </c>
      <c r="L160" s="14">
        <v>3.0150753768844223E-2</v>
      </c>
    </row>
    <row r="161" spans="6:12" x14ac:dyDescent="0.3">
      <c r="F161" s="16"/>
      <c r="H161" t="s">
        <v>127</v>
      </c>
      <c r="I161" s="13">
        <v>2399.9499999999998</v>
      </c>
      <c r="J161" s="13">
        <v>2399.9499999999998</v>
      </c>
      <c r="K161" s="13">
        <v>72</v>
      </c>
      <c r="L161" s="14">
        <v>3.0000625013021108E-2</v>
      </c>
    </row>
    <row r="162" spans="6:12" x14ac:dyDescent="0.3">
      <c r="F162" s="16"/>
      <c r="H162" t="s">
        <v>150</v>
      </c>
      <c r="I162" s="13">
        <v>359.85</v>
      </c>
      <c r="J162" s="13">
        <v>359.85</v>
      </c>
      <c r="K162" s="13">
        <v>10.8</v>
      </c>
      <c r="L162" s="14">
        <v>3.0012505210504376E-2</v>
      </c>
    </row>
    <row r="163" spans="6:12" x14ac:dyDescent="0.3">
      <c r="F163" s="16"/>
      <c r="H163" t="s">
        <v>163</v>
      </c>
      <c r="I163" s="13">
        <v>759.8</v>
      </c>
      <c r="J163" s="13">
        <v>759.8</v>
      </c>
      <c r="K163" s="13">
        <v>22.79</v>
      </c>
      <c r="L163" s="14">
        <v>2.9994735456699131E-2</v>
      </c>
    </row>
    <row r="164" spans="6:12" x14ac:dyDescent="0.3">
      <c r="F164" s="16"/>
      <c r="H164" t="s">
        <v>180</v>
      </c>
      <c r="I164" s="13">
        <v>28799.4</v>
      </c>
      <c r="J164" s="13">
        <v>28799.4</v>
      </c>
      <c r="K164" s="13">
        <v>863.98</v>
      </c>
      <c r="L164" s="14">
        <v>2.9999930554108767E-2</v>
      </c>
    </row>
    <row r="165" spans="6:12" x14ac:dyDescent="0.3">
      <c r="F165" s="16"/>
      <c r="H165" t="s">
        <v>259</v>
      </c>
      <c r="I165" s="13">
        <v>2399.9499999999998</v>
      </c>
      <c r="J165" s="13">
        <v>2399.9499999999998</v>
      </c>
      <c r="K165" s="13">
        <v>72</v>
      </c>
      <c r="L165" s="14">
        <v>3.0000625013021108E-2</v>
      </c>
    </row>
    <row r="166" spans="6:12" x14ac:dyDescent="0.3">
      <c r="F166" s="16"/>
      <c r="H166" t="s">
        <v>279</v>
      </c>
      <c r="I166" s="13">
        <v>359.85</v>
      </c>
      <c r="J166" s="13">
        <v>359.85</v>
      </c>
      <c r="K166" s="13">
        <v>10.8</v>
      </c>
      <c r="L166" s="14">
        <v>3.0012505210504376E-2</v>
      </c>
    </row>
    <row r="167" spans="6:12" x14ac:dyDescent="0.3">
      <c r="F167" s="16"/>
      <c r="H167" t="s">
        <v>292</v>
      </c>
      <c r="I167" s="13">
        <v>759.8</v>
      </c>
      <c r="J167" s="13">
        <v>759.8</v>
      </c>
      <c r="K167" s="13">
        <v>22.79</v>
      </c>
      <c r="L167" s="14">
        <v>2.9994735456699131E-2</v>
      </c>
    </row>
    <row r="168" spans="6:12" x14ac:dyDescent="0.3">
      <c r="F168" s="16"/>
      <c r="H168" t="s">
        <v>310</v>
      </c>
      <c r="I168" s="13">
        <v>28799.4</v>
      </c>
      <c r="J168" s="13">
        <v>28799.4</v>
      </c>
      <c r="K168" s="13">
        <v>863.98</v>
      </c>
      <c r="L168" s="14">
        <v>2.9999930554108767E-2</v>
      </c>
    </row>
    <row r="169" spans="6:12" x14ac:dyDescent="0.3">
      <c r="F169" s="16"/>
      <c r="H169" t="s">
        <v>342</v>
      </c>
      <c r="I169" s="13">
        <v>11999.9</v>
      </c>
      <c r="J169" s="13">
        <v>11999.9</v>
      </c>
      <c r="K169" s="13">
        <v>360</v>
      </c>
      <c r="L169" s="14">
        <v>3.000025000208335E-2</v>
      </c>
    </row>
    <row r="170" spans="6:12" x14ac:dyDescent="0.3">
      <c r="F170" s="16"/>
      <c r="H170" t="s">
        <v>362</v>
      </c>
      <c r="I170" s="13">
        <v>19.899999999999999</v>
      </c>
      <c r="J170" s="13">
        <v>19.899999999999999</v>
      </c>
      <c r="K170" s="13">
        <v>0.6</v>
      </c>
      <c r="L170" s="14">
        <v>3.0150753768844223E-2</v>
      </c>
    </row>
    <row r="171" spans="6:12" x14ac:dyDescent="0.3">
      <c r="F171" s="16"/>
      <c r="G171" s="16" t="s">
        <v>223</v>
      </c>
      <c r="H171"/>
      <c r="I171" s="13"/>
      <c r="J171" s="13"/>
      <c r="K171" s="13"/>
      <c r="L171" s="14"/>
    </row>
    <row r="172" spans="6:12" x14ac:dyDescent="0.3">
      <c r="F172" s="16"/>
      <c r="H172" t="s">
        <v>222</v>
      </c>
      <c r="I172" s="13">
        <v>119.95</v>
      </c>
      <c r="J172" s="13">
        <v>119.95</v>
      </c>
      <c r="K172" s="13">
        <v>3.6</v>
      </c>
      <c r="L172" s="14">
        <v>3.0012505210504376E-2</v>
      </c>
    </row>
    <row r="173" spans="6:12" x14ac:dyDescent="0.3">
      <c r="F173" s="16" t="s">
        <v>373</v>
      </c>
      <c r="I173" s="13">
        <v>260761.59000000008</v>
      </c>
      <c r="J173" s="13">
        <v>260761.59000000008</v>
      </c>
      <c r="K173" s="13">
        <v>7822.9</v>
      </c>
      <c r="L173" s="14">
        <v>3.0000200566348736E-2</v>
      </c>
    </row>
    <row r="174" spans="6:12" x14ac:dyDescent="0.3">
      <c r="G174"/>
      <c r="H174"/>
      <c r="I174" s="13"/>
      <c r="J174" s="13"/>
      <c r="K174" s="13"/>
      <c r="L174" s="14"/>
    </row>
    <row r="175" spans="6:12" x14ac:dyDescent="0.3">
      <c r="F175" s="16" t="s">
        <v>35</v>
      </c>
      <c r="G175"/>
      <c r="H175"/>
      <c r="I175" s="13"/>
      <c r="J175" s="13"/>
      <c r="K175" s="13"/>
      <c r="L175" s="14"/>
    </row>
    <row r="176" spans="6:12" x14ac:dyDescent="0.3">
      <c r="F176" s="16"/>
      <c r="G176" s="16" t="s">
        <v>75</v>
      </c>
      <c r="H176"/>
      <c r="I176" s="13"/>
      <c r="J176" s="13"/>
      <c r="K176" s="13"/>
      <c r="L176" s="14"/>
    </row>
    <row r="177" spans="6:12" x14ac:dyDescent="0.3">
      <c r="F177" s="16"/>
      <c r="H177" t="s">
        <v>74</v>
      </c>
      <c r="I177" s="13">
        <v>1313.88</v>
      </c>
      <c r="J177" s="13">
        <v>1313.88</v>
      </c>
      <c r="K177" s="13">
        <v>39.409999999999997</v>
      </c>
      <c r="L177" s="14">
        <v>2.9995128931104814E-2</v>
      </c>
    </row>
    <row r="178" spans="6:12" x14ac:dyDescent="0.3">
      <c r="F178" s="16"/>
      <c r="H178" t="s">
        <v>93</v>
      </c>
      <c r="I178" s="13">
        <v>1720</v>
      </c>
      <c r="J178" s="13">
        <v>1720</v>
      </c>
      <c r="K178" s="13">
        <v>51.6</v>
      </c>
      <c r="L178" s="14">
        <v>3.0000000000000002E-2</v>
      </c>
    </row>
    <row r="179" spans="6:12" x14ac:dyDescent="0.3">
      <c r="F179" s="16"/>
      <c r="G179" s="16" t="s">
        <v>77</v>
      </c>
      <c r="H179"/>
      <c r="I179" s="13"/>
      <c r="J179" s="13"/>
      <c r="K179" s="13"/>
      <c r="L179" s="14"/>
    </row>
    <row r="180" spans="6:12" x14ac:dyDescent="0.3">
      <c r="F180" s="16"/>
      <c r="H180" t="s">
        <v>76</v>
      </c>
      <c r="I180" s="13">
        <v>200</v>
      </c>
      <c r="J180" s="13">
        <v>200</v>
      </c>
      <c r="K180" s="13">
        <v>6</v>
      </c>
      <c r="L180" s="14">
        <v>0.03</v>
      </c>
    </row>
    <row r="181" spans="6:12" x14ac:dyDescent="0.3">
      <c r="F181" s="16"/>
      <c r="H181" t="s">
        <v>225</v>
      </c>
      <c r="I181" s="13">
        <v>79.900000000000006</v>
      </c>
      <c r="J181" s="13">
        <v>79.900000000000006</v>
      </c>
      <c r="K181" s="13">
        <v>2.4</v>
      </c>
      <c r="L181" s="14">
        <v>3.0037546933667079E-2</v>
      </c>
    </row>
    <row r="182" spans="6:12" x14ac:dyDescent="0.3">
      <c r="F182" s="16"/>
      <c r="G182" s="16" t="s">
        <v>195</v>
      </c>
      <c r="H182"/>
      <c r="I182" s="13"/>
      <c r="J182" s="13"/>
      <c r="K182" s="13"/>
      <c r="L182" s="14"/>
    </row>
    <row r="183" spans="6:12" x14ac:dyDescent="0.3">
      <c r="F183" s="16"/>
      <c r="H183" t="s">
        <v>194</v>
      </c>
      <c r="I183" s="13">
        <v>949.75</v>
      </c>
      <c r="J183" s="13">
        <v>949.75</v>
      </c>
      <c r="K183" s="13">
        <v>28.49</v>
      </c>
      <c r="L183" s="14">
        <v>2.9997367728349565E-2</v>
      </c>
    </row>
    <row r="184" spans="6:12" x14ac:dyDescent="0.3">
      <c r="F184" s="16"/>
      <c r="G184" s="16" t="s">
        <v>208</v>
      </c>
      <c r="H184"/>
      <c r="I184" s="13"/>
      <c r="J184" s="13"/>
      <c r="K184" s="13"/>
      <c r="L184" s="14"/>
    </row>
    <row r="185" spans="6:12" x14ac:dyDescent="0.3">
      <c r="F185" s="16"/>
      <c r="H185" t="s">
        <v>207</v>
      </c>
      <c r="I185" s="13">
        <v>609.95000000000005</v>
      </c>
      <c r="J185" s="13">
        <v>609.95000000000005</v>
      </c>
      <c r="K185" s="13">
        <v>18.3</v>
      </c>
      <c r="L185" s="14">
        <v>3.0002459217968683E-2</v>
      </c>
    </row>
    <row r="186" spans="6:12" x14ac:dyDescent="0.3">
      <c r="F186" s="16"/>
      <c r="G186" s="16" t="s">
        <v>42</v>
      </c>
      <c r="H186"/>
      <c r="I186" s="13"/>
      <c r="J186" s="13"/>
      <c r="K186" s="13"/>
      <c r="L186" s="14"/>
    </row>
    <row r="187" spans="6:12" x14ac:dyDescent="0.3">
      <c r="F187" s="16"/>
      <c r="H187" t="s">
        <v>241</v>
      </c>
      <c r="I187" s="13">
        <v>359.85</v>
      </c>
      <c r="J187" s="13">
        <v>359.85</v>
      </c>
      <c r="K187" s="13">
        <v>10.8</v>
      </c>
      <c r="L187" s="14">
        <v>3.0012505210504376E-2</v>
      </c>
    </row>
    <row r="188" spans="6:12" x14ac:dyDescent="0.3">
      <c r="F188" s="16"/>
      <c r="H188" s="16" t="s">
        <v>330</v>
      </c>
      <c r="I188" s="13">
        <v>359.85</v>
      </c>
      <c r="J188" s="13">
        <v>359.85</v>
      </c>
      <c r="K188" s="13">
        <v>10.8</v>
      </c>
      <c r="L188" s="14">
        <v>3.0012505210504376E-2</v>
      </c>
    </row>
    <row r="189" spans="6:12" x14ac:dyDescent="0.3">
      <c r="F189" s="16" t="s">
        <v>374</v>
      </c>
      <c r="I189" s="13">
        <v>5593.1800000000012</v>
      </c>
      <c r="J189" s="13">
        <v>5593.1800000000012</v>
      </c>
      <c r="K189" s="13">
        <v>167.8</v>
      </c>
      <c r="L189" s="14">
        <v>3.0000822430173886E-2</v>
      </c>
    </row>
    <row r="190" spans="6:12" x14ac:dyDescent="0.3">
      <c r="G190"/>
      <c r="H190"/>
      <c r="I190" s="13"/>
      <c r="J190" s="13"/>
      <c r="K190" s="13"/>
      <c r="L190" s="14"/>
    </row>
    <row r="191" spans="6:12" x14ac:dyDescent="0.3">
      <c r="F191" s="16" t="s">
        <v>36</v>
      </c>
      <c r="G191"/>
      <c r="H191"/>
      <c r="I191" s="13"/>
      <c r="J191" s="13"/>
      <c r="K191" s="13"/>
      <c r="L191" s="14"/>
    </row>
    <row r="192" spans="6:12" x14ac:dyDescent="0.3">
      <c r="F192" s="16"/>
      <c r="G192" s="16" t="s">
        <v>79</v>
      </c>
      <c r="H192"/>
      <c r="I192" s="13"/>
      <c r="J192" s="13"/>
      <c r="K192" s="13"/>
      <c r="L192" s="14"/>
    </row>
    <row r="193" spans="6:12" x14ac:dyDescent="0.3">
      <c r="F193" s="16"/>
      <c r="H193" t="s">
        <v>78</v>
      </c>
      <c r="I193" s="13">
        <v>1313.89</v>
      </c>
      <c r="J193" s="13">
        <v>1313.89</v>
      </c>
      <c r="K193" s="13">
        <v>39.409999999999997</v>
      </c>
      <c r="L193" s="14">
        <v>2.9994900638561823E-2</v>
      </c>
    </row>
    <row r="194" spans="6:12" x14ac:dyDescent="0.3">
      <c r="F194" s="16"/>
      <c r="G194" s="16" t="s">
        <v>38</v>
      </c>
      <c r="H194"/>
      <c r="I194" s="13"/>
      <c r="J194" s="13"/>
      <c r="K194" s="13"/>
      <c r="L194" s="14"/>
    </row>
    <row r="195" spans="6:12" x14ac:dyDescent="0.3">
      <c r="F195" s="16"/>
      <c r="H195" t="s">
        <v>141</v>
      </c>
      <c r="I195" s="13">
        <v>19.899999999999999</v>
      </c>
      <c r="J195" s="13">
        <v>19.899999999999999</v>
      </c>
      <c r="K195" s="13">
        <v>0.6</v>
      </c>
      <c r="L195" s="14">
        <v>3.0150753768844223E-2</v>
      </c>
    </row>
    <row r="196" spans="6:12" x14ac:dyDescent="0.3">
      <c r="F196" s="16"/>
      <c r="H196" t="s">
        <v>178</v>
      </c>
      <c r="I196" s="13">
        <v>21599.55</v>
      </c>
      <c r="J196" s="13">
        <v>21599.55</v>
      </c>
      <c r="K196" s="13">
        <v>647.99</v>
      </c>
      <c r="L196" s="14">
        <v>3.0000162040412882E-2</v>
      </c>
    </row>
    <row r="197" spans="6:12" x14ac:dyDescent="0.3">
      <c r="F197" s="16"/>
      <c r="H197" t="s">
        <v>190</v>
      </c>
      <c r="I197" s="13">
        <v>1219.9000000000001</v>
      </c>
      <c r="J197" s="13">
        <v>1219.9000000000001</v>
      </c>
      <c r="K197" s="13">
        <v>36.6</v>
      </c>
      <c r="L197" s="14">
        <v>3.0002459217968683E-2</v>
      </c>
    </row>
    <row r="198" spans="6:12" x14ac:dyDescent="0.3">
      <c r="F198" s="16"/>
      <c r="H198" t="s">
        <v>204</v>
      </c>
      <c r="I198" s="13">
        <v>39.799999999999997</v>
      </c>
      <c r="J198" s="13">
        <v>39.799999999999997</v>
      </c>
      <c r="K198" s="13">
        <v>1.19</v>
      </c>
      <c r="L198" s="14">
        <v>2.9899497487437188E-2</v>
      </c>
    </row>
    <row r="199" spans="6:12" x14ac:dyDescent="0.3">
      <c r="F199" s="16"/>
      <c r="H199" t="s">
        <v>270</v>
      </c>
      <c r="I199" s="13">
        <v>19.899999999999999</v>
      </c>
      <c r="J199" s="13">
        <v>19.899999999999999</v>
      </c>
      <c r="K199" s="13">
        <v>0.6</v>
      </c>
      <c r="L199" s="14">
        <v>3.0150753768844223E-2</v>
      </c>
    </row>
    <row r="200" spans="6:12" x14ac:dyDescent="0.3">
      <c r="F200" s="16"/>
      <c r="H200" t="s">
        <v>308</v>
      </c>
      <c r="I200" s="13">
        <v>21599.55</v>
      </c>
      <c r="J200" s="13">
        <v>21599.55</v>
      </c>
      <c r="K200" s="13">
        <v>647.99</v>
      </c>
      <c r="L200" s="14">
        <v>3.0000162040412882E-2</v>
      </c>
    </row>
    <row r="201" spans="6:12" x14ac:dyDescent="0.3">
      <c r="F201" s="16"/>
      <c r="H201" t="s">
        <v>320</v>
      </c>
      <c r="I201" s="13">
        <v>1219.9000000000001</v>
      </c>
      <c r="J201" s="13">
        <v>1219.9000000000001</v>
      </c>
      <c r="K201" s="13">
        <v>36.6</v>
      </c>
      <c r="L201" s="14">
        <v>3.0002459217968683E-2</v>
      </c>
    </row>
    <row r="202" spans="6:12" x14ac:dyDescent="0.3">
      <c r="F202" s="16"/>
      <c r="G202" s="16" t="s">
        <v>206</v>
      </c>
      <c r="H202"/>
      <c r="I202" s="13"/>
      <c r="J202" s="13"/>
      <c r="K202" s="13"/>
      <c r="L202" s="14"/>
    </row>
    <row r="203" spans="6:12" x14ac:dyDescent="0.3">
      <c r="F203" s="16"/>
      <c r="H203" t="s">
        <v>205</v>
      </c>
      <c r="I203" s="13">
        <v>1234.4000000000001</v>
      </c>
      <c r="J203" s="13">
        <v>1234.4000000000001</v>
      </c>
      <c r="K203" s="13">
        <v>37.04</v>
      </c>
      <c r="L203" s="14">
        <v>3.0006480881399868E-2</v>
      </c>
    </row>
    <row r="204" spans="6:12" x14ac:dyDescent="0.3">
      <c r="F204" s="16" t="s">
        <v>375</v>
      </c>
      <c r="I204" s="13">
        <v>48266.790000000008</v>
      </c>
      <c r="J204" s="13">
        <v>48266.790000000008</v>
      </c>
      <c r="K204" s="13">
        <v>1448.02</v>
      </c>
      <c r="L204" s="14">
        <v>3.000033770631939E-2</v>
      </c>
    </row>
    <row r="205" spans="6:12" x14ac:dyDescent="0.3">
      <c r="G205"/>
      <c r="H205"/>
      <c r="I205" s="13"/>
      <c r="J205" s="13"/>
      <c r="K205" s="13"/>
      <c r="L205" s="14"/>
    </row>
    <row r="206" spans="6:12" x14ac:dyDescent="0.3">
      <c r="F206" s="16" t="s">
        <v>32</v>
      </c>
      <c r="G206"/>
      <c r="H206"/>
      <c r="I206" s="13"/>
      <c r="J206" s="13"/>
      <c r="K206" s="13"/>
      <c r="L206" s="14"/>
    </row>
    <row r="207" spans="6:12" x14ac:dyDescent="0.3">
      <c r="F207" s="16"/>
      <c r="G207" s="16" t="s">
        <v>81</v>
      </c>
      <c r="H207"/>
      <c r="I207" s="13"/>
      <c r="J207" s="13"/>
      <c r="K207" s="13"/>
      <c r="L207" s="14"/>
    </row>
    <row r="208" spans="6:12" x14ac:dyDescent="0.3">
      <c r="F208" s="16"/>
      <c r="H208" t="s">
        <v>80</v>
      </c>
      <c r="I208" s="13">
        <v>215</v>
      </c>
      <c r="J208" s="13">
        <v>215</v>
      </c>
      <c r="K208" s="13">
        <v>6.45</v>
      </c>
      <c r="L208" s="14">
        <v>3.0000000000000002E-2</v>
      </c>
    </row>
    <row r="209" spans="6:12" x14ac:dyDescent="0.3">
      <c r="F209" s="16"/>
      <c r="H209" t="s">
        <v>92</v>
      </c>
      <c r="I209" s="13">
        <v>705</v>
      </c>
      <c r="J209" s="13">
        <v>705</v>
      </c>
      <c r="K209" s="13">
        <v>21.15</v>
      </c>
      <c r="L209" s="14">
        <v>0.03</v>
      </c>
    </row>
    <row r="210" spans="6:12" x14ac:dyDescent="0.3">
      <c r="F210" s="16"/>
      <c r="G210" s="16" t="s">
        <v>33</v>
      </c>
      <c r="H210"/>
      <c r="I210" s="13"/>
      <c r="J210" s="13"/>
      <c r="K210" s="13"/>
      <c r="L210" s="14"/>
    </row>
    <row r="211" spans="6:12" x14ac:dyDescent="0.3">
      <c r="F211" s="16"/>
      <c r="H211" t="s">
        <v>82</v>
      </c>
      <c r="I211" s="13">
        <v>1313.88</v>
      </c>
      <c r="J211" s="13">
        <v>1313.88</v>
      </c>
      <c r="K211" s="13">
        <v>39.42</v>
      </c>
      <c r="L211" s="14">
        <v>3.0002739976253537E-2</v>
      </c>
    </row>
    <row r="212" spans="6:12" x14ac:dyDescent="0.3">
      <c r="F212" s="16"/>
      <c r="H212" t="s">
        <v>109</v>
      </c>
      <c r="I212" s="13">
        <v>29.85</v>
      </c>
      <c r="J212" s="13">
        <v>29.85</v>
      </c>
      <c r="K212" s="13">
        <v>0.9</v>
      </c>
      <c r="L212" s="14">
        <v>3.015075376884422E-2</v>
      </c>
    </row>
    <row r="213" spans="6:12" x14ac:dyDescent="0.3">
      <c r="F213" s="16"/>
      <c r="H213" t="s">
        <v>119</v>
      </c>
      <c r="I213" s="13">
        <v>9.9499999999999993</v>
      </c>
      <c r="J213" s="13">
        <v>9.9499999999999993</v>
      </c>
      <c r="K213" s="13">
        <v>0.3</v>
      </c>
      <c r="L213" s="14">
        <v>3.0150753768844223E-2</v>
      </c>
    </row>
    <row r="214" spans="6:12" x14ac:dyDescent="0.3">
      <c r="F214" s="16"/>
      <c r="H214" t="s">
        <v>130</v>
      </c>
      <c r="I214" s="13">
        <v>9.9499999999999993</v>
      </c>
      <c r="J214" s="13">
        <v>9.9499999999999993</v>
      </c>
      <c r="K214" s="13">
        <v>0.3</v>
      </c>
      <c r="L214" s="14">
        <v>3.0150753768844223E-2</v>
      </c>
    </row>
    <row r="215" spans="6:12" x14ac:dyDescent="0.3">
      <c r="F215" s="16"/>
      <c r="H215" t="s">
        <v>138</v>
      </c>
      <c r="I215" s="13">
        <v>1339.95</v>
      </c>
      <c r="J215" s="13">
        <v>1339.95</v>
      </c>
      <c r="K215" s="13">
        <v>40.200000000000003</v>
      </c>
      <c r="L215" s="14">
        <v>3.0001119444755402E-2</v>
      </c>
    </row>
    <row r="216" spans="6:12" x14ac:dyDescent="0.3">
      <c r="F216" s="16"/>
      <c r="H216" t="s">
        <v>153</v>
      </c>
      <c r="I216" s="13">
        <v>49.75</v>
      </c>
      <c r="J216" s="13">
        <v>49.75</v>
      </c>
      <c r="K216" s="13">
        <v>1.49</v>
      </c>
      <c r="L216" s="14">
        <v>2.9949748743718592E-2</v>
      </c>
    </row>
    <row r="217" spans="6:12" x14ac:dyDescent="0.3">
      <c r="F217" s="16"/>
      <c r="H217" t="s">
        <v>162</v>
      </c>
      <c r="I217" s="13">
        <v>41549.85</v>
      </c>
      <c r="J217" s="13">
        <v>41549.85</v>
      </c>
      <c r="K217" s="13">
        <v>1246.5</v>
      </c>
      <c r="L217" s="14">
        <v>3.0000108303640086E-2</v>
      </c>
    </row>
    <row r="218" spans="6:12" x14ac:dyDescent="0.3">
      <c r="F218" s="16"/>
      <c r="H218" t="s">
        <v>166</v>
      </c>
      <c r="I218" s="13">
        <v>119.95</v>
      </c>
      <c r="J218" s="13">
        <v>119.95</v>
      </c>
      <c r="K218" s="13">
        <v>3.6</v>
      </c>
      <c r="L218" s="14">
        <v>3.0012505210504376E-2</v>
      </c>
    </row>
    <row r="219" spans="6:12" x14ac:dyDescent="0.3">
      <c r="F219" s="16"/>
      <c r="H219" t="s">
        <v>175</v>
      </c>
      <c r="I219" s="13">
        <v>39.9</v>
      </c>
      <c r="J219" s="13">
        <v>39.9</v>
      </c>
      <c r="K219" s="13">
        <v>1.2</v>
      </c>
      <c r="L219" s="14">
        <v>3.007518796992481E-2</v>
      </c>
    </row>
    <row r="220" spans="6:12" x14ac:dyDescent="0.3">
      <c r="F220" s="16"/>
      <c r="H220" t="s">
        <v>183</v>
      </c>
      <c r="I220" s="13">
        <v>479.6</v>
      </c>
      <c r="J220" s="13">
        <v>479.6</v>
      </c>
      <c r="K220" s="13">
        <v>14.39</v>
      </c>
      <c r="L220" s="14">
        <v>3.000417014178482E-2</v>
      </c>
    </row>
    <row r="221" spans="6:12" x14ac:dyDescent="0.3">
      <c r="F221" s="16"/>
      <c r="H221" t="s">
        <v>226</v>
      </c>
      <c r="I221" s="13">
        <v>29.85</v>
      </c>
      <c r="J221" s="13">
        <v>29.85</v>
      </c>
      <c r="K221" s="13">
        <v>0.9</v>
      </c>
      <c r="L221" s="14">
        <v>3.015075376884422E-2</v>
      </c>
    </row>
    <row r="222" spans="6:12" x14ac:dyDescent="0.3">
      <c r="F222" s="16"/>
      <c r="H222" t="s">
        <v>256</v>
      </c>
      <c r="I222" s="13">
        <v>1339.95</v>
      </c>
      <c r="J222" s="13">
        <v>1339.95</v>
      </c>
      <c r="K222" s="13">
        <v>40.200000000000003</v>
      </c>
      <c r="L222" s="14">
        <v>3.0001119444755402E-2</v>
      </c>
    </row>
    <row r="223" spans="6:12" x14ac:dyDescent="0.3">
      <c r="F223" s="16"/>
      <c r="H223" t="s">
        <v>262</v>
      </c>
      <c r="I223" s="13">
        <v>9.9499999999999993</v>
      </c>
      <c r="J223" s="13">
        <v>9.9499999999999993</v>
      </c>
      <c r="K223" s="13">
        <v>0.3</v>
      </c>
      <c r="L223" s="14">
        <v>3.0150753768844223E-2</v>
      </c>
    </row>
    <row r="224" spans="6:12" x14ac:dyDescent="0.3">
      <c r="F224" s="16"/>
      <c r="H224" t="s">
        <v>282</v>
      </c>
      <c r="I224" s="13">
        <v>49.75</v>
      </c>
      <c r="J224" s="13">
        <v>49.75</v>
      </c>
      <c r="K224" s="13">
        <v>1.49</v>
      </c>
      <c r="L224" s="14">
        <v>2.9949748743718592E-2</v>
      </c>
    </row>
    <row r="225" spans="6:12" x14ac:dyDescent="0.3">
      <c r="F225" s="16"/>
      <c r="H225" t="s">
        <v>291</v>
      </c>
      <c r="I225" s="13">
        <v>41549.85</v>
      </c>
      <c r="J225" s="13">
        <v>41549.85</v>
      </c>
      <c r="K225" s="13">
        <v>1246.5</v>
      </c>
      <c r="L225" s="14">
        <v>3.0000108303640086E-2</v>
      </c>
    </row>
    <row r="226" spans="6:12" x14ac:dyDescent="0.3">
      <c r="F226" s="16"/>
      <c r="H226" t="s">
        <v>295</v>
      </c>
      <c r="I226" s="13">
        <v>119.95</v>
      </c>
      <c r="J226" s="13">
        <v>119.95</v>
      </c>
      <c r="K226" s="13">
        <v>3.6</v>
      </c>
      <c r="L226" s="14">
        <v>3.0012505210504376E-2</v>
      </c>
    </row>
    <row r="227" spans="6:12" x14ac:dyDescent="0.3">
      <c r="F227" s="16"/>
      <c r="H227" t="s">
        <v>305</v>
      </c>
      <c r="I227" s="13">
        <v>39.9</v>
      </c>
      <c r="J227" s="13">
        <v>39.9</v>
      </c>
      <c r="K227" s="13">
        <v>1.2</v>
      </c>
      <c r="L227" s="14">
        <v>3.007518796992481E-2</v>
      </c>
    </row>
    <row r="228" spans="6:12" x14ac:dyDescent="0.3">
      <c r="F228" s="16"/>
      <c r="H228" t="s">
        <v>313</v>
      </c>
      <c r="I228" s="13">
        <v>479.6</v>
      </c>
      <c r="J228" s="13">
        <v>479.6</v>
      </c>
      <c r="K228" s="13">
        <v>14.39</v>
      </c>
      <c r="L228" s="14">
        <v>3.000417014178482E-2</v>
      </c>
    </row>
    <row r="229" spans="6:12" x14ac:dyDescent="0.3">
      <c r="F229" s="16"/>
      <c r="H229" t="s">
        <v>345</v>
      </c>
      <c r="I229" s="13">
        <v>29.85</v>
      </c>
      <c r="J229" s="13">
        <v>29.85</v>
      </c>
      <c r="K229" s="13">
        <v>0.9</v>
      </c>
      <c r="L229" s="14">
        <v>3.015075376884422E-2</v>
      </c>
    </row>
    <row r="230" spans="6:12" x14ac:dyDescent="0.3">
      <c r="F230" s="16"/>
      <c r="H230" t="s">
        <v>365</v>
      </c>
      <c r="I230" s="13">
        <v>9.9499999999999993</v>
      </c>
      <c r="J230" s="13">
        <v>9.9499999999999993</v>
      </c>
      <c r="K230" s="13">
        <v>0.3</v>
      </c>
      <c r="L230" s="14">
        <v>3.0150753768844223E-2</v>
      </c>
    </row>
    <row r="231" spans="6:12" x14ac:dyDescent="0.3">
      <c r="F231" s="16"/>
      <c r="G231" s="16" t="s">
        <v>87</v>
      </c>
      <c r="H231"/>
      <c r="I231" s="13"/>
      <c r="J231" s="13"/>
      <c r="K231" s="13"/>
      <c r="L231" s="14"/>
    </row>
    <row r="232" spans="6:12" x14ac:dyDescent="0.3">
      <c r="F232" s="16"/>
      <c r="H232" t="s">
        <v>86</v>
      </c>
      <c r="I232" s="13">
        <v>1127.5</v>
      </c>
      <c r="J232" s="13">
        <v>1127.5</v>
      </c>
      <c r="K232" s="13">
        <v>33.83</v>
      </c>
      <c r="L232" s="14">
        <v>3.0004434589800441E-2</v>
      </c>
    </row>
    <row r="233" spans="6:12" x14ac:dyDescent="0.3">
      <c r="F233" s="16"/>
      <c r="G233" s="16" t="s">
        <v>91</v>
      </c>
      <c r="H233"/>
      <c r="I233" s="13"/>
      <c r="J233" s="13"/>
      <c r="K233" s="13"/>
      <c r="L233" s="14"/>
    </row>
    <row r="234" spans="6:12" x14ac:dyDescent="0.3">
      <c r="F234" s="16"/>
      <c r="H234" t="s">
        <v>90</v>
      </c>
      <c r="I234" s="13">
        <v>280.5</v>
      </c>
      <c r="J234" s="13">
        <v>280.5</v>
      </c>
      <c r="K234" s="13">
        <v>8.42</v>
      </c>
      <c r="L234" s="14">
        <v>3.0017825311942959E-2</v>
      </c>
    </row>
    <row r="235" spans="6:12" x14ac:dyDescent="0.3">
      <c r="F235" s="16"/>
      <c r="G235" s="16" t="s">
        <v>37</v>
      </c>
      <c r="H235"/>
      <c r="I235" s="13"/>
      <c r="J235" s="13"/>
      <c r="K235" s="13"/>
      <c r="L235" s="14"/>
    </row>
    <row r="236" spans="6:12" x14ac:dyDescent="0.3">
      <c r="F236" s="16"/>
      <c r="H236" t="s">
        <v>94</v>
      </c>
      <c r="I236" s="13">
        <v>872.5</v>
      </c>
      <c r="J236" s="13">
        <v>872.5</v>
      </c>
      <c r="K236" s="13">
        <v>26.18</v>
      </c>
      <c r="L236" s="14">
        <v>3.0005730659025787E-2</v>
      </c>
    </row>
    <row r="237" spans="6:12" x14ac:dyDescent="0.3">
      <c r="F237" s="16"/>
      <c r="H237" t="s">
        <v>193</v>
      </c>
      <c r="I237" s="13">
        <v>2399.9499999999998</v>
      </c>
      <c r="J237" s="13">
        <v>2399.9499999999998</v>
      </c>
      <c r="K237" s="13">
        <v>72</v>
      </c>
      <c r="L237" s="14">
        <v>3.0000625013021108E-2</v>
      </c>
    </row>
    <row r="238" spans="6:12" x14ac:dyDescent="0.3">
      <c r="F238" s="16"/>
      <c r="H238" t="s">
        <v>196</v>
      </c>
      <c r="I238" s="13">
        <v>89.95</v>
      </c>
      <c r="J238" s="13">
        <v>89.95</v>
      </c>
      <c r="K238" s="13">
        <v>2.7</v>
      </c>
      <c r="L238" s="14">
        <v>3.0016675931072819E-2</v>
      </c>
    </row>
    <row r="239" spans="6:12" x14ac:dyDescent="0.3">
      <c r="F239" s="16"/>
      <c r="H239" t="s">
        <v>228</v>
      </c>
      <c r="I239" s="13">
        <v>29.85</v>
      </c>
      <c r="J239" s="13">
        <v>29.85</v>
      </c>
      <c r="K239" s="13">
        <v>0.9</v>
      </c>
      <c r="L239" s="14">
        <v>3.015075376884422E-2</v>
      </c>
    </row>
    <row r="240" spans="6:12" x14ac:dyDescent="0.3">
      <c r="F240" s="16"/>
      <c r="H240" t="s">
        <v>350</v>
      </c>
      <c r="I240" s="13">
        <v>599.5</v>
      </c>
      <c r="J240" s="13">
        <v>599.5</v>
      </c>
      <c r="K240" s="13">
        <v>17.989999999999998</v>
      </c>
      <c r="L240" s="14">
        <v>3.0008340283569638E-2</v>
      </c>
    </row>
    <row r="241" spans="6:12" x14ac:dyDescent="0.3">
      <c r="F241" s="16"/>
      <c r="G241" s="16" t="s">
        <v>198</v>
      </c>
      <c r="H241"/>
      <c r="I241" s="13"/>
      <c r="J241" s="13"/>
      <c r="K241" s="13"/>
      <c r="L241" s="14"/>
    </row>
    <row r="242" spans="6:12" x14ac:dyDescent="0.3">
      <c r="F242" s="16"/>
      <c r="H242" t="s">
        <v>197</v>
      </c>
      <c r="I242" s="13">
        <v>5299.8</v>
      </c>
      <c r="J242" s="13">
        <v>5299.8</v>
      </c>
      <c r="K242" s="13">
        <v>159</v>
      </c>
      <c r="L242" s="14">
        <v>3.0001132118193139E-2</v>
      </c>
    </row>
    <row r="243" spans="6:12" x14ac:dyDescent="0.3">
      <c r="F243" s="16"/>
      <c r="H243" t="s">
        <v>229</v>
      </c>
      <c r="I243" s="13">
        <v>39.799999999999997</v>
      </c>
      <c r="J243" s="13">
        <v>39.799999999999997</v>
      </c>
      <c r="K243" s="13">
        <v>1.19</v>
      </c>
      <c r="L243" s="14">
        <v>2.9899497487437188E-2</v>
      </c>
    </row>
    <row r="244" spans="6:12" x14ac:dyDescent="0.3">
      <c r="F244" s="16"/>
      <c r="H244" t="s">
        <v>232</v>
      </c>
      <c r="I244" s="13">
        <v>3519.9</v>
      </c>
      <c r="J244" s="13">
        <v>3519.9</v>
      </c>
      <c r="K244" s="13">
        <v>105.6</v>
      </c>
      <c r="L244" s="14">
        <v>3.0000852296940252E-2</v>
      </c>
    </row>
    <row r="245" spans="6:12" x14ac:dyDescent="0.3">
      <c r="F245" s="16"/>
      <c r="G245" s="16" t="s">
        <v>221</v>
      </c>
      <c r="H245"/>
      <c r="I245" s="13"/>
      <c r="J245" s="13"/>
      <c r="K245" s="13"/>
      <c r="L245" s="14"/>
    </row>
    <row r="246" spans="6:12" x14ac:dyDescent="0.3">
      <c r="F246" s="16"/>
      <c r="H246" t="s">
        <v>220</v>
      </c>
      <c r="I246" s="13">
        <v>69109.95</v>
      </c>
      <c r="J246" s="13">
        <v>69109.95</v>
      </c>
      <c r="K246" s="13">
        <v>2073.3000000000002</v>
      </c>
      <c r="L246" s="14">
        <v>3.0000021704544719E-2</v>
      </c>
    </row>
    <row r="247" spans="6:12" x14ac:dyDescent="0.3">
      <c r="F247" s="16"/>
      <c r="G247" s="16" t="s">
        <v>41</v>
      </c>
      <c r="H247"/>
      <c r="I247" s="13"/>
      <c r="J247" s="13"/>
      <c r="K247" s="13"/>
      <c r="L247" s="14"/>
    </row>
    <row r="248" spans="6:12" x14ac:dyDescent="0.3">
      <c r="F248" s="16"/>
      <c r="H248" t="s">
        <v>242</v>
      </c>
      <c r="I248" s="13">
        <v>39.9</v>
      </c>
      <c r="J248" s="13">
        <v>39.9</v>
      </c>
      <c r="K248" s="13">
        <v>1.2</v>
      </c>
      <c r="L248" s="14">
        <v>3.007518796992481E-2</v>
      </c>
    </row>
    <row r="249" spans="6:12" x14ac:dyDescent="0.3">
      <c r="F249" s="16"/>
      <c r="H249" t="s">
        <v>331</v>
      </c>
      <c r="I249" s="13">
        <v>39.9</v>
      </c>
      <c r="J249" s="13">
        <v>39.9</v>
      </c>
      <c r="K249" s="13">
        <v>1.2</v>
      </c>
      <c r="L249" s="14">
        <v>3.007518796992481E-2</v>
      </c>
    </row>
    <row r="250" spans="6:12" x14ac:dyDescent="0.3">
      <c r="F250" s="16" t="s">
        <v>63</v>
      </c>
      <c r="I250" s="13">
        <v>172970.22999999998</v>
      </c>
      <c r="J250" s="13">
        <v>172970.22999999998</v>
      </c>
      <c r="K250" s="13">
        <v>5189.1899999999987</v>
      </c>
      <c r="L250" s="14">
        <v>3.0000480429493555E-2</v>
      </c>
    </row>
    <row r="251" spans="6:12" x14ac:dyDescent="0.3">
      <c r="G251"/>
      <c r="H251"/>
      <c r="I251" s="13"/>
      <c r="J251" s="13"/>
      <c r="K251" s="13"/>
      <c r="L251" s="14"/>
    </row>
    <row r="252" spans="6:12" x14ac:dyDescent="0.3">
      <c r="F252" s="16" t="s">
        <v>18</v>
      </c>
      <c r="G252"/>
      <c r="H252"/>
      <c r="I252" s="13"/>
      <c r="J252" s="13"/>
      <c r="K252" s="13"/>
      <c r="L252" s="14"/>
    </row>
    <row r="253" spans="6:12" x14ac:dyDescent="0.3">
      <c r="F253" s="16"/>
      <c r="G253" s="16" t="s">
        <v>89</v>
      </c>
      <c r="H253"/>
      <c r="I253" s="13"/>
      <c r="J253" s="13"/>
      <c r="K253" s="13"/>
      <c r="L253" s="14"/>
    </row>
    <row r="254" spans="6:12" x14ac:dyDescent="0.3">
      <c r="F254" s="16"/>
      <c r="H254" t="s">
        <v>88</v>
      </c>
      <c r="I254" s="13">
        <v>302.5</v>
      </c>
      <c r="J254" s="13">
        <v>302.5</v>
      </c>
      <c r="K254" s="13">
        <v>9.07</v>
      </c>
      <c r="L254" s="14">
        <v>2.9983471074380166E-2</v>
      </c>
    </row>
    <row r="255" spans="6:12" x14ac:dyDescent="0.3">
      <c r="F255" s="16"/>
      <c r="G255" s="16" t="s">
        <v>19</v>
      </c>
      <c r="H255"/>
      <c r="I255" s="13"/>
      <c r="J255" s="13"/>
      <c r="K255" s="13"/>
      <c r="L255" s="14"/>
    </row>
    <row r="256" spans="6:12" x14ac:dyDescent="0.3">
      <c r="F256" s="16"/>
      <c r="H256" t="s">
        <v>104</v>
      </c>
      <c r="I256" s="13">
        <v>719.9</v>
      </c>
      <c r="J256" s="13">
        <v>719.9</v>
      </c>
      <c r="K256" s="13">
        <v>21.6</v>
      </c>
      <c r="L256" s="14">
        <v>3.0004167245450759E-2</v>
      </c>
    </row>
    <row r="257" spans="6:12" x14ac:dyDescent="0.3">
      <c r="F257" s="16"/>
      <c r="H257" t="s">
        <v>125</v>
      </c>
      <c r="I257" s="13">
        <v>5619.9</v>
      </c>
      <c r="J257" s="13">
        <v>5619.9</v>
      </c>
      <c r="K257" s="13">
        <v>168.6</v>
      </c>
      <c r="L257" s="14">
        <v>3.0000533817327712E-2</v>
      </c>
    </row>
    <row r="258" spans="6:12" x14ac:dyDescent="0.3">
      <c r="F258" s="16"/>
      <c r="H258" t="s">
        <v>136</v>
      </c>
      <c r="I258" s="13">
        <v>239.8</v>
      </c>
      <c r="J258" s="13">
        <v>239.8</v>
      </c>
      <c r="K258" s="13">
        <v>7.19</v>
      </c>
      <c r="L258" s="14">
        <v>2.9983319432860717E-2</v>
      </c>
    </row>
    <row r="259" spans="6:12" x14ac:dyDescent="0.3">
      <c r="F259" s="16"/>
      <c r="H259" t="s">
        <v>148</v>
      </c>
      <c r="I259" s="13">
        <v>759.8</v>
      </c>
      <c r="J259" s="13">
        <v>759.8</v>
      </c>
      <c r="K259" s="13">
        <v>22.79</v>
      </c>
      <c r="L259" s="14">
        <v>2.9994735456699131E-2</v>
      </c>
    </row>
    <row r="260" spans="6:12" x14ac:dyDescent="0.3">
      <c r="F260" s="16"/>
      <c r="H260" s="16" t="s">
        <v>160</v>
      </c>
      <c r="I260" s="13">
        <v>2679.9</v>
      </c>
      <c r="J260" s="13">
        <v>2679.9</v>
      </c>
      <c r="K260" s="13">
        <v>80.400000000000006</v>
      </c>
      <c r="L260" s="14">
        <v>3.0001119444755402E-2</v>
      </c>
    </row>
    <row r="261" spans="6:12" x14ac:dyDescent="0.3">
      <c r="F261" s="16"/>
      <c r="H261" s="16" t="s">
        <v>173</v>
      </c>
      <c r="I261" s="13">
        <v>1099.5</v>
      </c>
      <c r="J261" s="13">
        <v>1099.5</v>
      </c>
      <c r="K261" s="13">
        <v>32.99</v>
      </c>
      <c r="L261" s="14">
        <v>3.0004547521600731E-2</v>
      </c>
    </row>
    <row r="262" spans="6:12" x14ac:dyDescent="0.3">
      <c r="F262" s="16"/>
      <c r="H262" s="16" t="s">
        <v>254</v>
      </c>
      <c r="I262" s="13">
        <v>239.8</v>
      </c>
      <c r="J262" s="13">
        <v>239.8</v>
      </c>
      <c r="K262" s="13">
        <v>7.19</v>
      </c>
      <c r="L262" s="14">
        <v>2.9983319432860717E-2</v>
      </c>
    </row>
    <row r="263" spans="6:12" x14ac:dyDescent="0.3">
      <c r="F263" s="16"/>
      <c r="H263" s="16" t="s">
        <v>277</v>
      </c>
      <c r="I263" s="13">
        <v>759.8</v>
      </c>
      <c r="J263" s="13">
        <v>759.8</v>
      </c>
      <c r="K263" s="13">
        <v>22.79</v>
      </c>
      <c r="L263" s="14">
        <v>2.9994735456699131E-2</v>
      </c>
    </row>
    <row r="264" spans="6:12" x14ac:dyDescent="0.3">
      <c r="F264" s="16"/>
      <c r="H264" s="16" t="s">
        <v>289</v>
      </c>
      <c r="I264" s="13">
        <v>2679.9</v>
      </c>
      <c r="J264" s="13">
        <v>2679.9</v>
      </c>
      <c r="K264" s="13">
        <v>80.400000000000006</v>
      </c>
      <c r="L264" s="14">
        <v>3.0001119444755402E-2</v>
      </c>
    </row>
    <row r="265" spans="6:12" x14ac:dyDescent="0.3">
      <c r="F265" s="16"/>
      <c r="H265" s="16" t="s">
        <v>303</v>
      </c>
      <c r="I265" s="13">
        <v>1099.5</v>
      </c>
      <c r="J265" s="13">
        <v>1099.5</v>
      </c>
      <c r="K265" s="13">
        <v>32.99</v>
      </c>
      <c r="L265" s="14">
        <v>3.0004547521600731E-2</v>
      </c>
    </row>
    <row r="266" spans="6:12" x14ac:dyDescent="0.3">
      <c r="F266" s="16"/>
      <c r="H266" s="16" t="s">
        <v>340</v>
      </c>
      <c r="I266" s="13">
        <v>719.9</v>
      </c>
      <c r="J266" s="13">
        <v>719.9</v>
      </c>
      <c r="K266" s="13">
        <v>21.6</v>
      </c>
      <c r="L266" s="14">
        <v>3.0004167245450759E-2</v>
      </c>
    </row>
    <row r="267" spans="6:12" x14ac:dyDescent="0.3">
      <c r="F267" s="16"/>
      <c r="H267" s="16" t="s">
        <v>360</v>
      </c>
      <c r="I267" s="13">
        <v>599.5</v>
      </c>
      <c r="J267" s="13">
        <v>599.5</v>
      </c>
      <c r="K267" s="13">
        <v>17.989999999999998</v>
      </c>
      <c r="L267" s="14">
        <v>3.0008340283569638E-2</v>
      </c>
    </row>
    <row r="268" spans="6:12" x14ac:dyDescent="0.3">
      <c r="F268" s="16"/>
      <c r="H268" s="16" t="s">
        <v>370</v>
      </c>
      <c r="I268" s="13">
        <v>4799.8999999999996</v>
      </c>
      <c r="J268" s="13">
        <v>4799.8999999999996</v>
      </c>
      <c r="K268" s="13">
        <v>144</v>
      </c>
      <c r="L268" s="14">
        <v>3.0000625013021108E-2</v>
      </c>
    </row>
    <row r="269" spans="6:12" x14ac:dyDescent="0.3">
      <c r="F269" s="16"/>
      <c r="G269" s="16" t="s">
        <v>218</v>
      </c>
      <c r="H269"/>
      <c r="I269" s="13"/>
      <c r="J269" s="13"/>
      <c r="K269" s="13"/>
      <c r="L269" s="14"/>
    </row>
    <row r="270" spans="6:12" x14ac:dyDescent="0.3">
      <c r="F270" s="16"/>
      <c r="H270" t="s">
        <v>219</v>
      </c>
      <c r="I270" s="13">
        <v>39.799999999999997</v>
      </c>
      <c r="J270" s="13">
        <v>39.799999999999997</v>
      </c>
      <c r="K270" s="13">
        <v>1.19</v>
      </c>
      <c r="L270" s="14">
        <v>2.9899497487437188E-2</v>
      </c>
    </row>
    <row r="271" spans="6:12" x14ac:dyDescent="0.3">
      <c r="F271" s="16" t="s">
        <v>376</v>
      </c>
      <c r="I271" s="13">
        <v>22359.399999999998</v>
      </c>
      <c r="J271" s="13">
        <v>22359.399999999998</v>
      </c>
      <c r="K271" s="13">
        <v>670.79000000000008</v>
      </c>
      <c r="L271" s="14">
        <v>3.0000357791353977E-2</v>
      </c>
    </row>
    <row r="272" spans="6:12" x14ac:dyDescent="0.3">
      <c r="G272"/>
      <c r="H272"/>
      <c r="I272" s="13"/>
      <c r="J272" s="13"/>
      <c r="K272" s="13"/>
      <c r="L272" s="14"/>
    </row>
    <row r="273" spans="6:12" x14ac:dyDescent="0.3">
      <c r="F273" s="16" t="s">
        <v>24</v>
      </c>
      <c r="G273"/>
      <c r="H273"/>
      <c r="I273" s="13"/>
      <c r="J273" s="13"/>
      <c r="K273" s="13"/>
      <c r="L273" s="14"/>
    </row>
    <row r="274" spans="6:12" x14ac:dyDescent="0.3">
      <c r="F274" s="16"/>
      <c r="G274" s="16" t="s">
        <v>39</v>
      </c>
      <c r="H274"/>
      <c r="I274" s="13"/>
      <c r="J274" s="13"/>
      <c r="K274" s="13"/>
      <c r="L274" s="14"/>
    </row>
    <row r="275" spans="6:12" x14ac:dyDescent="0.3">
      <c r="F275" s="16"/>
      <c r="H275" t="s">
        <v>100</v>
      </c>
      <c r="I275" s="13">
        <v>189.95</v>
      </c>
      <c r="J275" s="13">
        <v>189.95</v>
      </c>
      <c r="K275" s="13">
        <v>5.7</v>
      </c>
      <c r="L275" s="14">
        <v>3.0007896814951307E-2</v>
      </c>
    </row>
    <row r="276" spans="6:12" x14ac:dyDescent="0.3">
      <c r="F276" s="16"/>
      <c r="H276" t="s">
        <v>121</v>
      </c>
      <c r="I276" s="13">
        <v>119.95</v>
      </c>
      <c r="J276" s="13">
        <v>119.95</v>
      </c>
      <c r="K276" s="13">
        <v>3.6</v>
      </c>
      <c r="L276" s="14">
        <v>3.0012505210504376E-2</v>
      </c>
    </row>
    <row r="277" spans="6:12" x14ac:dyDescent="0.3">
      <c r="F277" s="16"/>
      <c r="H277" t="s">
        <v>144</v>
      </c>
      <c r="I277" s="13">
        <v>609.95000000000005</v>
      </c>
      <c r="J277" s="13">
        <v>609.95000000000005</v>
      </c>
      <c r="K277" s="13">
        <v>18.3</v>
      </c>
      <c r="L277" s="14">
        <v>3.0002459217968683E-2</v>
      </c>
    </row>
    <row r="278" spans="6:12" x14ac:dyDescent="0.3">
      <c r="F278" s="16"/>
      <c r="H278" t="s">
        <v>224</v>
      </c>
      <c r="I278" s="13">
        <v>69109.95</v>
      </c>
      <c r="J278" s="13">
        <v>69109.95</v>
      </c>
      <c r="K278" s="13">
        <v>2073.3000000000002</v>
      </c>
      <c r="L278" s="14">
        <v>3.0000021704544719E-2</v>
      </c>
    </row>
    <row r="279" spans="6:12" x14ac:dyDescent="0.3">
      <c r="F279" s="16"/>
      <c r="H279" t="s">
        <v>227</v>
      </c>
      <c r="I279" s="13">
        <v>109.95</v>
      </c>
      <c r="J279" s="13">
        <v>109.95</v>
      </c>
      <c r="K279" s="13">
        <v>3.3</v>
      </c>
      <c r="L279" s="14">
        <v>3.0013642564802181E-2</v>
      </c>
    </row>
    <row r="280" spans="6:12" x14ac:dyDescent="0.3">
      <c r="F280" s="16"/>
      <c r="H280" t="s">
        <v>233</v>
      </c>
      <c r="I280" s="13">
        <v>3049.75</v>
      </c>
      <c r="J280" s="13">
        <v>3049.75</v>
      </c>
      <c r="K280" s="13">
        <v>91.49</v>
      </c>
      <c r="L280" s="14">
        <v>2.9999180260677102E-2</v>
      </c>
    </row>
    <row r="281" spans="6:12" x14ac:dyDescent="0.3">
      <c r="F281" s="16"/>
      <c r="H281" t="s">
        <v>273</v>
      </c>
      <c r="I281" s="13">
        <v>609.95000000000005</v>
      </c>
      <c r="J281" s="13">
        <v>609.95000000000005</v>
      </c>
      <c r="K281" s="13">
        <v>18.3</v>
      </c>
      <c r="L281" s="14">
        <v>3.0002459217968683E-2</v>
      </c>
    </row>
    <row r="282" spans="6:12" x14ac:dyDescent="0.3">
      <c r="F282" s="16"/>
      <c r="H282" t="s">
        <v>322</v>
      </c>
      <c r="I282" s="13">
        <v>3049.75</v>
      </c>
      <c r="J282" s="13">
        <v>3049.75</v>
      </c>
      <c r="K282" s="13">
        <v>91.49</v>
      </c>
      <c r="L282" s="14">
        <v>2.9999180260677102E-2</v>
      </c>
    </row>
    <row r="283" spans="6:12" x14ac:dyDescent="0.3">
      <c r="F283" s="16"/>
      <c r="H283" t="s">
        <v>336</v>
      </c>
      <c r="I283" s="13">
        <v>189.95</v>
      </c>
      <c r="J283" s="13">
        <v>189.95</v>
      </c>
      <c r="K283" s="13">
        <v>5.7</v>
      </c>
      <c r="L283" s="14">
        <v>3.0007896814951307E-2</v>
      </c>
    </row>
    <row r="284" spans="6:12" x14ac:dyDescent="0.3">
      <c r="F284" s="16"/>
      <c r="H284" t="s">
        <v>353</v>
      </c>
      <c r="I284" s="13">
        <v>299.75</v>
      </c>
      <c r="J284" s="13">
        <v>299.75</v>
      </c>
      <c r="K284" s="13">
        <v>8.99</v>
      </c>
      <c r="L284" s="14">
        <v>2.999165971643036E-2</v>
      </c>
    </row>
    <row r="285" spans="6:12" x14ac:dyDescent="0.3">
      <c r="F285" s="16"/>
      <c r="H285" t="s">
        <v>355</v>
      </c>
      <c r="I285" s="13">
        <v>119.95</v>
      </c>
      <c r="J285" s="13">
        <v>119.95</v>
      </c>
      <c r="K285" s="13">
        <v>3.6</v>
      </c>
      <c r="L285" s="14">
        <v>3.0012505210504376E-2</v>
      </c>
    </row>
    <row r="286" spans="6:12" x14ac:dyDescent="0.3">
      <c r="F286" s="16"/>
      <c r="G286" s="16" t="s">
        <v>25</v>
      </c>
      <c r="H286"/>
      <c r="I286" s="13"/>
      <c r="J286" s="13"/>
      <c r="K286" s="13"/>
      <c r="L286" s="14"/>
    </row>
    <row r="287" spans="6:12" x14ac:dyDescent="0.3">
      <c r="F287" s="16"/>
      <c r="H287" t="s">
        <v>107</v>
      </c>
      <c r="I287" s="13">
        <v>6929.95</v>
      </c>
      <c r="J287" s="13">
        <v>6929.95</v>
      </c>
      <c r="K287" s="13">
        <v>207.9</v>
      </c>
      <c r="L287" s="14">
        <v>3.0000216451778153E-2</v>
      </c>
    </row>
    <row r="288" spans="6:12" x14ac:dyDescent="0.3">
      <c r="F288" s="16"/>
      <c r="H288" t="s">
        <v>117</v>
      </c>
      <c r="I288" s="13">
        <v>9.9499999999999993</v>
      </c>
      <c r="J288" s="13">
        <v>9.9499999999999993</v>
      </c>
      <c r="K288" s="13">
        <v>0.3</v>
      </c>
      <c r="L288" s="14">
        <v>3.0150753768844223E-2</v>
      </c>
    </row>
    <row r="289" spans="6:12" x14ac:dyDescent="0.3">
      <c r="F289" s="16"/>
      <c r="H289" t="s">
        <v>128</v>
      </c>
      <c r="I289" s="13">
        <v>4799.8999999999996</v>
      </c>
      <c r="J289" s="13">
        <v>4799.8999999999996</v>
      </c>
      <c r="K289" s="13">
        <v>144</v>
      </c>
      <c r="L289" s="14">
        <v>3.0000625013021108E-2</v>
      </c>
    </row>
    <row r="290" spans="6:12" x14ac:dyDescent="0.3">
      <c r="F290" s="16"/>
      <c r="H290" t="s">
        <v>151</v>
      </c>
      <c r="I290" s="13">
        <v>27699.9</v>
      </c>
      <c r="J290" s="13">
        <v>27699.9</v>
      </c>
      <c r="K290" s="13">
        <v>831</v>
      </c>
      <c r="L290" s="14">
        <v>3.0000108303640083E-2</v>
      </c>
    </row>
    <row r="291" spans="6:12" x14ac:dyDescent="0.3">
      <c r="F291" s="16"/>
      <c r="H291" t="s">
        <v>164</v>
      </c>
      <c r="I291" s="13">
        <v>569.85</v>
      </c>
      <c r="J291" s="13">
        <v>569.85</v>
      </c>
      <c r="K291" s="13">
        <v>17.100000000000001</v>
      </c>
      <c r="L291" s="14">
        <v>3.0007896814951304E-2</v>
      </c>
    </row>
    <row r="292" spans="6:12" x14ac:dyDescent="0.3">
      <c r="F292" s="16"/>
      <c r="H292" t="s">
        <v>181</v>
      </c>
      <c r="I292" s="13">
        <v>4799.8999999999996</v>
      </c>
      <c r="J292" s="13">
        <v>4799.8999999999996</v>
      </c>
      <c r="K292" s="13">
        <v>144</v>
      </c>
      <c r="L292" s="14">
        <v>3.0000625013021108E-2</v>
      </c>
    </row>
    <row r="293" spans="6:12" x14ac:dyDescent="0.3">
      <c r="F293" s="16"/>
      <c r="H293" t="s">
        <v>213</v>
      </c>
      <c r="I293" s="13">
        <v>479.9</v>
      </c>
      <c r="J293" s="13">
        <v>479.9</v>
      </c>
      <c r="K293" s="13">
        <v>14.4</v>
      </c>
      <c r="L293" s="14">
        <v>3.000625130235466E-2</v>
      </c>
    </row>
    <row r="294" spans="6:12" x14ac:dyDescent="0.3">
      <c r="F294" s="16"/>
      <c r="H294" t="s">
        <v>260</v>
      </c>
      <c r="I294" s="13">
        <v>4799.8999999999996</v>
      </c>
      <c r="J294" s="13">
        <v>4799.8999999999996</v>
      </c>
      <c r="K294" s="13">
        <v>144</v>
      </c>
      <c r="L294" s="14">
        <v>3.0000625013021108E-2</v>
      </c>
    </row>
    <row r="295" spans="6:12" x14ac:dyDescent="0.3">
      <c r="F295" s="16"/>
      <c r="H295" t="s">
        <v>280</v>
      </c>
      <c r="I295" s="13">
        <v>27699.9</v>
      </c>
      <c r="J295" s="13">
        <v>27699.9</v>
      </c>
      <c r="K295" s="13">
        <v>831</v>
      </c>
      <c r="L295" s="14">
        <v>3.0000108303640083E-2</v>
      </c>
    </row>
    <row r="296" spans="6:12" x14ac:dyDescent="0.3">
      <c r="F296" s="16"/>
      <c r="H296" t="s">
        <v>293</v>
      </c>
      <c r="I296" s="13">
        <v>569.85</v>
      </c>
      <c r="J296" s="13">
        <v>569.85</v>
      </c>
      <c r="K296" s="13">
        <v>17.100000000000001</v>
      </c>
      <c r="L296" s="14">
        <v>3.0007896814951304E-2</v>
      </c>
    </row>
    <row r="297" spans="6:12" x14ac:dyDescent="0.3">
      <c r="F297" s="16"/>
      <c r="H297" t="s">
        <v>311</v>
      </c>
      <c r="I297" s="13">
        <v>4799.8999999999996</v>
      </c>
      <c r="J297" s="13">
        <v>4799.8999999999996</v>
      </c>
      <c r="K297" s="13">
        <v>144</v>
      </c>
      <c r="L297" s="14">
        <v>3.0000625013021108E-2</v>
      </c>
    </row>
    <row r="298" spans="6:12" x14ac:dyDescent="0.3">
      <c r="F298" s="16"/>
      <c r="H298" t="s">
        <v>343</v>
      </c>
      <c r="I298" s="13">
        <v>5999.95</v>
      </c>
      <c r="J298" s="13">
        <v>5999.95</v>
      </c>
      <c r="K298" s="13">
        <v>180</v>
      </c>
      <c r="L298" s="14">
        <v>3.000025000208335E-2</v>
      </c>
    </row>
    <row r="299" spans="6:12" x14ac:dyDescent="0.3">
      <c r="F299" s="16"/>
      <c r="H299" t="s">
        <v>363</v>
      </c>
      <c r="I299" s="13">
        <v>9.9499999999999993</v>
      </c>
      <c r="J299" s="13">
        <v>9.9499999999999993</v>
      </c>
      <c r="K299" s="13">
        <v>0.3</v>
      </c>
      <c r="L299" s="14">
        <v>3.0150753768844223E-2</v>
      </c>
    </row>
    <row r="300" spans="6:12" x14ac:dyDescent="0.3">
      <c r="F300" s="16"/>
      <c r="G300" s="16" t="s">
        <v>26</v>
      </c>
      <c r="H300"/>
      <c r="I300" s="13"/>
      <c r="J300" s="13"/>
      <c r="K300" s="13"/>
      <c r="L300" s="14"/>
    </row>
    <row r="301" spans="6:12" x14ac:dyDescent="0.3">
      <c r="F301" s="16"/>
      <c r="H301" t="s">
        <v>108</v>
      </c>
      <c r="I301" s="13">
        <v>1349.95</v>
      </c>
      <c r="J301" s="13">
        <v>1349.95</v>
      </c>
      <c r="K301" s="13">
        <v>40.5</v>
      </c>
      <c r="L301" s="14">
        <v>3.0001111152264899E-2</v>
      </c>
    </row>
    <row r="302" spans="6:12" x14ac:dyDescent="0.3">
      <c r="F302" s="16"/>
      <c r="H302" t="s">
        <v>118</v>
      </c>
      <c r="I302" s="13">
        <v>19.899999999999999</v>
      </c>
      <c r="J302" s="13">
        <v>19.899999999999999</v>
      </c>
      <c r="K302" s="13">
        <v>0.6</v>
      </c>
      <c r="L302" s="14">
        <v>3.0150753768844223E-2</v>
      </c>
    </row>
    <row r="303" spans="6:12" x14ac:dyDescent="0.3">
      <c r="F303" s="16"/>
      <c r="H303" t="s">
        <v>129</v>
      </c>
      <c r="I303" s="13">
        <v>2399.9499999999998</v>
      </c>
      <c r="J303" s="13">
        <v>2399.9499999999998</v>
      </c>
      <c r="K303" s="13">
        <v>72</v>
      </c>
      <c r="L303" s="14">
        <v>3.0000625013021108E-2</v>
      </c>
    </row>
    <row r="304" spans="6:12" x14ac:dyDescent="0.3">
      <c r="F304" s="16"/>
      <c r="H304" t="s">
        <v>152</v>
      </c>
      <c r="I304" s="13">
        <v>109.95</v>
      </c>
      <c r="J304" s="13">
        <v>109.95</v>
      </c>
      <c r="K304" s="13">
        <v>3.3</v>
      </c>
      <c r="L304" s="14">
        <v>3.0013642564802181E-2</v>
      </c>
    </row>
    <row r="305" spans="6:12" x14ac:dyDescent="0.3">
      <c r="F305" s="16"/>
      <c r="H305" t="s">
        <v>165</v>
      </c>
      <c r="I305" s="13">
        <v>1919.9</v>
      </c>
      <c r="J305" s="13">
        <v>1919.9</v>
      </c>
      <c r="K305" s="13">
        <v>57.6</v>
      </c>
      <c r="L305" s="14">
        <v>3.0001562581384447E-2</v>
      </c>
    </row>
    <row r="306" spans="6:12" x14ac:dyDescent="0.3">
      <c r="F306" s="16"/>
      <c r="H306" t="s">
        <v>182</v>
      </c>
      <c r="I306" s="13">
        <v>59.95</v>
      </c>
      <c r="J306" s="13">
        <v>59.95</v>
      </c>
      <c r="K306" s="13">
        <v>1.8</v>
      </c>
      <c r="L306" s="14">
        <v>3.0025020850708923E-2</v>
      </c>
    </row>
    <row r="307" spans="6:12" x14ac:dyDescent="0.3">
      <c r="F307" s="16"/>
      <c r="H307" t="s">
        <v>261</v>
      </c>
      <c r="I307" s="13">
        <v>2399.9499999999998</v>
      </c>
      <c r="J307" s="13">
        <v>2399.9499999999998</v>
      </c>
      <c r="K307" s="13">
        <v>72</v>
      </c>
      <c r="L307" s="14">
        <v>3.0000625013021108E-2</v>
      </c>
    </row>
    <row r="308" spans="6:12" x14ac:dyDescent="0.3">
      <c r="F308" s="16"/>
      <c r="H308" t="s">
        <v>281</v>
      </c>
      <c r="I308" s="13">
        <v>109.95</v>
      </c>
      <c r="J308" s="13">
        <v>109.95</v>
      </c>
      <c r="K308" s="13">
        <v>3.3</v>
      </c>
      <c r="L308" s="14">
        <v>3.0013642564802181E-2</v>
      </c>
    </row>
    <row r="309" spans="6:12" x14ac:dyDescent="0.3">
      <c r="F309" s="16"/>
      <c r="H309" t="s">
        <v>294</v>
      </c>
      <c r="I309" s="13">
        <v>1919.9</v>
      </c>
      <c r="J309" s="13">
        <v>1919.9</v>
      </c>
      <c r="K309" s="13">
        <v>57.6</v>
      </c>
      <c r="L309" s="14">
        <v>3.0001562581384447E-2</v>
      </c>
    </row>
    <row r="310" spans="6:12" x14ac:dyDescent="0.3">
      <c r="F310" s="16"/>
      <c r="H310" t="s">
        <v>312</v>
      </c>
      <c r="I310" s="13">
        <v>59.95</v>
      </c>
      <c r="J310" s="13">
        <v>59.95</v>
      </c>
      <c r="K310" s="13">
        <v>1.8</v>
      </c>
      <c r="L310" s="14">
        <v>3.0025020850708923E-2</v>
      </c>
    </row>
    <row r="311" spans="6:12" x14ac:dyDescent="0.3">
      <c r="F311" s="16"/>
      <c r="H311" t="s">
        <v>344</v>
      </c>
      <c r="I311" s="13">
        <v>1349.95</v>
      </c>
      <c r="J311" s="13">
        <v>1349.95</v>
      </c>
      <c r="K311" s="13">
        <v>40.5</v>
      </c>
      <c r="L311" s="14">
        <v>3.0001111152264899E-2</v>
      </c>
    </row>
    <row r="312" spans="6:12" x14ac:dyDescent="0.3">
      <c r="F312" s="16"/>
      <c r="H312" t="s">
        <v>364</v>
      </c>
      <c r="I312" s="13">
        <v>19.899999999999999</v>
      </c>
      <c r="J312" s="13">
        <v>19.899999999999999</v>
      </c>
      <c r="K312" s="13">
        <v>0.6</v>
      </c>
      <c r="L312" s="14">
        <v>3.0150753768844223E-2</v>
      </c>
    </row>
    <row r="313" spans="6:12" x14ac:dyDescent="0.3">
      <c r="F313" s="16"/>
      <c r="G313" s="16" t="s">
        <v>215</v>
      </c>
      <c r="H313"/>
      <c r="I313" s="13"/>
      <c r="J313" s="13"/>
      <c r="K313" s="13"/>
      <c r="L313" s="14"/>
    </row>
    <row r="314" spans="6:12" x14ac:dyDescent="0.3">
      <c r="F314" s="16"/>
      <c r="H314" t="s">
        <v>214</v>
      </c>
      <c r="I314" s="13">
        <v>649.9</v>
      </c>
      <c r="J314" s="13">
        <v>649.9</v>
      </c>
      <c r="K314" s="13">
        <v>19.5</v>
      </c>
      <c r="L314" s="14">
        <v>3.0004616094783814E-2</v>
      </c>
    </row>
    <row r="315" spans="6:12" x14ac:dyDescent="0.3">
      <c r="F315" s="16" t="s">
        <v>377</v>
      </c>
      <c r="I315" s="13">
        <v>178996.75000000006</v>
      </c>
      <c r="J315" s="13">
        <v>178996.75000000006</v>
      </c>
      <c r="K315" s="13">
        <v>5369.9700000000021</v>
      </c>
      <c r="L315" s="14">
        <v>3.0000377101818888E-2</v>
      </c>
    </row>
    <row r="316" spans="6:12" x14ac:dyDescent="0.3">
      <c r="G316"/>
      <c r="H316"/>
      <c r="I316" s="13"/>
      <c r="J316" s="13"/>
      <c r="K316" s="13"/>
      <c r="L316" s="14"/>
    </row>
    <row r="317" spans="6:12" x14ac:dyDescent="0.3">
      <c r="F317" s="16" t="s">
        <v>27</v>
      </c>
      <c r="G317"/>
      <c r="H317"/>
      <c r="I317" s="13"/>
      <c r="J317" s="13"/>
      <c r="K317" s="13"/>
      <c r="L317" s="14"/>
    </row>
    <row r="318" spans="6:12" x14ac:dyDescent="0.3">
      <c r="F318" s="16"/>
      <c r="G318" s="16" t="s">
        <v>28</v>
      </c>
      <c r="H318"/>
      <c r="I318" s="13"/>
      <c r="J318" s="13"/>
      <c r="K318" s="13"/>
      <c r="L318" s="14"/>
    </row>
    <row r="319" spans="6:12" x14ac:dyDescent="0.3">
      <c r="F319" s="16"/>
      <c r="H319" t="s">
        <v>101</v>
      </c>
      <c r="I319" s="13">
        <v>609.95000000000005</v>
      </c>
      <c r="J319" s="13">
        <v>609.95000000000005</v>
      </c>
      <c r="K319" s="13">
        <v>18.3</v>
      </c>
      <c r="L319" s="14">
        <v>3.0002459217968683E-2</v>
      </c>
    </row>
    <row r="320" spans="6:12" x14ac:dyDescent="0.3">
      <c r="F320" s="16"/>
      <c r="H320" t="s">
        <v>111</v>
      </c>
      <c r="I320" s="13">
        <v>28099.5</v>
      </c>
      <c r="J320" s="13">
        <v>28099.5</v>
      </c>
      <c r="K320" s="13">
        <v>842.99</v>
      </c>
      <c r="L320" s="14">
        <v>3.0000177939109238E-2</v>
      </c>
    </row>
    <row r="321" spans="6:12" x14ac:dyDescent="0.3">
      <c r="F321" s="16"/>
      <c r="H321" t="s">
        <v>122</v>
      </c>
      <c r="I321" s="13">
        <v>2809.95</v>
      </c>
      <c r="J321" s="13">
        <v>2809.95</v>
      </c>
      <c r="K321" s="13">
        <v>84.3</v>
      </c>
      <c r="L321" s="14">
        <v>3.0000533817327712E-2</v>
      </c>
    </row>
    <row r="322" spans="6:12" x14ac:dyDescent="0.3">
      <c r="F322" s="16"/>
      <c r="H322" s="16" t="s">
        <v>132</v>
      </c>
      <c r="I322" s="13">
        <v>159.9</v>
      </c>
      <c r="J322" s="13">
        <v>159.9</v>
      </c>
      <c r="K322" s="13">
        <v>4.8</v>
      </c>
      <c r="L322" s="14">
        <v>3.0018761726078796E-2</v>
      </c>
    </row>
    <row r="323" spans="6:12" x14ac:dyDescent="0.3">
      <c r="F323" s="16"/>
      <c r="H323" s="16" t="s">
        <v>145</v>
      </c>
      <c r="I323" s="13">
        <v>109.95</v>
      </c>
      <c r="J323" s="13">
        <v>109.95</v>
      </c>
      <c r="K323" s="13">
        <v>3.3</v>
      </c>
      <c r="L323" s="14">
        <v>3.0013642564802181E-2</v>
      </c>
    </row>
    <row r="324" spans="6:12" x14ac:dyDescent="0.3">
      <c r="F324" s="16"/>
      <c r="H324" s="16" t="s">
        <v>155</v>
      </c>
      <c r="I324" s="13">
        <v>19.899999999999999</v>
      </c>
      <c r="J324" s="13">
        <v>19.899999999999999</v>
      </c>
      <c r="K324" s="13">
        <v>0.6</v>
      </c>
      <c r="L324" s="14">
        <v>3.0150753768844223E-2</v>
      </c>
    </row>
    <row r="325" spans="6:12" x14ac:dyDescent="0.3">
      <c r="F325" s="16"/>
      <c r="H325" s="16" t="s">
        <v>168</v>
      </c>
      <c r="I325" s="13">
        <v>329.85</v>
      </c>
      <c r="J325" s="13">
        <v>329.85</v>
      </c>
      <c r="K325" s="13">
        <v>9.9</v>
      </c>
      <c r="L325" s="14">
        <v>3.0013642564802181E-2</v>
      </c>
    </row>
    <row r="326" spans="6:12" x14ac:dyDescent="0.3">
      <c r="F326" s="16"/>
      <c r="H326" s="16" t="s">
        <v>185</v>
      </c>
      <c r="I326" s="13">
        <v>419.4</v>
      </c>
      <c r="J326" s="13">
        <v>419.4</v>
      </c>
      <c r="K326" s="13">
        <v>12.58</v>
      </c>
      <c r="L326" s="14">
        <v>2.9995231282784932E-2</v>
      </c>
    </row>
    <row r="327" spans="6:12" x14ac:dyDescent="0.3">
      <c r="F327" s="16"/>
      <c r="H327" s="16" t="s">
        <v>264</v>
      </c>
      <c r="I327" s="13">
        <v>159.9</v>
      </c>
      <c r="J327" s="13">
        <v>159.9</v>
      </c>
      <c r="K327" s="13">
        <v>4.8</v>
      </c>
      <c r="L327" s="14">
        <v>3.0018761726078796E-2</v>
      </c>
    </row>
    <row r="328" spans="6:12" x14ac:dyDescent="0.3">
      <c r="F328" s="16"/>
      <c r="H328" s="16" t="s">
        <v>274</v>
      </c>
      <c r="I328" s="13">
        <v>109.95</v>
      </c>
      <c r="J328" s="13">
        <v>109.95</v>
      </c>
      <c r="K328" s="13">
        <v>3.3</v>
      </c>
      <c r="L328" s="14">
        <v>3.0013642564802181E-2</v>
      </c>
    </row>
    <row r="329" spans="6:12" x14ac:dyDescent="0.3">
      <c r="F329" s="16"/>
      <c r="H329" s="16" t="s">
        <v>284</v>
      </c>
      <c r="I329" s="13">
        <v>19.899999999999999</v>
      </c>
      <c r="J329" s="13">
        <v>19.899999999999999</v>
      </c>
      <c r="K329" s="13">
        <v>0.6</v>
      </c>
      <c r="L329" s="14">
        <v>3.0150753768844223E-2</v>
      </c>
    </row>
    <row r="330" spans="6:12" x14ac:dyDescent="0.3">
      <c r="F330" s="16"/>
      <c r="H330" s="16" t="s">
        <v>297</v>
      </c>
      <c r="I330" s="13">
        <v>329.85</v>
      </c>
      <c r="J330" s="13">
        <v>329.85</v>
      </c>
      <c r="K330" s="13">
        <v>9.9</v>
      </c>
      <c r="L330" s="14">
        <v>3.0013642564802181E-2</v>
      </c>
    </row>
    <row r="331" spans="6:12" x14ac:dyDescent="0.3">
      <c r="F331" s="16"/>
      <c r="H331" s="16" t="s">
        <v>315</v>
      </c>
      <c r="I331" s="13">
        <v>419.4</v>
      </c>
      <c r="J331" s="13">
        <v>419.4</v>
      </c>
      <c r="K331" s="13">
        <v>12.58</v>
      </c>
      <c r="L331" s="14">
        <v>2.9995231282784932E-2</v>
      </c>
    </row>
    <row r="332" spans="6:12" x14ac:dyDescent="0.3">
      <c r="F332" s="16"/>
      <c r="H332" s="16" t="s">
        <v>337</v>
      </c>
      <c r="I332" s="13">
        <v>609.95000000000005</v>
      </c>
      <c r="J332" s="13">
        <v>609.95000000000005</v>
      </c>
      <c r="K332" s="13">
        <v>18.3</v>
      </c>
      <c r="L332" s="14">
        <v>3.0002459217968683E-2</v>
      </c>
    </row>
    <row r="333" spans="6:12" x14ac:dyDescent="0.3">
      <c r="F333" s="16"/>
      <c r="H333" s="16" t="s">
        <v>347</v>
      </c>
      <c r="I333" s="13">
        <v>23999.5</v>
      </c>
      <c r="J333" s="13">
        <v>23999.5</v>
      </c>
      <c r="K333" s="13">
        <v>719.99</v>
      </c>
      <c r="L333" s="14">
        <v>3.0000208337673702E-2</v>
      </c>
    </row>
    <row r="334" spans="6:12" x14ac:dyDescent="0.3">
      <c r="F334" s="16"/>
      <c r="H334" s="16" t="s">
        <v>354</v>
      </c>
      <c r="I334" s="13">
        <v>59.95</v>
      </c>
      <c r="J334" s="13">
        <v>59.95</v>
      </c>
      <c r="K334" s="13">
        <v>1.8</v>
      </c>
      <c r="L334" s="14">
        <v>3.0025020850708923E-2</v>
      </c>
    </row>
    <row r="335" spans="6:12" x14ac:dyDescent="0.3">
      <c r="F335" s="16"/>
      <c r="H335" s="16" t="s">
        <v>356</v>
      </c>
      <c r="I335" s="13">
        <v>4799.8999999999996</v>
      </c>
      <c r="J335" s="13">
        <v>4799.8999999999996</v>
      </c>
      <c r="K335" s="13">
        <v>144</v>
      </c>
      <c r="L335" s="14">
        <v>3.0000625013021108E-2</v>
      </c>
    </row>
    <row r="336" spans="6:12" x14ac:dyDescent="0.3">
      <c r="F336" s="16"/>
      <c r="H336" s="16" t="s">
        <v>367</v>
      </c>
      <c r="I336" s="13">
        <v>119.9</v>
      </c>
      <c r="J336" s="13">
        <v>119.9</v>
      </c>
      <c r="K336" s="13">
        <v>3.6</v>
      </c>
      <c r="L336" s="14">
        <v>3.0025020850708923E-2</v>
      </c>
    </row>
    <row r="337" spans="6:12" x14ac:dyDescent="0.3">
      <c r="F337" s="16"/>
      <c r="G337" s="16" t="s">
        <v>212</v>
      </c>
      <c r="H337"/>
      <c r="I337" s="13"/>
      <c r="J337" s="13"/>
      <c r="K337" s="13"/>
      <c r="L337" s="14"/>
    </row>
    <row r="338" spans="6:12" x14ac:dyDescent="0.3">
      <c r="F338" s="16"/>
      <c r="H338" t="s">
        <v>211</v>
      </c>
      <c r="I338" s="13">
        <v>70009.95</v>
      </c>
      <c r="J338" s="13">
        <v>70009.95</v>
      </c>
      <c r="K338" s="13">
        <v>2100.3000000000002</v>
      </c>
      <c r="L338" s="14">
        <v>3.0000021425525946E-2</v>
      </c>
    </row>
    <row r="339" spans="6:12" x14ac:dyDescent="0.3">
      <c r="F339" s="16"/>
      <c r="G339" s="16" t="s">
        <v>218</v>
      </c>
      <c r="H339"/>
      <c r="I339" s="13"/>
      <c r="J339" s="13"/>
      <c r="K339" s="13"/>
      <c r="L339" s="14"/>
    </row>
    <row r="340" spans="6:12" x14ac:dyDescent="0.3">
      <c r="F340" s="16"/>
      <c r="H340" t="s">
        <v>217</v>
      </c>
      <c r="I340" s="13">
        <v>29.85</v>
      </c>
      <c r="J340" s="13">
        <v>29.85</v>
      </c>
      <c r="K340" s="13">
        <v>0.9</v>
      </c>
      <c r="L340" s="14">
        <v>3.015075376884422E-2</v>
      </c>
    </row>
    <row r="341" spans="6:12" x14ac:dyDescent="0.3">
      <c r="F341" s="16"/>
      <c r="G341" s="16" t="s">
        <v>45</v>
      </c>
      <c r="H341"/>
      <c r="I341" s="13"/>
      <c r="J341" s="13"/>
      <c r="K341" s="13"/>
      <c r="L341" s="14"/>
    </row>
    <row r="342" spans="6:12" x14ac:dyDescent="0.3">
      <c r="F342" s="16"/>
      <c r="H342" t="s">
        <v>237</v>
      </c>
      <c r="I342" s="13">
        <v>379.9</v>
      </c>
      <c r="J342" s="13">
        <v>379.9</v>
      </c>
      <c r="K342" s="13">
        <v>11.4</v>
      </c>
      <c r="L342" s="14">
        <v>3.0007896814951307E-2</v>
      </c>
    </row>
    <row r="343" spans="6:12" x14ac:dyDescent="0.3">
      <c r="F343" s="16"/>
      <c r="H343" t="s">
        <v>326</v>
      </c>
      <c r="I343" s="13">
        <v>379.9</v>
      </c>
      <c r="J343" s="13">
        <v>379.9</v>
      </c>
      <c r="K343" s="13">
        <v>11.4</v>
      </c>
      <c r="L343" s="14">
        <v>3.0007896814951307E-2</v>
      </c>
    </row>
    <row r="344" spans="6:12" x14ac:dyDescent="0.3">
      <c r="F344" s="16"/>
      <c r="G344" s="16" t="s">
        <v>301</v>
      </c>
      <c r="H344"/>
      <c r="I344" s="13"/>
      <c r="J344" s="13"/>
      <c r="K344" s="13"/>
      <c r="L344" s="14"/>
    </row>
    <row r="345" spans="6:12" x14ac:dyDescent="0.3">
      <c r="F345" s="16"/>
      <c r="H345" t="s">
        <v>300</v>
      </c>
      <c r="I345" s="13">
        <v>39.799999999999997</v>
      </c>
      <c r="J345" s="13">
        <v>39.799999999999997</v>
      </c>
      <c r="K345" s="13">
        <v>1.19</v>
      </c>
      <c r="L345" s="14">
        <v>2.9899497487437188E-2</v>
      </c>
    </row>
    <row r="346" spans="6:12" x14ac:dyDescent="0.3">
      <c r="F346" s="16" t="s">
        <v>378</v>
      </c>
      <c r="I346" s="13">
        <v>134025.99999999997</v>
      </c>
      <c r="J346" s="13">
        <v>134025.99999999997</v>
      </c>
      <c r="K346" s="13">
        <v>4020.83</v>
      </c>
      <c r="L346" s="14">
        <v>3.0000373061943211E-2</v>
      </c>
    </row>
    <row r="347" spans="6:12" x14ac:dyDescent="0.3">
      <c r="G347"/>
      <c r="H347"/>
      <c r="I347" s="13"/>
      <c r="J347" s="13"/>
      <c r="K347" s="13"/>
      <c r="L347" s="14"/>
    </row>
    <row r="348" spans="6:12" x14ac:dyDescent="0.3">
      <c r="F348" s="16" t="s">
        <v>59</v>
      </c>
      <c r="I348" s="13">
        <v>879472.01999999979</v>
      </c>
      <c r="J348" s="13">
        <v>879472.01999999979</v>
      </c>
      <c r="K348" s="13">
        <v>26384.52</v>
      </c>
      <c r="L348" s="14">
        <v>3.0000408654274193E-2</v>
      </c>
    </row>
  </sheetData>
  <pageMargins left="0.7" right="0.7" top="0.75" bottom="0.75" header="0.3" footer="0.3"/>
  <pageSetup scale="53" fitToHeight="0" orientation="landscape" horizontalDpi="300" verticalDpi="300"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82"/>
  <sheetViews>
    <sheetView showGridLines="0" topLeftCell="C2" zoomScale="90" zoomScaleNormal="90" workbookViewId="0"/>
  </sheetViews>
  <sheetFormatPr defaultRowHeight="16.5" x14ac:dyDescent="0.3"/>
  <cols>
    <col min="1" max="1" width="7.875" hidden="1" customWidth="1"/>
    <col min="2" max="2" width="9" hidden="1" customWidth="1"/>
    <col min="3" max="3" width="9" customWidth="1"/>
    <col min="4" max="4" width="16.5" bestFit="1" customWidth="1"/>
    <col min="5" max="5" width="19.625" bestFit="1" customWidth="1"/>
    <col min="6" max="6" width="13.375" bestFit="1" customWidth="1"/>
    <col min="7" max="7" width="17.5" bestFit="1" customWidth="1"/>
    <col min="8" max="8" width="15" bestFit="1" customWidth="1"/>
    <col min="9" max="9" width="13.75" bestFit="1" customWidth="1"/>
    <col min="10" max="10" width="30.75" bestFit="1" customWidth="1"/>
    <col min="11" max="11" width="19.75" bestFit="1" customWidth="1"/>
    <col min="12" max="12" width="16.5" bestFit="1" customWidth="1"/>
    <col min="13" max="14" width="25.25" bestFit="1" customWidth="1"/>
    <col min="15" max="15" width="16" bestFit="1" customWidth="1"/>
    <col min="16" max="16" width="21.375" bestFit="1" customWidth="1"/>
    <col min="17" max="17" width="21.875" bestFit="1" customWidth="1"/>
    <col min="18" max="18" width="26.5" bestFit="1" customWidth="1"/>
    <col min="20" max="30" width="8"/>
  </cols>
  <sheetData>
    <row r="1" spans="1:32" hidden="1" x14ac:dyDescent="0.3">
      <c r="A1" s="1" t="s">
        <v>681</v>
      </c>
      <c r="B1" t="s">
        <v>253</v>
      </c>
      <c r="E1" s="1" t="s">
        <v>382</v>
      </c>
      <c r="F1" s="1" t="s">
        <v>383</v>
      </c>
      <c r="G1" s="1" t="s">
        <v>383</v>
      </c>
      <c r="H1" s="1" t="s">
        <v>383</v>
      </c>
      <c r="I1" s="1" t="s">
        <v>383</v>
      </c>
      <c r="J1" s="1" t="s">
        <v>383</v>
      </c>
      <c r="K1" s="1" t="s">
        <v>383</v>
      </c>
      <c r="L1" s="1" t="s">
        <v>383</v>
      </c>
      <c r="M1" s="1" t="s">
        <v>383</v>
      </c>
      <c r="N1" s="1" t="s">
        <v>383</v>
      </c>
      <c r="O1" s="1" t="s">
        <v>383</v>
      </c>
      <c r="P1" s="1" t="s">
        <v>383</v>
      </c>
      <c r="Q1" s="1" t="s">
        <v>383</v>
      </c>
      <c r="R1" s="1" t="s">
        <v>383</v>
      </c>
      <c r="S1" s="1"/>
    </row>
    <row r="3" spans="1:32" ht="17.25" thickBot="1" x14ac:dyDescent="0.35">
      <c r="D3" s="2" t="s">
        <v>1</v>
      </c>
      <c r="E3" s="3" t="s">
        <v>2</v>
      </c>
      <c r="F3" s="19"/>
      <c r="G3" s="19"/>
      <c r="H3" s="19"/>
      <c r="I3" s="19"/>
      <c r="J3" s="19"/>
      <c r="K3" s="19"/>
      <c r="L3" s="19"/>
      <c r="M3" s="19"/>
      <c r="N3" s="19"/>
      <c r="O3" s="19"/>
      <c r="P3" s="19"/>
      <c r="Q3" s="19"/>
      <c r="R3" s="19"/>
    </row>
    <row r="4" spans="1:32" ht="17.25" thickTop="1" x14ac:dyDescent="0.3">
      <c r="D4" s="4" t="s">
        <v>3</v>
      </c>
      <c r="E4" s="5"/>
      <c r="F4" s="19"/>
      <c r="G4" s="19"/>
      <c r="H4" s="19"/>
      <c r="I4" s="19"/>
      <c r="J4" s="19"/>
      <c r="K4" s="19"/>
      <c r="L4" s="19"/>
      <c r="M4" s="19"/>
      <c r="N4" s="19"/>
      <c r="O4" s="19"/>
      <c r="P4" s="19"/>
      <c r="Q4" s="19"/>
      <c r="R4" s="19"/>
    </row>
    <row r="5" spans="1:32" x14ac:dyDescent="0.3">
      <c r="A5" s="1" t="s">
        <v>4</v>
      </c>
      <c r="B5" t="s">
        <v>64</v>
      </c>
      <c r="D5" s="6" t="s">
        <v>5</v>
      </c>
      <c r="E5" s="7" t="str">
        <f>"1/1/2016..12/31/2017"</f>
        <v>1/1/2016..12/31/2017</v>
      </c>
      <c r="F5" s="20"/>
      <c r="G5" s="20"/>
      <c r="H5" s="20"/>
      <c r="I5" s="20"/>
      <c r="J5" s="20"/>
      <c r="K5" s="20"/>
      <c r="L5" s="20"/>
      <c r="M5" s="20"/>
      <c r="N5" s="20"/>
      <c r="O5" s="20"/>
      <c r="P5" s="20"/>
      <c r="Q5" s="20"/>
      <c r="R5" s="20"/>
      <c r="S5" s="1"/>
    </row>
    <row r="6" spans="1:32" hidden="1" x14ac:dyDescent="0.3">
      <c r="A6" s="1" t="s">
        <v>6</v>
      </c>
      <c r="D6" s="6" t="s">
        <v>7</v>
      </c>
      <c r="E6" s="9">
        <v>3</v>
      </c>
      <c r="F6" s="21"/>
      <c r="G6" s="21"/>
      <c r="H6" s="21"/>
      <c r="I6" s="21"/>
      <c r="J6" s="21"/>
      <c r="K6" s="21"/>
      <c r="L6" s="21"/>
      <c r="M6" s="21"/>
      <c r="N6" s="21"/>
      <c r="O6" s="21"/>
      <c r="P6" s="21"/>
      <c r="Q6" s="21"/>
      <c r="R6" s="21"/>
    </row>
    <row r="7" spans="1:32" x14ac:dyDescent="0.3">
      <c r="D7" s="8"/>
      <c r="E7" s="8"/>
      <c r="F7" s="22"/>
      <c r="G7" s="22"/>
      <c r="H7" s="22"/>
      <c r="I7" s="22"/>
      <c r="J7" s="22"/>
      <c r="K7" s="22"/>
      <c r="L7" s="22"/>
      <c r="M7" s="22"/>
      <c r="N7" s="22"/>
      <c r="O7" s="22"/>
      <c r="P7" s="22"/>
      <c r="Q7" s="22"/>
      <c r="R7" s="22"/>
    </row>
    <row r="8" spans="1:32" hidden="1" x14ac:dyDescent="0.3">
      <c r="A8" s="1" t="s">
        <v>6</v>
      </c>
      <c r="E8" s="10" t="s">
        <v>8</v>
      </c>
      <c r="F8" s="10"/>
      <c r="G8" s="10"/>
      <c r="H8" s="10"/>
      <c r="I8" s="10"/>
      <c r="J8" s="10"/>
      <c r="K8" s="10"/>
      <c r="L8" s="10"/>
      <c r="M8" s="10"/>
      <c r="N8" s="10"/>
      <c r="O8" s="10"/>
      <c r="P8" s="10"/>
      <c r="Q8" s="10"/>
      <c r="R8" s="10"/>
      <c r="S8" s="1" t="str">
        <f>"∞||""SOP10101"",""SOPNUMBE"",""=SOPNUMBE"",""SOPTYPE"",""=SOPTYPE"""</f>
        <v>∞||"SOP10101","SOPNUMBE","=SOPNUMBE","SOPTYPE","=SOPTYPE"</v>
      </c>
      <c r="T8" s="1" t="str">
        <f>"∞||""RM00301"",""SLPRSNID"",""=SLPRSNID"""</f>
        <v>∞||"RM00301","SLPRSNID","=SLPRSNID"</v>
      </c>
      <c r="U8" s="1" t="str">
        <f>"∞||""SOP40300"",""SOPTYPE"",""=SOPTYPE"""</f>
        <v>∞||"SOP40300","SOPTYPE","=SOPTYPE"</v>
      </c>
      <c r="V8" s="1"/>
      <c r="W8" s="1"/>
      <c r="X8" s="1"/>
    </row>
    <row r="9" spans="1:32" hidden="1" x14ac:dyDescent="0.3">
      <c r="A9" s="1" t="s">
        <v>6</v>
      </c>
      <c r="E9" s="10" t="s">
        <v>9</v>
      </c>
      <c r="F9" s="10"/>
      <c r="G9" s="10"/>
      <c r="H9" s="10"/>
      <c r="I9" s="10"/>
      <c r="J9" s="10"/>
      <c r="K9" s="10"/>
      <c r="L9" s="10"/>
      <c r="M9" s="10"/>
      <c r="N9" s="10"/>
      <c r="O9" s="10"/>
      <c r="P9" s="10"/>
      <c r="Q9" s="10"/>
      <c r="R9" s="10"/>
      <c r="S9" s="1" t="s">
        <v>46</v>
      </c>
      <c r="T9" s="1" t="s">
        <v>47</v>
      </c>
      <c r="U9" s="1" t="s">
        <v>371</v>
      </c>
      <c r="V9" s="1" t="s">
        <v>52</v>
      </c>
      <c r="W9" s="1" t="s">
        <v>53</v>
      </c>
      <c r="X9" s="1" t="s">
        <v>49</v>
      </c>
      <c r="Y9" s="1" t="s">
        <v>50</v>
      </c>
      <c r="Z9" s="1" t="s">
        <v>48</v>
      </c>
      <c r="AA9" s="1" t="s">
        <v>57</v>
      </c>
      <c r="AB9" s="1" t="s">
        <v>58</v>
      </c>
      <c r="AC9" s="1" t="s">
        <v>54</v>
      </c>
      <c r="AD9" s="1" t="s">
        <v>55</v>
      </c>
      <c r="AE9" s="1" t="s">
        <v>51</v>
      </c>
      <c r="AF9" s="1" t="s">
        <v>56</v>
      </c>
    </row>
    <row r="10" spans="1:32" hidden="1" x14ac:dyDescent="0.3">
      <c r="A10" s="1" t="s">
        <v>6</v>
      </c>
      <c r="E10" s="10" t="s">
        <v>10</v>
      </c>
      <c r="F10" s="10"/>
      <c r="G10" s="10"/>
      <c r="H10" s="10"/>
      <c r="I10" s="10"/>
      <c r="J10" s="10"/>
      <c r="K10" s="10"/>
      <c r="L10" s="10"/>
      <c r="M10" s="10"/>
      <c r="N10" s="10"/>
      <c r="O10" s="10"/>
      <c r="P10" s="10"/>
      <c r="Q10" s="10"/>
      <c r="R10" s="10"/>
      <c r="S10" s="1" t="s">
        <v>11</v>
      </c>
      <c r="T10" s="1" t="s">
        <v>7</v>
      </c>
      <c r="U10" s="1" t="str">
        <f>"LinkField([SOP40300],[DOCTYABR])"</f>
        <v>LinkField([SOP40300],[DOCTYABR])</v>
      </c>
      <c r="V10" s="1" t="s">
        <v>16</v>
      </c>
      <c r="W10" s="1" t="s">
        <v>5</v>
      </c>
      <c r="X10" s="1" t="s">
        <v>13</v>
      </c>
      <c r="Y10" s="1" t="s">
        <v>14</v>
      </c>
      <c r="Z10" s="1" t="s">
        <v>12</v>
      </c>
      <c r="AA10" s="1" t="str">
        <f>"LinkField([RM00301],[SPRSNSLN])"</f>
        <v>LinkField([RM00301],[SPRSNSLN])</v>
      </c>
      <c r="AB10" s="1" t="str">
        <f>"LinkField([RM00301],[SLPRSNFN])"</f>
        <v>LinkField([RM00301],[SLPRSNFN])</v>
      </c>
      <c r="AC10" s="1" t="s">
        <v>17</v>
      </c>
      <c r="AD10" s="1" t="str">
        <f>"LinkField([SOP10101],[ACTSLAMT])"</f>
        <v>LinkField([SOP10101],[ACTSLAMT])</v>
      </c>
      <c r="AE10" s="1" t="s">
        <v>15</v>
      </c>
      <c r="AF10" s="1" t="str">
        <f>"LinkField([SOP10101],[CMMSLAMT])"</f>
        <v>LinkField([SOP10101],[CMMSLAMT])</v>
      </c>
    </row>
    <row r="11" spans="1:32" x14ac:dyDescent="0.3">
      <c r="E11" t="s">
        <v>46</v>
      </c>
      <c r="F11" t="s">
        <v>47</v>
      </c>
      <c r="G11" t="s">
        <v>371</v>
      </c>
      <c r="H11" t="s">
        <v>52</v>
      </c>
      <c r="I11" t="s">
        <v>53</v>
      </c>
      <c r="J11" t="s">
        <v>49</v>
      </c>
      <c r="K11" t="s">
        <v>50</v>
      </c>
      <c r="L11" t="s">
        <v>48</v>
      </c>
      <c r="M11" t="s">
        <v>57</v>
      </c>
      <c r="N11" t="s">
        <v>58</v>
      </c>
      <c r="O11" t="s">
        <v>54</v>
      </c>
      <c r="P11" t="s">
        <v>55</v>
      </c>
      <c r="Q11" t="s">
        <v>51</v>
      </c>
      <c r="R11" t="s">
        <v>56</v>
      </c>
    </row>
    <row r="12" spans="1:32" x14ac:dyDescent="0.3">
      <c r="A12" t="s">
        <v>381</v>
      </c>
      <c r="E12" s="23" t="s">
        <v>254</v>
      </c>
      <c r="F12" s="24">
        <v>3</v>
      </c>
      <c r="G12" s="23" t="s">
        <v>385</v>
      </c>
      <c r="H12" s="23" t="s">
        <v>386</v>
      </c>
      <c r="I12" s="11">
        <v>42596</v>
      </c>
      <c r="J12" s="23" t="s">
        <v>19</v>
      </c>
      <c r="K12" s="23" t="s">
        <v>387</v>
      </c>
      <c r="L12" s="23" t="s">
        <v>18</v>
      </c>
      <c r="M12" s="23" t="s">
        <v>388</v>
      </c>
      <c r="N12" s="23" t="s">
        <v>389</v>
      </c>
      <c r="O12" s="23" t="s">
        <v>390</v>
      </c>
      <c r="P12" s="24">
        <v>239.8</v>
      </c>
      <c r="Q12" s="24">
        <v>7.19</v>
      </c>
      <c r="R12" s="24">
        <v>239.8</v>
      </c>
    </row>
    <row r="13" spans="1:32" x14ac:dyDescent="0.3">
      <c r="A13" t="s">
        <v>381</v>
      </c>
      <c r="E13" s="23" t="s">
        <v>255</v>
      </c>
      <c r="F13" s="24">
        <v>3</v>
      </c>
      <c r="G13" s="23" t="s">
        <v>385</v>
      </c>
      <c r="H13" s="23" t="s">
        <v>386</v>
      </c>
      <c r="I13" s="11">
        <v>42596</v>
      </c>
      <c r="J13" s="23" t="s">
        <v>31</v>
      </c>
      <c r="K13" s="23" t="s">
        <v>391</v>
      </c>
      <c r="L13" s="23" t="s">
        <v>22</v>
      </c>
      <c r="M13" s="23" t="s">
        <v>392</v>
      </c>
      <c r="N13" s="23" t="s">
        <v>393</v>
      </c>
      <c r="O13" s="23" t="s">
        <v>394</v>
      </c>
      <c r="P13" s="24">
        <v>59.95</v>
      </c>
      <c r="Q13" s="24">
        <v>1.8</v>
      </c>
      <c r="R13" s="24">
        <v>59.95</v>
      </c>
    </row>
    <row r="14" spans="1:32" x14ac:dyDescent="0.3">
      <c r="A14" t="s">
        <v>381</v>
      </c>
      <c r="E14" s="23" t="s">
        <v>256</v>
      </c>
      <c r="F14" s="24">
        <v>3</v>
      </c>
      <c r="G14" s="23" t="s">
        <v>385</v>
      </c>
      <c r="H14" s="23" t="s">
        <v>386</v>
      </c>
      <c r="I14" s="11">
        <v>42596</v>
      </c>
      <c r="J14" s="23" t="s">
        <v>33</v>
      </c>
      <c r="K14" s="23" t="s">
        <v>395</v>
      </c>
      <c r="L14" s="23" t="s">
        <v>32</v>
      </c>
      <c r="M14" s="23" t="s">
        <v>396</v>
      </c>
      <c r="N14" s="23" t="s">
        <v>397</v>
      </c>
      <c r="O14" s="23" t="s">
        <v>398</v>
      </c>
      <c r="P14" s="24">
        <v>1339.95</v>
      </c>
      <c r="Q14" s="24">
        <v>40.200000000000003</v>
      </c>
      <c r="R14" s="24">
        <v>1339.95</v>
      </c>
    </row>
    <row r="15" spans="1:32" x14ac:dyDescent="0.3">
      <c r="A15" t="s">
        <v>381</v>
      </c>
      <c r="E15" s="23" t="s">
        <v>257</v>
      </c>
      <c r="F15" s="24">
        <v>3</v>
      </c>
      <c r="G15" s="23" t="s">
        <v>385</v>
      </c>
      <c r="H15" s="23" t="s">
        <v>386</v>
      </c>
      <c r="I15" s="11">
        <v>42596</v>
      </c>
      <c r="J15" s="23" t="s">
        <v>34</v>
      </c>
      <c r="K15" s="23" t="s">
        <v>399</v>
      </c>
      <c r="L15" s="23" t="s">
        <v>22</v>
      </c>
      <c r="M15" s="23" t="s">
        <v>392</v>
      </c>
      <c r="N15" s="23" t="s">
        <v>393</v>
      </c>
      <c r="O15" s="23" t="s">
        <v>394</v>
      </c>
      <c r="P15" s="24">
        <v>192.23</v>
      </c>
      <c r="Q15" s="24">
        <v>5.77</v>
      </c>
      <c r="R15" s="24">
        <v>192.23</v>
      </c>
    </row>
    <row r="16" spans="1:32" x14ac:dyDescent="0.3">
      <c r="A16" t="s">
        <v>381</v>
      </c>
      <c r="E16" s="23" t="s">
        <v>110</v>
      </c>
      <c r="F16" s="24">
        <v>3</v>
      </c>
      <c r="G16" s="23" t="s">
        <v>385</v>
      </c>
      <c r="H16" s="23" t="s">
        <v>386</v>
      </c>
      <c r="I16" s="11">
        <v>42834</v>
      </c>
      <c r="J16" s="23" t="s">
        <v>34</v>
      </c>
      <c r="K16" s="23" t="s">
        <v>399</v>
      </c>
      <c r="L16" s="23" t="s">
        <v>22</v>
      </c>
      <c r="M16" s="23" t="s">
        <v>392</v>
      </c>
      <c r="N16" s="23" t="s">
        <v>393</v>
      </c>
      <c r="O16" s="23" t="s">
        <v>394</v>
      </c>
      <c r="P16" s="24">
        <v>759.8</v>
      </c>
      <c r="Q16" s="24">
        <v>22.79</v>
      </c>
      <c r="R16" s="24">
        <v>759.8</v>
      </c>
    </row>
    <row r="17" spans="1:18" x14ac:dyDescent="0.3">
      <c r="A17" t="s">
        <v>381</v>
      </c>
      <c r="E17" s="23" t="s">
        <v>111</v>
      </c>
      <c r="F17" s="24">
        <v>3</v>
      </c>
      <c r="G17" s="23" t="s">
        <v>385</v>
      </c>
      <c r="H17" s="23" t="s">
        <v>386</v>
      </c>
      <c r="I17" s="11">
        <v>42834</v>
      </c>
      <c r="J17" s="23" t="s">
        <v>28</v>
      </c>
      <c r="K17" s="23" t="s">
        <v>406</v>
      </c>
      <c r="L17" s="23" t="s">
        <v>27</v>
      </c>
      <c r="M17" s="23" t="s">
        <v>407</v>
      </c>
      <c r="N17" s="23" t="s">
        <v>408</v>
      </c>
      <c r="O17" s="23" t="s">
        <v>409</v>
      </c>
      <c r="P17" s="24">
        <v>28099.5</v>
      </c>
      <c r="Q17" s="24">
        <v>842.99</v>
      </c>
      <c r="R17" s="24">
        <v>28099.5</v>
      </c>
    </row>
    <row r="18" spans="1:18" x14ac:dyDescent="0.3">
      <c r="A18" t="s">
        <v>381</v>
      </c>
      <c r="E18" s="23" t="s">
        <v>112</v>
      </c>
      <c r="F18" s="24">
        <v>3</v>
      </c>
      <c r="G18" s="23" t="s">
        <v>385</v>
      </c>
      <c r="H18" s="23" t="s">
        <v>386</v>
      </c>
      <c r="I18" s="11">
        <v>42834</v>
      </c>
      <c r="J18" s="23" t="s">
        <v>29</v>
      </c>
      <c r="K18" s="23" t="s">
        <v>410</v>
      </c>
      <c r="L18" s="23" t="s">
        <v>20</v>
      </c>
      <c r="M18" s="23" t="s">
        <v>411</v>
      </c>
      <c r="N18" s="23" t="s">
        <v>412</v>
      </c>
      <c r="O18" s="23" t="s">
        <v>413</v>
      </c>
      <c r="P18" s="24">
        <v>119.95</v>
      </c>
      <c r="Q18" s="24">
        <v>3.6</v>
      </c>
      <c r="R18" s="24">
        <v>119.95</v>
      </c>
    </row>
    <row r="19" spans="1:18" x14ac:dyDescent="0.3">
      <c r="A19" t="s">
        <v>381</v>
      </c>
      <c r="E19" s="23" t="s">
        <v>113</v>
      </c>
      <c r="F19" s="24">
        <v>3</v>
      </c>
      <c r="G19" s="23" t="s">
        <v>385</v>
      </c>
      <c r="H19" s="23" t="s">
        <v>386</v>
      </c>
      <c r="I19" s="11">
        <v>42834</v>
      </c>
      <c r="J19" s="23" t="s">
        <v>29</v>
      </c>
      <c r="K19" s="23" t="s">
        <v>410</v>
      </c>
      <c r="L19" s="23" t="s">
        <v>20</v>
      </c>
      <c r="M19" s="23" t="s">
        <v>411</v>
      </c>
      <c r="N19" s="23" t="s">
        <v>412</v>
      </c>
      <c r="O19" s="23" t="s">
        <v>413</v>
      </c>
      <c r="P19" s="24">
        <v>109.95</v>
      </c>
      <c r="Q19" s="24">
        <v>3.3</v>
      </c>
      <c r="R19" s="24">
        <v>109.95</v>
      </c>
    </row>
    <row r="20" spans="1:18" x14ac:dyDescent="0.3">
      <c r="A20" t="s">
        <v>381</v>
      </c>
      <c r="E20" s="23" t="s">
        <v>114</v>
      </c>
      <c r="F20" s="24">
        <v>3</v>
      </c>
      <c r="G20" s="23" t="s">
        <v>385</v>
      </c>
      <c r="H20" s="23" t="s">
        <v>386</v>
      </c>
      <c r="I20" s="11">
        <v>42834</v>
      </c>
      <c r="J20" s="23" t="s">
        <v>34</v>
      </c>
      <c r="K20" s="23" t="s">
        <v>399</v>
      </c>
      <c r="L20" s="23" t="s">
        <v>22</v>
      </c>
      <c r="M20" s="23" t="s">
        <v>392</v>
      </c>
      <c r="N20" s="23" t="s">
        <v>393</v>
      </c>
      <c r="O20" s="23" t="s">
        <v>394</v>
      </c>
      <c r="P20" s="24">
        <v>239.9</v>
      </c>
      <c r="Q20" s="24">
        <v>7.2</v>
      </c>
      <c r="R20" s="24">
        <v>239.9</v>
      </c>
    </row>
    <row r="21" spans="1:18" x14ac:dyDescent="0.3">
      <c r="A21" t="s">
        <v>381</v>
      </c>
      <c r="E21" s="23" t="s">
        <v>115</v>
      </c>
      <c r="F21" s="24">
        <v>3</v>
      </c>
      <c r="G21" s="23" t="s">
        <v>385</v>
      </c>
      <c r="H21" s="23" t="s">
        <v>386</v>
      </c>
      <c r="I21" s="11">
        <v>42834</v>
      </c>
      <c r="J21" s="23" t="s">
        <v>31</v>
      </c>
      <c r="K21" s="23" t="s">
        <v>391</v>
      </c>
      <c r="L21" s="23" t="s">
        <v>22</v>
      </c>
      <c r="M21" s="23" t="s">
        <v>392</v>
      </c>
      <c r="N21" s="23" t="s">
        <v>393</v>
      </c>
      <c r="O21" s="23" t="s">
        <v>394</v>
      </c>
      <c r="P21" s="24">
        <v>49.75</v>
      </c>
      <c r="Q21" s="24">
        <v>1.49</v>
      </c>
      <c r="R21" s="24">
        <v>49.75</v>
      </c>
    </row>
    <row r="22" spans="1:18" x14ac:dyDescent="0.3">
      <c r="A22" t="s">
        <v>381</v>
      </c>
      <c r="E22" s="23" t="s">
        <v>116</v>
      </c>
      <c r="F22" s="24">
        <v>3</v>
      </c>
      <c r="G22" s="23" t="s">
        <v>385</v>
      </c>
      <c r="H22" s="23" t="s">
        <v>386</v>
      </c>
      <c r="I22" s="11">
        <v>42834</v>
      </c>
      <c r="J22" s="23" t="s">
        <v>23</v>
      </c>
      <c r="K22" s="23" t="s">
        <v>400</v>
      </c>
      <c r="L22" s="23" t="s">
        <v>22</v>
      </c>
      <c r="M22" s="23" t="s">
        <v>392</v>
      </c>
      <c r="N22" s="23" t="s">
        <v>393</v>
      </c>
      <c r="O22" s="23" t="s">
        <v>394</v>
      </c>
      <c r="P22" s="24">
        <v>19.899999999999999</v>
      </c>
      <c r="Q22" s="24">
        <v>0.6</v>
      </c>
      <c r="R22" s="24">
        <v>19.899999999999999</v>
      </c>
    </row>
    <row r="23" spans="1:18" x14ac:dyDescent="0.3">
      <c r="A23" t="s">
        <v>381</v>
      </c>
      <c r="E23" s="23" t="s">
        <v>117</v>
      </c>
      <c r="F23" s="24">
        <v>3</v>
      </c>
      <c r="G23" s="23" t="s">
        <v>385</v>
      </c>
      <c r="H23" s="23" t="s">
        <v>386</v>
      </c>
      <c r="I23" s="11">
        <v>42834</v>
      </c>
      <c r="J23" s="23" t="s">
        <v>25</v>
      </c>
      <c r="K23" s="23" t="s">
        <v>401</v>
      </c>
      <c r="L23" s="23" t="s">
        <v>24</v>
      </c>
      <c r="M23" s="23" t="s">
        <v>402</v>
      </c>
      <c r="N23" s="23" t="s">
        <v>403</v>
      </c>
      <c r="O23" s="23" t="s">
        <v>404</v>
      </c>
      <c r="P23" s="24">
        <v>9.9499999999999993</v>
      </c>
      <c r="Q23" s="24">
        <v>0.3</v>
      </c>
      <c r="R23" s="24">
        <v>9.9499999999999993</v>
      </c>
    </row>
    <row r="24" spans="1:18" x14ac:dyDescent="0.3">
      <c r="A24" t="s">
        <v>381</v>
      </c>
      <c r="E24" s="23" t="s">
        <v>118</v>
      </c>
      <c r="F24" s="24">
        <v>3</v>
      </c>
      <c r="G24" s="23" t="s">
        <v>385</v>
      </c>
      <c r="H24" s="23" t="s">
        <v>386</v>
      </c>
      <c r="I24" s="11">
        <v>42834</v>
      </c>
      <c r="J24" s="23" t="s">
        <v>26</v>
      </c>
      <c r="K24" s="23" t="s">
        <v>405</v>
      </c>
      <c r="L24" s="23" t="s">
        <v>24</v>
      </c>
      <c r="M24" s="23" t="s">
        <v>402</v>
      </c>
      <c r="N24" s="23" t="s">
        <v>403</v>
      </c>
      <c r="O24" s="23" t="s">
        <v>404</v>
      </c>
      <c r="P24" s="24">
        <v>19.899999999999999</v>
      </c>
      <c r="Q24" s="24">
        <v>0.6</v>
      </c>
      <c r="R24" s="24">
        <v>19.899999999999999</v>
      </c>
    </row>
    <row r="25" spans="1:18" x14ac:dyDescent="0.3">
      <c r="A25" t="s">
        <v>381</v>
      </c>
      <c r="E25" s="23" t="s">
        <v>119</v>
      </c>
      <c r="F25" s="24">
        <v>3</v>
      </c>
      <c r="G25" s="23" t="s">
        <v>385</v>
      </c>
      <c r="H25" s="23" t="s">
        <v>386</v>
      </c>
      <c r="I25" s="11">
        <v>42834</v>
      </c>
      <c r="J25" s="23" t="s">
        <v>33</v>
      </c>
      <c r="K25" s="23" t="s">
        <v>395</v>
      </c>
      <c r="L25" s="23" t="s">
        <v>32</v>
      </c>
      <c r="M25" s="23" t="s">
        <v>396</v>
      </c>
      <c r="N25" s="23" t="s">
        <v>397</v>
      </c>
      <c r="O25" s="23" t="s">
        <v>398</v>
      </c>
      <c r="P25" s="24">
        <v>9.9499999999999993</v>
      </c>
      <c r="Q25" s="24">
        <v>0.3</v>
      </c>
      <c r="R25" s="24">
        <v>9.9499999999999993</v>
      </c>
    </row>
    <row r="26" spans="1:18" x14ac:dyDescent="0.3">
      <c r="A26" t="s">
        <v>381</v>
      </c>
      <c r="E26" s="23" t="s">
        <v>120</v>
      </c>
      <c r="F26" s="24">
        <v>3</v>
      </c>
      <c r="G26" s="23" t="s">
        <v>385</v>
      </c>
      <c r="H26" s="23" t="s">
        <v>386</v>
      </c>
      <c r="I26" s="11">
        <v>42834</v>
      </c>
      <c r="J26" s="23" t="s">
        <v>34</v>
      </c>
      <c r="K26" s="23" t="s">
        <v>399</v>
      </c>
      <c r="L26" s="23" t="s">
        <v>22</v>
      </c>
      <c r="M26" s="23" t="s">
        <v>392</v>
      </c>
      <c r="N26" s="23" t="s">
        <v>393</v>
      </c>
      <c r="O26" s="23" t="s">
        <v>394</v>
      </c>
      <c r="P26" s="24">
        <v>9.9499999999999993</v>
      </c>
      <c r="Q26" s="24">
        <v>0.3</v>
      </c>
      <c r="R26" s="24">
        <v>9.9499999999999993</v>
      </c>
    </row>
    <row r="27" spans="1:18" x14ac:dyDescent="0.3">
      <c r="A27" t="s">
        <v>381</v>
      </c>
      <c r="E27" s="23" t="s">
        <v>121</v>
      </c>
      <c r="F27" s="24">
        <v>3</v>
      </c>
      <c r="G27" s="23" t="s">
        <v>385</v>
      </c>
      <c r="H27" s="23" t="s">
        <v>386</v>
      </c>
      <c r="I27" s="11">
        <v>42834</v>
      </c>
      <c r="J27" s="23" t="s">
        <v>39</v>
      </c>
      <c r="K27" s="23" t="s">
        <v>439</v>
      </c>
      <c r="L27" s="23" t="s">
        <v>24</v>
      </c>
      <c r="M27" s="23" t="s">
        <v>402</v>
      </c>
      <c r="N27" s="23" t="s">
        <v>403</v>
      </c>
      <c r="O27" s="23" t="s">
        <v>404</v>
      </c>
      <c r="P27" s="24">
        <v>119.95</v>
      </c>
      <c r="Q27" s="24">
        <v>3.6</v>
      </c>
      <c r="R27" s="24">
        <v>119.95</v>
      </c>
    </row>
    <row r="28" spans="1:18" x14ac:dyDescent="0.3">
      <c r="A28" t="s">
        <v>381</v>
      </c>
      <c r="E28" s="23" t="s">
        <v>122</v>
      </c>
      <c r="F28" s="24">
        <v>3</v>
      </c>
      <c r="G28" s="23" t="s">
        <v>385</v>
      </c>
      <c r="H28" s="23" t="s">
        <v>386</v>
      </c>
      <c r="I28" s="11">
        <v>42834</v>
      </c>
      <c r="J28" s="23" t="s">
        <v>28</v>
      </c>
      <c r="K28" s="23" t="s">
        <v>406</v>
      </c>
      <c r="L28" s="23" t="s">
        <v>27</v>
      </c>
      <c r="M28" s="23" t="s">
        <v>407</v>
      </c>
      <c r="N28" s="23" t="s">
        <v>408</v>
      </c>
      <c r="O28" s="23" t="s">
        <v>409</v>
      </c>
      <c r="P28" s="24">
        <v>2809.95</v>
      </c>
      <c r="Q28" s="24">
        <v>84.3</v>
      </c>
      <c r="R28" s="24">
        <v>2809.95</v>
      </c>
    </row>
    <row r="29" spans="1:18" x14ac:dyDescent="0.3">
      <c r="A29" t="s">
        <v>381</v>
      </c>
      <c r="E29" s="23" t="s">
        <v>123</v>
      </c>
      <c r="F29" s="24">
        <v>3</v>
      </c>
      <c r="G29" s="23" t="s">
        <v>385</v>
      </c>
      <c r="H29" s="23" t="s">
        <v>386</v>
      </c>
      <c r="I29" s="11">
        <v>42834</v>
      </c>
      <c r="J29" s="23" t="s">
        <v>34</v>
      </c>
      <c r="K29" s="23" t="s">
        <v>399</v>
      </c>
      <c r="L29" s="23" t="s">
        <v>22</v>
      </c>
      <c r="M29" s="23" t="s">
        <v>392</v>
      </c>
      <c r="N29" s="23" t="s">
        <v>393</v>
      </c>
      <c r="O29" s="23" t="s">
        <v>394</v>
      </c>
      <c r="P29" s="24">
        <v>2809.95</v>
      </c>
      <c r="Q29" s="24">
        <v>84.3</v>
      </c>
      <c r="R29" s="24">
        <v>2809.95</v>
      </c>
    </row>
    <row r="30" spans="1:18" x14ac:dyDescent="0.3">
      <c r="A30" t="s">
        <v>381</v>
      </c>
      <c r="E30" s="23" t="s">
        <v>124</v>
      </c>
      <c r="F30" s="24">
        <v>3</v>
      </c>
      <c r="G30" s="23" t="s">
        <v>385</v>
      </c>
      <c r="H30" s="23" t="s">
        <v>386</v>
      </c>
      <c r="I30" s="11">
        <v>42834</v>
      </c>
      <c r="J30" s="23" t="s">
        <v>21</v>
      </c>
      <c r="K30" s="23" t="s">
        <v>414</v>
      </c>
      <c r="L30" s="23" t="s">
        <v>20</v>
      </c>
      <c r="M30" s="23" t="s">
        <v>411</v>
      </c>
      <c r="N30" s="23" t="s">
        <v>412</v>
      </c>
      <c r="O30" s="23" t="s">
        <v>413</v>
      </c>
      <c r="P30" s="24">
        <v>5619.9</v>
      </c>
      <c r="Q30" s="24">
        <v>168.6</v>
      </c>
      <c r="R30" s="24">
        <v>5619.9</v>
      </c>
    </row>
    <row r="31" spans="1:18" x14ac:dyDescent="0.3">
      <c r="A31" t="s">
        <v>381</v>
      </c>
      <c r="E31" s="23" t="s">
        <v>125</v>
      </c>
      <c r="F31" s="24">
        <v>3</v>
      </c>
      <c r="G31" s="23" t="s">
        <v>385</v>
      </c>
      <c r="H31" s="23" t="s">
        <v>386</v>
      </c>
      <c r="I31" s="11">
        <v>42834</v>
      </c>
      <c r="J31" s="23" t="s">
        <v>19</v>
      </c>
      <c r="K31" s="23" t="s">
        <v>387</v>
      </c>
      <c r="L31" s="23" t="s">
        <v>18</v>
      </c>
      <c r="M31" s="23" t="s">
        <v>388</v>
      </c>
      <c r="N31" s="23" t="s">
        <v>389</v>
      </c>
      <c r="O31" s="23" t="s">
        <v>390</v>
      </c>
      <c r="P31" s="24">
        <v>5619.9</v>
      </c>
      <c r="Q31" s="24">
        <v>168.6</v>
      </c>
      <c r="R31" s="24">
        <v>5619.9</v>
      </c>
    </row>
    <row r="32" spans="1:18" x14ac:dyDescent="0.3">
      <c r="A32" t="s">
        <v>381</v>
      </c>
      <c r="E32" s="23" t="s">
        <v>126</v>
      </c>
      <c r="F32" s="24">
        <v>3</v>
      </c>
      <c r="G32" s="23" t="s">
        <v>385</v>
      </c>
      <c r="H32" s="23" t="s">
        <v>386</v>
      </c>
      <c r="I32" s="11">
        <v>42836</v>
      </c>
      <c r="J32" s="23" t="s">
        <v>31</v>
      </c>
      <c r="K32" s="23" t="s">
        <v>391</v>
      </c>
      <c r="L32" s="23" t="s">
        <v>22</v>
      </c>
      <c r="M32" s="23" t="s">
        <v>392</v>
      </c>
      <c r="N32" s="23" t="s">
        <v>393</v>
      </c>
      <c r="O32" s="23" t="s">
        <v>394</v>
      </c>
      <c r="P32" s="24">
        <v>2399.9499999999998</v>
      </c>
      <c r="Q32" s="24">
        <v>72</v>
      </c>
      <c r="R32" s="24">
        <v>2399.9499999999998</v>
      </c>
    </row>
    <row r="33" spans="1:18" x14ac:dyDescent="0.3">
      <c r="A33" t="s">
        <v>381</v>
      </c>
      <c r="E33" s="23" t="s">
        <v>127</v>
      </c>
      <c r="F33" s="24">
        <v>3</v>
      </c>
      <c r="G33" s="23" t="s">
        <v>385</v>
      </c>
      <c r="H33" s="23" t="s">
        <v>386</v>
      </c>
      <c r="I33" s="11">
        <v>42836</v>
      </c>
      <c r="J33" s="23" t="s">
        <v>23</v>
      </c>
      <c r="K33" s="23" t="s">
        <v>400</v>
      </c>
      <c r="L33" s="23" t="s">
        <v>22</v>
      </c>
      <c r="M33" s="23" t="s">
        <v>392</v>
      </c>
      <c r="N33" s="23" t="s">
        <v>393</v>
      </c>
      <c r="O33" s="23" t="s">
        <v>394</v>
      </c>
      <c r="P33" s="24">
        <v>2399.9499999999998</v>
      </c>
      <c r="Q33" s="24">
        <v>72</v>
      </c>
      <c r="R33" s="24">
        <v>2399.9499999999998</v>
      </c>
    </row>
    <row r="34" spans="1:18" x14ac:dyDescent="0.3">
      <c r="A34" t="s">
        <v>381</v>
      </c>
      <c r="E34" s="23" t="s">
        <v>128</v>
      </c>
      <c r="F34" s="24">
        <v>3</v>
      </c>
      <c r="G34" s="23" t="s">
        <v>385</v>
      </c>
      <c r="H34" s="23" t="s">
        <v>386</v>
      </c>
      <c r="I34" s="11">
        <v>42836</v>
      </c>
      <c r="J34" s="23" t="s">
        <v>25</v>
      </c>
      <c r="K34" s="23" t="s">
        <v>401</v>
      </c>
      <c r="L34" s="23" t="s">
        <v>24</v>
      </c>
      <c r="M34" s="23" t="s">
        <v>402</v>
      </c>
      <c r="N34" s="23" t="s">
        <v>403</v>
      </c>
      <c r="O34" s="23" t="s">
        <v>404</v>
      </c>
      <c r="P34" s="24">
        <v>4799.8999999999996</v>
      </c>
      <c r="Q34" s="24">
        <v>144</v>
      </c>
      <c r="R34" s="24">
        <v>4799.8999999999996</v>
      </c>
    </row>
    <row r="35" spans="1:18" x14ac:dyDescent="0.3">
      <c r="A35" t="s">
        <v>381</v>
      </c>
      <c r="E35" s="23" t="s">
        <v>129</v>
      </c>
      <c r="F35" s="24">
        <v>3</v>
      </c>
      <c r="G35" s="23" t="s">
        <v>385</v>
      </c>
      <c r="H35" s="23" t="s">
        <v>386</v>
      </c>
      <c r="I35" s="11">
        <v>42836</v>
      </c>
      <c r="J35" s="23" t="s">
        <v>26</v>
      </c>
      <c r="K35" s="23" t="s">
        <v>405</v>
      </c>
      <c r="L35" s="23" t="s">
        <v>24</v>
      </c>
      <c r="M35" s="23" t="s">
        <v>402</v>
      </c>
      <c r="N35" s="23" t="s">
        <v>403</v>
      </c>
      <c r="O35" s="23" t="s">
        <v>404</v>
      </c>
      <c r="P35" s="24">
        <v>2399.9499999999998</v>
      </c>
      <c r="Q35" s="24">
        <v>72</v>
      </c>
      <c r="R35" s="24">
        <v>2399.9499999999998</v>
      </c>
    </row>
    <row r="36" spans="1:18" x14ac:dyDescent="0.3">
      <c r="A36" t="s">
        <v>381</v>
      </c>
      <c r="E36" s="23" t="s">
        <v>130</v>
      </c>
      <c r="F36" s="24">
        <v>3</v>
      </c>
      <c r="G36" s="23" t="s">
        <v>385</v>
      </c>
      <c r="H36" s="23" t="s">
        <v>386</v>
      </c>
      <c r="I36" s="11">
        <v>42836</v>
      </c>
      <c r="J36" s="23" t="s">
        <v>33</v>
      </c>
      <c r="K36" s="23" t="s">
        <v>395</v>
      </c>
      <c r="L36" s="23" t="s">
        <v>32</v>
      </c>
      <c r="M36" s="23" t="s">
        <v>396</v>
      </c>
      <c r="N36" s="23" t="s">
        <v>397</v>
      </c>
      <c r="O36" s="23" t="s">
        <v>398</v>
      </c>
      <c r="P36" s="24">
        <v>9.9499999999999993</v>
      </c>
      <c r="Q36" s="24">
        <v>0.3</v>
      </c>
      <c r="R36" s="24">
        <v>9.9499999999999993</v>
      </c>
    </row>
    <row r="37" spans="1:18" x14ac:dyDescent="0.3">
      <c r="A37" t="s">
        <v>381</v>
      </c>
      <c r="E37" s="23" t="s">
        <v>131</v>
      </c>
      <c r="F37" s="24">
        <v>3</v>
      </c>
      <c r="G37" s="23" t="s">
        <v>385</v>
      </c>
      <c r="H37" s="23" t="s">
        <v>386</v>
      </c>
      <c r="I37" s="11">
        <v>42836</v>
      </c>
      <c r="J37" s="23" t="s">
        <v>34</v>
      </c>
      <c r="K37" s="23" t="s">
        <v>399</v>
      </c>
      <c r="L37" s="23" t="s">
        <v>22</v>
      </c>
      <c r="M37" s="23" t="s">
        <v>392</v>
      </c>
      <c r="N37" s="23" t="s">
        <v>393</v>
      </c>
      <c r="O37" s="23" t="s">
        <v>394</v>
      </c>
      <c r="P37" s="24">
        <v>2399.9499999999998</v>
      </c>
      <c r="Q37" s="24">
        <v>72</v>
      </c>
      <c r="R37" s="24">
        <v>2399.9499999999998</v>
      </c>
    </row>
    <row r="38" spans="1:18" x14ac:dyDescent="0.3">
      <c r="A38" t="s">
        <v>381</v>
      </c>
      <c r="E38" s="23" t="s">
        <v>132</v>
      </c>
      <c r="F38" s="24">
        <v>3</v>
      </c>
      <c r="G38" s="23" t="s">
        <v>385</v>
      </c>
      <c r="H38" s="23" t="s">
        <v>386</v>
      </c>
      <c r="I38" s="11">
        <v>42836</v>
      </c>
      <c r="J38" s="23" t="s">
        <v>28</v>
      </c>
      <c r="K38" s="23" t="s">
        <v>406</v>
      </c>
      <c r="L38" s="23" t="s">
        <v>27</v>
      </c>
      <c r="M38" s="23" t="s">
        <v>407</v>
      </c>
      <c r="N38" s="23" t="s">
        <v>408</v>
      </c>
      <c r="O38" s="23" t="s">
        <v>409</v>
      </c>
      <c r="P38" s="24">
        <v>159.9</v>
      </c>
      <c r="Q38" s="24">
        <v>4.8</v>
      </c>
      <c r="R38" s="24">
        <v>159.9</v>
      </c>
    </row>
    <row r="39" spans="1:18" x14ac:dyDescent="0.3">
      <c r="A39" t="s">
        <v>381</v>
      </c>
      <c r="E39" s="23" t="s">
        <v>133</v>
      </c>
      <c r="F39" s="24">
        <v>3</v>
      </c>
      <c r="G39" s="23" t="s">
        <v>385</v>
      </c>
      <c r="H39" s="23" t="s">
        <v>386</v>
      </c>
      <c r="I39" s="11">
        <v>42836</v>
      </c>
      <c r="J39" s="23" t="s">
        <v>29</v>
      </c>
      <c r="K39" s="23" t="s">
        <v>410</v>
      </c>
      <c r="L39" s="23" t="s">
        <v>20</v>
      </c>
      <c r="M39" s="23" t="s">
        <v>411</v>
      </c>
      <c r="N39" s="23" t="s">
        <v>412</v>
      </c>
      <c r="O39" s="23" t="s">
        <v>413</v>
      </c>
      <c r="P39" s="24">
        <v>2719.75</v>
      </c>
      <c r="Q39" s="24">
        <v>81.59</v>
      </c>
      <c r="R39" s="24">
        <v>2719.75</v>
      </c>
    </row>
    <row r="40" spans="1:18" x14ac:dyDescent="0.3">
      <c r="A40" t="s">
        <v>381</v>
      </c>
      <c r="E40" s="23" t="s">
        <v>134</v>
      </c>
      <c r="F40" s="24">
        <v>3</v>
      </c>
      <c r="G40" s="23" t="s">
        <v>385</v>
      </c>
      <c r="H40" s="23" t="s">
        <v>386</v>
      </c>
      <c r="I40" s="11">
        <v>42836</v>
      </c>
      <c r="J40" s="23" t="s">
        <v>34</v>
      </c>
      <c r="K40" s="23" t="s">
        <v>399</v>
      </c>
      <c r="L40" s="23" t="s">
        <v>22</v>
      </c>
      <c r="M40" s="23" t="s">
        <v>392</v>
      </c>
      <c r="N40" s="23" t="s">
        <v>393</v>
      </c>
      <c r="O40" s="23" t="s">
        <v>394</v>
      </c>
      <c r="P40" s="24">
        <v>2399.9499999999998</v>
      </c>
      <c r="Q40" s="24">
        <v>72</v>
      </c>
      <c r="R40" s="24">
        <v>2399.9499999999998</v>
      </c>
    </row>
    <row r="41" spans="1:18" x14ac:dyDescent="0.3">
      <c r="A41" t="s">
        <v>381</v>
      </c>
      <c r="E41" s="23" t="s">
        <v>135</v>
      </c>
      <c r="F41" s="24">
        <v>3</v>
      </c>
      <c r="G41" s="23" t="s">
        <v>385</v>
      </c>
      <c r="H41" s="23" t="s">
        <v>386</v>
      </c>
      <c r="I41" s="11">
        <v>42836</v>
      </c>
      <c r="J41" s="23" t="s">
        <v>21</v>
      </c>
      <c r="K41" s="23" t="s">
        <v>414</v>
      </c>
      <c r="L41" s="23" t="s">
        <v>20</v>
      </c>
      <c r="M41" s="23" t="s">
        <v>411</v>
      </c>
      <c r="N41" s="23" t="s">
        <v>412</v>
      </c>
      <c r="O41" s="23" t="s">
        <v>413</v>
      </c>
      <c r="P41" s="24">
        <v>2399.9499999999998</v>
      </c>
      <c r="Q41" s="24">
        <v>72</v>
      </c>
      <c r="R41" s="24">
        <v>2399.9499999999998</v>
      </c>
    </row>
    <row r="42" spans="1:18" x14ac:dyDescent="0.3">
      <c r="A42" t="s">
        <v>381</v>
      </c>
      <c r="E42" s="23" t="s">
        <v>136</v>
      </c>
      <c r="F42" s="24">
        <v>3</v>
      </c>
      <c r="G42" s="23" t="s">
        <v>385</v>
      </c>
      <c r="H42" s="23" t="s">
        <v>386</v>
      </c>
      <c r="I42" s="11">
        <v>42836</v>
      </c>
      <c r="J42" s="23" t="s">
        <v>19</v>
      </c>
      <c r="K42" s="23" t="s">
        <v>387</v>
      </c>
      <c r="L42" s="23" t="s">
        <v>18</v>
      </c>
      <c r="M42" s="23" t="s">
        <v>388</v>
      </c>
      <c r="N42" s="23" t="s">
        <v>389</v>
      </c>
      <c r="O42" s="23" t="s">
        <v>390</v>
      </c>
      <c r="P42" s="24">
        <v>239.8</v>
      </c>
      <c r="Q42" s="24">
        <v>7.19</v>
      </c>
      <c r="R42" s="24">
        <v>239.8</v>
      </c>
    </row>
    <row r="43" spans="1:18" x14ac:dyDescent="0.3">
      <c r="A43" t="s">
        <v>381</v>
      </c>
      <c r="E43" s="23" t="s">
        <v>137</v>
      </c>
      <c r="F43" s="24">
        <v>3</v>
      </c>
      <c r="G43" s="23" t="s">
        <v>385</v>
      </c>
      <c r="H43" s="23" t="s">
        <v>386</v>
      </c>
      <c r="I43" s="11">
        <v>42836</v>
      </c>
      <c r="J43" s="23" t="s">
        <v>31</v>
      </c>
      <c r="K43" s="23" t="s">
        <v>391</v>
      </c>
      <c r="L43" s="23" t="s">
        <v>22</v>
      </c>
      <c r="M43" s="23" t="s">
        <v>392</v>
      </c>
      <c r="N43" s="23" t="s">
        <v>393</v>
      </c>
      <c r="O43" s="23" t="s">
        <v>394</v>
      </c>
      <c r="P43" s="24">
        <v>59.95</v>
      </c>
      <c r="Q43" s="24">
        <v>1.8</v>
      </c>
      <c r="R43" s="24">
        <v>59.95</v>
      </c>
    </row>
    <row r="44" spans="1:18" x14ac:dyDescent="0.3">
      <c r="A44" t="s">
        <v>381</v>
      </c>
      <c r="E44" s="23" t="s">
        <v>138</v>
      </c>
      <c r="F44" s="24">
        <v>3</v>
      </c>
      <c r="G44" s="23" t="s">
        <v>385</v>
      </c>
      <c r="H44" s="23" t="s">
        <v>386</v>
      </c>
      <c r="I44" s="11">
        <v>42836</v>
      </c>
      <c r="J44" s="23" t="s">
        <v>33</v>
      </c>
      <c r="K44" s="23" t="s">
        <v>395</v>
      </c>
      <c r="L44" s="23" t="s">
        <v>32</v>
      </c>
      <c r="M44" s="23" t="s">
        <v>396</v>
      </c>
      <c r="N44" s="23" t="s">
        <v>397</v>
      </c>
      <c r="O44" s="23" t="s">
        <v>398</v>
      </c>
      <c r="P44" s="24">
        <v>1339.95</v>
      </c>
      <c r="Q44" s="24">
        <v>40.200000000000003</v>
      </c>
      <c r="R44" s="24">
        <v>1339.95</v>
      </c>
    </row>
    <row r="45" spans="1:18" x14ac:dyDescent="0.3">
      <c r="A45" t="s">
        <v>381</v>
      </c>
      <c r="E45" s="23" t="s">
        <v>139</v>
      </c>
      <c r="F45" s="24">
        <v>3</v>
      </c>
      <c r="G45" s="23" t="s">
        <v>385</v>
      </c>
      <c r="H45" s="23" t="s">
        <v>386</v>
      </c>
      <c r="I45" s="11">
        <v>42836</v>
      </c>
      <c r="J45" s="23" t="s">
        <v>34</v>
      </c>
      <c r="K45" s="23" t="s">
        <v>399</v>
      </c>
      <c r="L45" s="23" t="s">
        <v>22</v>
      </c>
      <c r="M45" s="23" t="s">
        <v>392</v>
      </c>
      <c r="N45" s="23" t="s">
        <v>393</v>
      </c>
      <c r="O45" s="23" t="s">
        <v>394</v>
      </c>
      <c r="P45" s="24">
        <v>192.23</v>
      </c>
      <c r="Q45" s="24">
        <v>5.77</v>
      </c>
      <c r="R45" s="24">
        <v>192.23</v>
      </c>
    </row>
    <row r="46" spans="1:18" x14ac:dyDescent="0.3">
      <c r="A46" t="s">
        <v>381</v>
      </c>
      <c r="E46" s="23" t="s">
        <v>140</v>
      </c>
      <c r="F46" s="24">
        <v>3</v>
      </c>
      <c r="G46" s="23" t="s">
        <v>385</v>
      </c>
      <c r="H46" s="23" t="s">
        <v>386</v>
      </c>
      <c r="I46" s="11">
        <v>42836</v>
      </c>
      <c r="J46" s="23" t="s">
        <v>30</v>
      </c>
      <c r="K46" s="23" t="s">
        <v>437</v>
      </c>
      <c r="L46" s="23" t="s">
        <v>20</v>
      </c>
      <c r="M46" s="23" t="s">
        <v>411</v>
      </c>
      <c r="N46" s="23" t="s">
        <v>412</v>
      </c>
      <c r="O46" s="23" t="s">
        <v>413</v>
      </c>
      <c r="P46" s="24">
        <v>189.95</v>
      </c>
      <c r="Q46" s="24">
        <v>5.7</v>
      </c>
      <c r="R46" s="24">
        <v>189.95</v>
      </c>
    </row>
    <row r="47" spans="1:18" x14ac:dyDescent="0.3">
      <c r="A47" t="s">
        <v>381</v>
      </c>
      <c r="E47" s="23" t="s">
        <v>141</v>
      </c>
      <c r="F47" s="24">
        <v>3</v>
      </c>
      <c r="G47" s="23" t="s">
        <v>385</v>
      </c>
      <c r="H47" s="23" t="s">
        <v>386</v>
      </c>
      <c r="I47" s="11">
        <v>42836</v>
      </c>
      <c r="J47" s="23" t="s">
        <v>38</v>
      </c>
      <c r="K47" s="23" t="s">
        <v>438</v>
      </c>
      <c r="L47" s="23" t="s">
        <v>36</v>
      </c>
      <c r="M47" s="23" t="s">
        <v>425</v>
      </c>
      <c r="N47" s="23" t="s">
        <v>426</v>
      </c>
      <c r="O47" s="23" t="s">
        <v>427</v>
      </c>
      <c r="P47" s="24">
        <v>19.899999999999999</v>
      </c>
      <c r="Q47" s="24">
        <v>0.6</v>
      </c>
      <c r="R47" s="24">
        <v>19.899999999999999</v>
      </c>
    </row>
    <row r="48" spans="1:18" x14ac:dyDescent="0.3">
      <c r="A48" t="s">
        <v>381</v>
      </c>
      <c r="E48" s="23" t="s">
        <v>142</v>
      </c>
      <c r="F48" s="24">
        <v>3</v>
      </c>
      <c r="G48" s="23" t="s">
        <v>385</v>
      </c>
      <c r="H48" s="23" t="s">
        <v>386</v>
      </c>
      <c r="I48" s="11">
        <v>42836</v>
      </c>
      <c r="J48" s="23" t="s">
        <v>30</v>
      </c>
      <c r="K48" s="23" t="s">
        <v>437</v>
      </c>
      <c r="L48" s="23" t="s">
        <v>20</v>
      </c>
      <c r="M48" s="23" t="s">
        <v>411</v>
      </c>
      <c r="N48" s="23" t="s">
        <v>412</v>
      </c>
      <c r="O48" s="23" t="s">
        <v>413</v>
      </c>
      <c r="P48" s="24">
        <v>239.8</v>
      </c>
      <c r="Q48" s="24">
        <v>7.19</v>
      </c>
      <c r="R48" s="24">
        <v>239.8</v>
      </c>
    </row>
    <row r="49" spans="1:18" x14ac:dyDescent="0.3">
      <c r="A49" t="s">
        <v>381</v>
      </c>
      <c r="E49" s="23" t="s">
        <v>143</v>
      </c>
      <c r="F49" s="24">
        <v>3</v>
      </c>
      <c r="G49" s="23" t="s">
        <v>385</v>
      </c>
      <c r="H49" s="23" t="s">
        <v>386</v>
      </c>
      <c r="I49" s="11">
        <v>42836</v>
      </c>
      <c r="J49" s="23" t="s">
        <v>29</v>
      </c>
      <c r="K49" s="23" t="s">
        <v>410</v>
      </c>
      <c r="L49" s="23" t="s">
        <v>20</v>
      </c>
      <c r="M49" s="23" t="s">
        <v>411</v>
      </c>
      <c r="N49" s="23" t="s">
        <v>412</v>
      </c>
      <c r="O49" s="23" t="s">
        <v>413</v>
      </c>
      <c r="P49" s="24">
        <v>379.9</v>
      </c>
      <c r="Q49" s="24">
        <v>11.4</v>
      </c>
      <c r="R49" s="24">
        <v>379.9</v>
      </c>
    </row>
    <row r="50" spans="1:18" x14ac:dyDescent="0.3">
      <c r="A50" t="s">
        <v>381</v>
      </c>
      <c r="E50" s="23" t="s">
        <v>144</v>
      </c>
      <c r="F50" s="24">
        <v>3</v>
      </c>
      <c r="G50" s="23" t="s">
        <v>385</v>
      </c>
      <c r="H50" s="23" t="s">
        <v>386</v>
      </c>
      <c r="I50" s="11">
        <v>42836</v>
      </c>
      <c r="J50" s="23" t="s">
        <v>39</v>
      </c>
      <c r="K50" s="23" t="s">
        <v>439</v>
      </c>
      <c r="L50" s="23" t="s">
        <v>24</v>
      </c>
      <c r="M50" s="23" t="s">
        <v>402</v>
      </c>
      <c r="N50" s="23" t="s">
        <v>403</v>
      </c>
      <c r="O50" s="23" t="s">
        <v>404</v>
      </c>
      <c r="P50" s="24">
        <v>609.95000000000005</v>
      </c>
      <c r="Q50" s="24">
        <v>18.3</v>
      </c>
      <c r="R50" s="24">
        <v>609.95000000000005</v>
      </c>
    </row>
    <row r="51" spans="1:18" x14ac:dyDescent="0.3">
      <c r="A51" t="s">
        <v>381</v>
      </c>
      <c r="E51" s="23" t="s">
        <v>145</v>
      </c>
      <c r="F51" s="24">
        <v>3</v>
      </c>
      <c r="G51" s="23" t="s">
        <v>385</v>
      </c>
      <c r="H51" s="23" t="s">
        <v>386</v>
      </c>
      <c r="I51" s="11">
        <v>42836</v>
      </c>
      <c r="J51" s="23" t="s">
        <v>28</v>
      </c>
      <c r="K51" s="23" t="s">
        <v>406</v>
      </c>
      <c r="L51" s="23" t="s">
        <v>27</v>
      </c>
      <c r="M51" s="23" t="s">
        <v>407</v>
      </c>
      <c r="N51" s="23" t="s">
        <v>408</v>
      </c>
      <c r="O51" s="23" t="s">
        <v>409</v>
      </c>
      <c r="P51" s="24">
        <v>109.95</v>
      </c>
      <c r="Q51" s="24">
        <v>3.3</v>
      </c>
      <c r="R51" s="24">
        <v>109.95</v>
      </c>
    </row>
    <row r="52" spans="1:18" x14ac:dyDescent="0.3">
      <c r="A52" t="s">
        <v>381</v>
      </c>
      <c r="E52" s="23" t="s">
        <v>146</v>
      </c>
      <c r="F52" s="24">
        <v>3</v>
      </c>
      <c r="G52" s="23" t="s">
        <v>385</v>
      </c>
      <c r="H52" s="23" t="s">
        <v>386</v>
      </c>
      <c r="I52" s="11">
        <v>42836</v>
      </c>
      <c r="J52" s="23" t="s">
        <v>34</v>
      </c>
      <c r="K52" s="23" t="s">
        <v>399</v>
      </c>
      <c r="L52" s="23" t="s">
        <v>22</v>
      </c>
      <c r="M52" s="23" t="s">
        <v>392</v>
      </c>
      <c r="N52" s="23" t="s">
        <v>393</v>
      </c>
      <c r="O52" s="23" t="s">
        <v>394</v>
      </c>
      <c r="P52" s="24">
        <v>569.85</v>
      </c>
      <c r="Q52" s="24">
        <v>17.100000000000001</v>
      </c>
      <c r="R52" s="24">
        <v>569.85</v>
      </c>
    </row>
    <row r="53" spans="1:18" x14ac:dyDescent="0.3">
      <c r="A53" t="s">
        <v>381</v>
      </c>
      <c r="E53" s="23" t="s">
        <v>147</v>
      </c>
      <c r="F53" s="24">
        <v>3</v>
      </c>
      <c r="G53" s="23" t="s">
        <v>385</v>
      </c>
      <c r="H53" s="23" t="s">
        <v>386</v>
      </c>
      <c r="I53" s="11">
        <v>42836</v>
      </c>
      <c r="J53" s="23" t="s">
        <v>21</v>
      </c>
      <c r="K53" s="23" t="s">
        <v>414</v>
      </c>
      <c r="L53" s="23" t="s">
        <v>20</v>
      </c>
      <c r="M53" s="23" t="s">
        <v>411</v>
      </c>
      <c r="N53" s="23" t="s">
        <v>412</v>
      </c>
      <c r="O53" s="23" t="s">
        <v>413</v>
      </c>
      <c r="P53" s="24">
        <v>1139.7</v>
      </c>
      <c r="Q53" s="24">
        <v>34.19</v>
      </c>
      <c r="R53" s="24">
        <v>1139.7</v>
      </c>
    </row>
    <row r="54" spans="1:18" x14ac:dyDescent="0.3">
      <c r="A54" t="s">
        <v>381</v>
      </c>
      <c r="E54" s="23" t="s">
        <v>148</v>
      </c>
      <c r="F54" s="24">
        <v>3</v>
      </c>
      <c r="G54" s="23" t="s">
        <v>385</v>
      </c>
      <c r="H54" s="23" t="s">
        <v>386</v>
      </c>
      <c r="I54" s="11">
        <v>42836</v>
      </c>
      <c r="J54" s="23" t="s">
        <v>19</v>
      </c>
      <c r="K54" s="23" t="s">
        <v>387</v>
      </c>
      <c r="L54" s="23" t="s">
        <v>18</v>
      </c>
      <c r="M54" s="23" t="s">
        <v>388</v>
      </c>
      <c r="N54" s="23" t="s">
        <v>389</v>
      </c>
      <c r="O54" s="23" t="s">
        <v>390</v>
      </c>
      <c r="P54" s="24">
        <v>759.8</v>
      </c>
      <c r="Q54" s="24">
        <v>22.79</v>
      </c>
      <c r="R54" s="24">
        <v>759.8</v>
      </c>
    </row>
    <row r="55" spans="1:18" x14ac:dyDescent="0.3">
      <c r="A55" t="s">
        <v>381</v>
      </c>
      <c r="E55" s="23" t="s">
        <v>149</v>
      </c>
      <c r="F55" s="24">
        <v>3</v>
      </c>
      <c r="G55" s="23" t="s">
        <v>385</v>
      </c>
      <c r="H55" s="23" t="s">
        <v>386</v>
      </c>
      <c r="I55" s="11">
        <v>42836</v>
      </c>
      <c r="J55" s="23" t="s">
        <v>31</v>
      </c>
      <c r="K55" s="23" t="s">
        <v>391</v>
      </c>
      <c r="L55" s="23" t="s">
        <v>22</v>
      </c>
      <c r="M55" s="23" t="s">
        <v>392</v>
      </c>
      <c r="N55" s="23" t="s">
        <v>393</v>
      </c>
      <c r="O55" s="23" t="s">
        <v>394</v>
      </c>
      <c r="P55" s="24">
        <v>1919.9</v>
      </c>
      <c r="Q55" s="24">
        <v>57.6</v>
      </c>
      <c r="R55" s="24">
        <v>1919.9</v>
      </c>
    </row>
    <row r="56" spans="1:18" x14ac:dyDescent="0.3">
      <c r="A56" t="s">
        <v>381</v>
      </c>
      <c r="E56" s="23" t="s">
        <v>150</v>
      </c>
      <c r="F56" s="24">
        <v>3</v>
      </c>
      <c r="G56" s="23" t="s">
        <v>385</v>
      </c>
      <c r="H56" s="23" t="s">
        <v>386</v>
      </c>
      <c r="I56" s="11">
        <v>42836</v>
      </c>
      <c r="J56" s="23" t="s">
        <v>23</v>
      </c>
      <c r="K56" s="23" t="s">
        <v>400</v>
      </c>
      <c r="L56" s="23" t="s">
        <v>22</v>
      </c>
      <c r="M56" s="23" t="s">
        <v>392</v>
      </c>
      <c r="N56" s="23" t="s">
        <v>393</v>
      </c>
      <c r="O56" s="23" t="s">
        <v>394</v>
      </c>
      <c r="P56" s="24">
        <v>359.85</v>
      </c>
      <c r="Q56" s="24">
        <v>10.8</v>
      </c>
      <c r="R56" s="24">
        <v>359.85</v>
      </c>
    </row>
    <row r="57" spans="1:18" x14ac:dyDescent="0.3">
      <c r="A57" t="s">
        <v>381</v>
      </c>
      <c r="E57" s="23" t="s">
        <v>151</v>
      </c>
      <c r="F57" s="24">
        <v>3</v>
      </c>
      <c r="G57" s="23" t="s">
        <v>385</v>
      </c>
      <c r="H57" s="23" t="s">
        <v>386</v>
      </c>
      <c r="I57" s="11">
        <v>42836</v>
      </c>
      <c r="J57" s="23" t="s">
        <v>25</v>
      </c>
      <c r="K57" s="23" t="s">
        <v>401</v>
      </c>
      <c r="L57" s="23" t="s">
        <v>24</v>
      </c>
      <c r="M57" s="23" t="s">
        <v>402</v>
      </c>
      <c r="N57" s="23" t="s">
        <v>403</v>
      </c>
      <c r="O57" s="23" t="s">
        <v>404</v>
      </c>
      <c r="P57" s="24">
        <v>27699.9</v>
      </c>
      <c r="Q57" s="24">
        <v>831</v>
      </c>
      <c r="R57" s="24">
        <v>27699.9</v>
      </c>
    </row>
    <row r="58" spans="1:18" x14ac:dyDescent="0.3">
      <c r="A58" t="s">
        <v>381</v>
      </c>
      <c r="E58" s="23" t="s">
        <v>152</v>
      </c>
      <c r="F58" s="24">
        <v>3</v>
      </c>
      <c r="G58" s="23" t="s">
        <v>385</v>
      </c>
      <c r="H58" s="23" t="s">
        <v>386</v>
      </c>
      <c r="I58" s="11">
        <v>42837</v>
      </c>
      <c r="J58" s="23" t="s">
        <v>26</v>
      </c>
      <c r="K58" s="23" t="s">
        <v>405</v>
      </c>
      <c r="L58" s="23" t="s">
        <v>24</v>
      </c>
      <c r="M58" s="23" t="s">
        <v>402</v>
      </c>
      <c r="N58" s="23" t="s">
        <v>403</v>
      </c>
      <c r="O58" s="23" t="s">
        <v>404</v>
      </c>
      <c r="P58" s="24">
        <v>109.95</v>
      </c>
      <c r="Q58" s="24">
        <v>3.3</v>
      </c>
      <c r="R58" s="24">
        <v>109.95</v>
      </c>
    </row>
    <row r="59" spans="1:18" x14ac:dyDescent="0.3">
      <c r="A59" t="s">
        <v>381</v>
      </c>
      <c r="E59" s="23" t="s">
        <v>153</v>
      </c>
      <c r="F59" s="24">
        <v>3</v>
      </c>
      <c r="G59" s="23" t="s">
        <v>385</v>
      </c>
      <c r="H59" s="23" t="s">
        <v>386</v>
      </c>
      <c r="I59" s="11">
        <v>42837</v>
      </c>
      <c r="J59" s="23" t="s">
        <v>33</v>
      </c>
      <c r="K59" s="23" t="s">
        <v>395</v>
      </c>
      <c r="L59" s="23" t="s">
        <v>32</v>
      </c>
      <c r="M59" s="23" t="s">
        <v>396</v>
      </c>
      <c r="N59" s="23" t="s">
        <v>397</v>
      </c>
      <c r="O59" s="23" t="s">
        <v>398</v>
      </c>
      <c r="P59" s="24">
        <v>49.75</v>
      </c>
      <c r="Q59" s="24">
        <v>1.49</v>
      </c>
      <c r="R59" s="24">
        <v>49.75</v>
      </c>
    </row>
    <row r="60" spans="1:18" x14ac:dyDescent="0.3">
      <c r="A60" t="s">
        <v>381</v>
      </c>
      <c r="E60" s="23" t="s">
        <v>154</v>
      </c>
      <c r="F60" s="24">
        <v>3</v>
      </c>
      <c r="G60" s="23" t="s">
        <v>385</v>
      </c>
      <c r="H60" s="23" t="s">
        <v>386</v>
      </c>
      <c r="I60" s="11">
        <v>42837</v>
      </c>
      <c r="J60" s="23" t="s">
        <v>34</v>
      </c>
      <c r="K60" s="23" t="s">
        <v>399</v>
      </c>
      <c r="L60" s="23" t="s">
        <v>22</v>
      </c>
      <c r="M60" s="23" t="s">
        <v>392</v>
      </c>
      <c r="N60" s="23" t="s">
        <v>393</v>
      </c>
      <c r="O60" s="23" t="s">
        <v>394</v>
      </c>
      <c r="P60" s="24">
        <v>29.85</v>
      </c>
      <c r="Q60" s="24">
        <v>0.9</v>
      </c>
      <c r="R60" s="24">
        <v>29.85</v>
      </c>
    </row>
    <row r="61" spans="1:18" x14ac:dyDescent="0.3">
      <c r="A61" t="s">
        <v>381</v>
      </c>
      <c r="E61" s="23" t="s">
        <v>155</v>
      </c>
      <c r="F61" s="24">
        <v>3</v>
      </c>
      <c r="G61" s="23" t="s">
        <v>385</v>
      </c>
      <c r="H61" s="23" t="s">
        <v>386</v>
      </c>
      <c r="I61" s="11">
        <v>42837</v>
      </c>
      <c r="J61" s="23" t="s">
        <v>28</v>
      </c>
      <c r="K61" s="23" t="s">
        <v>406</v>
      </c>
      <c r="L61" s="23" t="s">
        <v>27</v>
      </c>
      <c r="M61" s="23" t="s">
        <v>407</v>
      </c>
      <c r="N61" s="23" t="s">
        <v>408</v>
      </c>
      <c r="O61" s="23" t="s">
        <v>409</v>
      </c>
      <c r="P61" s="24">
        <v>19.899999999999999</v>
      </c>
      <c r="Q61" s="24">
        <v>0.6</v>
      </c>
      <c r="R61" s="24">
        <v>19.899999999999999</v>
      </c>
    </row>
    <row r="62" spans="1:18" x14ac:dyDescent="0.3">
      <c r="A62" t="s">
        <v>381</v>
      </c>
      <c r="E62" s="23" t="s">
        <v>156</v>
      </c>
      <c r="F62" s="24">
        <v>3</v>
      </c>
      <c r="G62" s="23" t="s">
        <v>385</v>
      </c>
      <c r="H62" s="23" t="s">
        <v>386</v>
      </c>
      <c r="I62" s="11">
        <v>42837</v>
      </c>
      <c r="J62" s="23" t="s">
        <v>29</v>
      </c>
      <c r="K62" s="23" t="s">
        <v>410</v>
      </c>
      <c r="L62" s="23" t="s">
        <v>20</v>
      </c>
      <c r="M62" s="23" t="s">
        <v>411</v>
      </c>
      <c r="N62" s="23" t="s">
        <v>412</v>
      </c>
      <c r="O62" s="23" t="s">
        <v>413</v>
      </c>
      <c r="P62" s="24">
        <v>239.9</v>
      </c>
      <c r="Q62" s="24">
        <v>7.2</v>
      </c>
      <c r="R62" s="24">
        <v>239.9</v>
      </c>
    </row>
    <row r="63" spans="1:18" x14ac:dyDescent="0.3">
      <c r="A63" t="s">
        <v>381</v>
      </c>
      <c r="E63" s="23" t="s">
        <v>157</v>
      </c>
      <c r="F63" s="24">
        <v>3</v>
      </c>
      <c r="G63" s="23" t="s">
        <v>385</v>
      </c>
      <c r="H63" s="23" t="s">
        <v>386</v>
      </c>
      <c r="I63" s="11">
        <v>42837</v>
      </c>
      <c r="J63" s="23" t="s">
        <v>29</v>
      </c>
      <c r="K63" s="23" t="s">
        <v>410</v>
      </c>
      <c r="L63" s="23" t="s">
        <v>20</v>
      </c>
      <c r="M63" s="23" t="s">
        <v>411</v>
      </c>
      <c r="N63" s="23" t="s">
        <v>412</v>
      </c>
      <c r="O63" s="23" t="s">
        <v>413</v>
      </c>
      <c r="P63" s="24">
        <v>219.9</v>
      </c>
      <c r="Q63" s="24">
        <v>6.6</v>
      </c>
      <c r="R63" s="24">
        <v>219.9</v>
      </c>
    </row>
    <row r="64" spans="1:18" x14ac:dyDescent="0.3">
      <c r="A64" t="s">
        <v>381</v>
      </c>
      <c r="E64" s="23" t="s">
        <v>158</v>
      </c>
      <c r="F64" s="24">
        <v>3</v>
      </c>
      <c r="G64" s="23" t="s">
        <v>385</v>
      </c>
      <c r="H64" s="23" t="s">
        <v>386</v>
      </c>
      <c r="I64" s="11">
        <v>42837</v>
      </c>
      <c r="J64" s="23" t="s">
        <v>34</v>
      </c>
      <c r="K64" s="23" t="s">
        <v>399</v>
      </c>
      <c r="L64" s="23" t="s">
        <v>22</v>
      </c>
      <c r="M64" s="23" t="s">
        <v>392</v>
      </c>
      <c r="N64" s="23" t="s">
        <v>393</v>
      </c>
      <c r="O64" s="23" t="s">
        <v>394</v>
      </c>
      <c r="P64" s="24">
        <v>159.80000000000001</v>
      </c>
      <c r="Q64" s="24">
        <v>4.79</v>
      </c>
      <c r="R64" s="24">
        <v>159.80000000000001</v>
      </c>
    </row>
    <row r="65" spans="1:18" x14ac:dyDescent="0.3">
      <c r="A65" t="s">
        <v>381</v>
      </c>
      <c r="E65" s="23" t="s">
        <v>159</v>
      </c>
      <c r="F65" s="24">
        <v>3</v>
      </c>
      <c r="G65" s="23" t="s">
        <v>385</v>
      </c>
      <c r="H65" s="23" t="s">
        <v>386</v>
      </c>
      <c r="I65" s="11">
        <v>42837</v>
      </c>
      <c r="J65" s="23" t="s">
        <v>21</v>
      </c>
      <c r="K65" s="23" t="s">
        <v>414</v>
      </c>
      <c r="L65" s="23" t="s">
        <v>20</v>
      </c>
      <c r="M65" s="23" t="s">
        <v>411</v>
      </c>
      <c r="N65" s="23" t="s">
        <v>412</v>
      </c>
      <c r="O65" s="23" t="s">
        <v>413</v>
      </c>
      <c r="P65" s="24">
        <v>19.95</v>
      </c>
      <c r="Q65" s="24">
        <v>0.6</v>
      </c>
      <c r="R65" s="24">
        <v>19.95</v>
      </c>
    </row>
    <row r="66" spans="1:18" x14ac:dyDescent="0.3">
      <c r="A66" t="s">
        <v>381</v>
      </c>
      <c r="E66" s="23" t="s">
        <v>160</v>
      </c>
      <c r="F66" s="24">
        <v>3</v>
      </c>
      <c r="G66" s="23" t="s">
        <v>385</v>
      </c>
      <c r="H66" s="23" t="s">
        <v>386</v>
      </c>
      <c r="I66" s="11">
        <v>42837</v>
      </c>
      <c r="J66" s="23" t="s">
        <v>19</v>
      </c>
      <c r="K66" s="23" t="s">
        <v>387</v>
      </c>
      <c r="L66" s="23" t="s">
        <v>18</v>
      </c>
      <c r="M66" s="23" t="s">
        <v>388</v>
      </c>
      <c r="N66" s="23" t="s">
        <v>389</v>
      </c>
      <c r="O66" s="23" t="s">
        <v>390</v>
      </c>
      <c r="P66" s="24">
        <v>2679.9</v>
      </c>
      <c r="Q66" s="24">
        <v>80.400000000000006</v>
      </c>
      <c r="R66" s="24">
        <v>2679.9</v>
      </c>
    </row>
    <row r="67" spans="1:18" x14ac:dyDescent="0.3">
      <c r="A67" t="s">
        <v>381</v>
      </c>
      <c r="E67" s="23" t="s">
        <v>161</v>
      </c>
      <c r="F67" s="24">
        <v>3</v>
      </c>
      <c r="G67" s="23" t="s">
        <v>385</v>
      </c>
      <c r="H67" s="23" t="s">
        <v>386</v>
      </c>
      <c r="I67" s="11">
        <v>42837</v>
      </c>
      <c r="J67" s="23" t="s">
        <v>31</v>
      </c>
      <c r="K67" s="23" t="s">
        <v>391</v>
      </c>
      <c r="L67" s="23" t="s">
        <v>22</v>
      </c>
      <c r="M67" s="23" t="s">
        <v>392</v>
      </c>
      <c r="N67" s="23" t="s">
        <v>393</v>
      </c>
      <c r="O67" s="23" t="s">
        <v>394</v>
      </c>
      <c r="P67" s="24">
        <v>569.85</v>
      </c>
      <c r="Q67" s="24">
        <v>17.100000000000001</v>
      </c>
      <c r="R67" s="24">
        <v>569.85</v>
      </c>
    </row>
    <row r="68" spans="1:18" x14ac:dyDescent="0.3">
      <c r="A68" t="s">
        <v>381</v>
      </c>
      <c r="E68" s="23" t="s">
        <v>162</v>
      </c>
      <c r="F68" s="24">
        <v>3</v>
      </c>
      <c r="G68" s="23" t="s">
        <v>385</v>
      </c>
      <c r="H68" s="23" t="s">
        <v>386</v>
      </c>
      <c r="I68" s="11">
        <v>42837</v>
      </c>
      <c r="J68" s="23" t="s">
        <v>33</v>
      </c>
      <c r="K68" s="23" t="s">
        <v>395</v>
      </c>
      <c r="L68" s="23" t="s">
        <v>32</v>
      </c>
      <c r="M68" s="23" t="s">
        <v>396</v>
      </c>
      <c r="N68" s="23" t="s">
        <v>397</v>
      </c>
      <c r="O68" s="23" t="s">
        <v>398</v>
      </c>
      <c r="P68" s="24">
        <v>41549.85</v>
      </c>
      <c r="Q68" s="24">
        <v>1246.5</v>
      </c>
      <c r="R68" s="24">
        <v>41549.85</v>
      </c>
    </row>
    <row r="69" spans="1:18" x14ac:dyDescent="0.3">
      <c r="A69" t="s">
        <v>381</v>
      </c>
      <c r="E69" s="23" t="s">
        <v>163</v>
      </c>
      <c r="F69" s="24">
        <v>3</v>
      </c>
      <c r="G69" s="23" t="s">
        <v>385</v>
      </c>
      <c r="H69" s="23" t="s">
        <v>386</v>
      </c>
      <c r="I69" s="11">
        <v>42837</v>
      </c>
      <c r="J69" s="23" t="s">
        <v>23</v>
      </c>
      <c r="K69" s="23" t="s">
        <v>400</v>
      </c>
      <c r="L69" s="23" t="s">
        <v>22</v>
      </c>
      <c r="M69" s="23" t="s">
        <v>392</v>
      </c>
      <c r="N69" s="23" t="s">
        <v>393</v>
      </c>
      <c r="O69" s="23" t="s">
        <v>394</v>
      </c>
      <c r="P69" s="24">
        <v>759.8</v>
      </c>
      <c r="Q69" s="24">
        <v>22.79</v>
      </c>
      <c r="R69" s="24">
        <v>759.8</v>
      </c>
    </row>
    <row r="70" spans="1:18" x14ac:dyDescent="0.3">
      <c r="A70" t="s">
        <v>381</v>
      </c>
      <c r="E70" s="23" t="s">
        <v>164</v>
      </c>
      <c r="F70" s="24">
        <v>3</v>
      </c>
      <c r="G70" s="23" t="s">
        <v>385</v>
      </c>
      <c r="H70" s="23" t="s">
        <v>386</v>
      </c>
      <c r="I70" s="11">
        <v>42837</v>
      </c>
      <c r="J70" s="23" t="s">
        <v>25</v>
      </c>
      <c r="K70" s="23" t="s">
        <v>401</v>
      </c>
      <c r="L70" s="23" t="s">
        <v>24</v>
      </c>
      <c r="M70" s="23" t="s">
        <v>402</v>
      </c>
      <c r="N70" s="23" t="s">
        <v>403</v>
      </c>
      <c r="O70" s="23" t="s">
        <v>404</v>
      </c>
      <c r="P70" s="24">
        <v>569.85</v>
      </c>
      <c r="Q70" s="24">
        <v>17.100000000000001</v>
      </c>
      <c r="R70" s="24">
        <v>569.85</v>
      </c>
    </row>
    <row r="71" spans="1:18" x14ac:dyDescent="0.3">
      <c r="A71" t="s">
        <v>381</v>
      </c>
      <c r="E71" s="23" t="s">
        <v>165</v>
      </c>
      <c r="F71" s="24">
        <v>3</v>
      </c>
      <c r="G71" s="23" t="s">
        <v>385</v>
      </c>
      <c r="H71" s="23" t="s">
        <v>386</v>
      </c>
      <c r="I71" s="11">
        <v>42837</v>
      </c>
      <c r="J71" s="23" t="s">
        <v>26</v>
      </c>
      <c r="K71" s="23" t="s">
        <v>405</v>
      </c>
      <c r="L71" s="23" t="s">
        <v>24</v>
      </c>
      <c r="M71" s="23" t="s">
        <v>402</v>
      </c>
      <c r="N71" s="23" t="s">
        <v>403</v>
      </c>
      <c r="O71" s="23" t="s">
        <v>404</v>
      </c>
      <c r="P71" s="24">
        <v>1919.9</v>
      </c>
      <c r="Q71" s="24">
        <v>57.6</v>
      </c>
      <c r="R71" s="24">
        <v>1919.9</v>
      </c>
    </row>
    <row r="72" spans="1:18" x14ac:dyDescent="0.3">
      <c r="A72" t="s">
        <v>381</v>
      </c>
      <c r="E72" s="23" t="s">
        <v>166</v>
      </c>
      <c r="F72" s="24">
        <v>3</v>
      </c>
      <c r="G72" s="23" t="s">
        <v>385</v>
      </c>
      <c r="H72" s="23" t="s">
        <v>386</v>
      </c>
      <c r="I72" s="11">
        <v>42837</v>
      </c>
      <c r="J72" s="23" t="s">
        <v>33</v>
      </c>
      <c r="K72" s="23" t="s">
        <v>395</v>
      </c>
      <c r="L72" s="23" t="s">
        <v>32</v>
      </c>
      <c r="M72" s="23" t="s">
        <v>396</v>
      </c>
      <c r="N72" s="23" t="s">
        <v>397</v>
      </c>
      <c r="O72" s="23" t="s">
        <v>398</v>
      </c>
      <c r="P72" s="24">
        <v>119.95</v>
      </c>
      <c r="Q72" s="24">
        <v>3.6</v>
      </c>
      <c r="R72" s="24">
        <v>119.95</v>
      </c>
    </row>
    <row r="73" spans="1:18" x14ac:dyDescent="0.3">
      <c r="A73" t="s">
        <v>381</v>
      </c>
      <c r="E73" s="23" t="s">
        <v>167</v>
      </c>
      <c r="F73" s="24">
        <v>3</v>
      </c>
      <c r="G73" s="23" t="s">
        <v>385</v>
      </c>
      <c r="H73" s="23" t="s">
        <v>386</v>
      </c>
      <c r="I73" s="11">
        <v>42837</v>
      </c>
      <c r="J73" s="23" t="s">
        <v>34</v>
      </c>
      <c r="K73" s="23" t="s">
        <v>399</v>
      </c>
      <c r="L73" s="23" t="s">
        <v>22</v>
      </c>
      <c r="M73" s="23" t="s">
        <v>392</v>
      </c>
      <c r="N73" s="23" t="s">
        <v>393</v>
      </c>
      <c r="O73" s="23" t="s">
        <v>394</v>
      </c>
      <c r="P73" s="24">
        <v>55399.8</v>
      </c>
      <c r="Q73" s="24">
        <v>1661.99</v>
      </c>
      <c r="R73" s="24">
        <v>55399.8</v>
      </c>
    </row>
    <row r="74" spans="1:18" x14ac:dyDescent="0.3">
      <c r="A74" t="s">
        <v>381</v>
      </c>
      <c r="E74" s="23" t="s">
        <v>168</v>
      </c>
      <c r="F74" s="24">
        <v>3</v>
      </c>
      <c r="G74" s="23" t="s">
        <v>385</v>
      </c>
      <c r="H74" s="23" t="s">
        <v>386</v>
      </c>
      <c r="I74" s="11">
        <v>42837</v>
      </c>
      <c r="J74" s="23" t="s">
        <v>28</v>
      </c>
      <c r="K74" s="23" t="s">
        <v>406</v>
      </c>
      <c r="L74" s="23" t="s">
        <v>27</v>
      </c>
      <c r="M74" s="23" t="s">
        <v>407</v>
      </c>
      <c r="N74" s="23" t="s">
        <v>408</v>
      </c>
      <c r="O74" s="23" t="s">
        <v>409</v>
      </c>
      <c r="P74" s="24">
        <v>329.85</v>
      </c>
      <c r="Q74" s="24">
        <v>9.9</v>
      </c>
      <c r="R74" s="24">
        <v>329.85</v>
      </c>
    </row>
    <row r="75" spans="1:18" x14ac:dyDescent="0.3">
      <c r="A75" t="s">
        <v>381</v>
      </c>
      <c r="E75" s="23" t="s">
        <v>169</v>
      </c>
      <c r="F75" s="24">
        <v>3</v>
      </c>
      <c r="G75" s="23" t="s">
        <v>385</v>
      </c>
      <c r="H75" s="23" t="s">
        <v>386</v>
      </c>
      <c r="I75" s="11">
        <v>42837</v>
      </c>
      <c r="J75" s="23" t="s">
        <v>29</v>
      </c>
      <c r="K75" s="23" t="s">
        <v>410</v>
      </c>
      <c r="L75" s="23" t="s">
        <v>20</v>
      </c>
      <c r="M75" s="23" t="s">
        <v>411</v>
      </c>
      <c r="N75" s="23" t="s">
        <v>412</v>
      </c>
      <c r="O75" s="23" t="s">
        <v>413</v>
      </c>
      <c r="P75" s="24">
        <v>119.4</v>
      </c>
      <c r="Q75" s="24">
        <v>3.58</v>
      </c>
      <c r="R75" s="24">
        <v>119.4</v>
      </c>
    </row>
    <row r="76" spans="1:18" x14ac:dyDescent="0.3">
      <c r="A76" t="s">
        <v>381</v>
      </c>
      <c r="E76" s="23" t="s">
        <v>170</v>
      </c>
      <c r="F76" s="24">
        <v>3</v>
      </c>
      <c r="G76" s="23" t="s">
        <v>385</v>
      </c>
      <c r="H76" s="23" t="s">
        <v>386</v>
      </c>
      <c r="I76" s="11">
        <v>42837</v>
      </c>
      <c r="J76" s="23" t="s">
        <v>29</v>
      </c>
      <c r="K76" s="23" t="s">
        <v>410</v>
      </c>
      <c r="L76" s="23" t="s">
        <v>20</v>
      </c>
      <c r="M76" s="23" t="s">
        <v>411</v>
      </c>
      <c r="N76" s="23" t="s">
        <v>412</v>
      </c>
      <c r="O76" s="23" t="s">
        <v>413</v>
      </c>
      <c r="P76" s="24">
        <v>358.2</v>
      </c>
      <c r="Q76" s="24">
        <v>10.75</v>
      </c>
      <c r="R76" s="24">
        <v>358.2</v>
      </c>
    </row>
    <row r="77" spans="1:18" x14ac:dyDescent="0.3">
      <c r="A77" t="s">
        <v>381</v>
      </c>
      <c r="E77" s="23" t="s">
        <v>171</v>
      </c>
      <c r="F77" s="24">
        <v>3</v>
      </c>
      <c r="G77" s="23" t="s">
        <v>385</v>
      </c>
      <c r="H77" s="23" t="s">
        <v>386</v>
      </c>
      <c r="I77" s="11">
        <v>42837</v>
      </c>
      <c r="J77" s="23" t="s">
        <v>34</v>
      </c>
      <c r="K77" s="23" t="s">
        <v>399</v>
      </c>
      <c r="L77" s="23" t="s">
        <v>22</v>
      </c>
      <c r="M77" s="23" t="s">
        <v>392</v>
      </c>
      <c r="N77" s="23" t="s">
        <v>393</v>
      </c>
      <c r="O77" s="23" t="s">
        <v>394</v>
      </c>
      <c r="P77" s="24">
        <v>39.799999999999997</v>
      </c>
      <c r="Q77" s="24">
        <v>1.19</v>
      </c>
      <c r="R77" s="24">
        <v>39.799999999999997</v>
      </c>
    </row>
    <row r="78" spans="1:18" x14ac:dyDescent="0.3">
      <c r="A78" t="s">
        <v>381</v>
      </c>
      <c r="E78" s="23" t="s">
        <v>172</v>
      </c>
      <c r="F78" s="24">
        <v>3</v>
      </c>
      <c r="G78" s="23" t="s">
        <v>385</v>
      </c>
      <c r="H78" s="23" t="s">
        <v>386</v>
      </c>
      <c r="I78" s="11">
        <v>42837</v>
      </c>
      <c r="J78" s="23" t="s">
        <v>21</v>
      </c>
      <c r="K78" s="23" t="s">
        <v>414</v>
      </c>
      <c r="L78" s="23" t="s">
        <v>20</v>
      </c>
      <c r="M78" s="23" t="s">
        <v>411</v>
      </c>
      <c r="N78" s="23" t="s">
        <v>412</v>
      </c>
      <c r="O78" s="23" t="s">
        <v>413</v>
      </c>
      <c r="P78" s="24">
        <v>239.9</v>
      </c>
      <c r="Q78" s="24">
        <v>7.2</v>
      </c>
      <c r="R78" s="24">
        <v>239.9</v>
      </c>
    </row>
    <row r="79" spans="1:18" x14ac:dyDescent="0.3">
      <c r="A79" t="s">
        <v>381</v>
      </c>
      <c r="E79" s="23" t="s">
        <v>173</v>
      </c>
      <c r="F79" s="24">
        <v>3</v>
      </c>
      <c r="G79" s="23" t="s">
        <v>385</v>
      </c>
      <c r="H79" s="23" t="s">
        <v>386</v>
      </c>
      <c r="I79" s="11">
        <v>42837</v>
      </c>
      <c r="J79" s="23" t="s">
        <v>19</v>
      </c>
      <c r="K79" s="23" t="s">
        <v>387</v>
      </c>
      <c r="L79" s="23" t="s">
        <v>18</v>
      </c>
      <c r="M79" s="23" t="s">
        <v>388</v>
      </c>
      <c r="N79" s="23" t="s">
        <v>389</v>
      </c>
      <c r="O79" s="23" t="s">
        <v>390</v>
      </c>
      <c r="P79" s="24">
        <v>1099.5</v>
      </c>
      <c r="Q79" s="24">
        <v>32.99</v>
      </c>
      <c r="R79" s="24">
        <v>1099.5</v>
      </c>
    </row>
    <row r="80" spans="1:18" x14ac:dyDescent="0.3">
      <c r="A80" t="s">
        <v>381</v>
      </c>
      <c r="E80" s="23" t="s">
        <v>174</v>
      </c>
      <c r="F80" s="24">
        <v>3</v>
      </c>
      <c r="G80" s="23" t="s">
        <v>385</v>
      </c>
      <c r="H80" s="23" t="s">
        <v>386</v>
      </c>
      <c r="I80" s="11">
        <v>42837</v>
      </c>
      <c r="J80" s="23" t="s">
        <v>31</v>
      </c>
      <c r="K80" s="23" t="s">
        <v>391</v>
      </c>
      <c r="L80" s="23" t="s">
        <v>22</v>
      </c>
      <c r="M80" s="23" t="s">
        <v>392</v>
      </c>
      <c r="N80" s="23" t="s">
        <v>393</v>
      </c>
      <c r="O80" s="23" t="s">
        <v>394</v>
      </c>
      <c r="P80" s="24">
        <v>159.80000000000001</v>
      </c>
      <c r="Q80" s="24">
        <v>4.79</v>
      </c>
      <c r="R80" s="24">
        <v>159.80000000000001</v>
      </c>
    </row>
    <row r="81" spans="1:18" x14ac:dyDescent="0.3">
      <c r="A81" t="s">
        <v>381</v>
      </c>
      <c r="E81" s="23" t="s">
        <v>175</v>
      </c>
      <c r="F81" s="24">
        <v>3</v>
      </c>
      <c r="G81" s="23" t="s">
        <v>385</v>
      </c>
      <c r="H81" s="23" t="s">
        <v>386</v>
      </c>
      <c r="I81" s="11">
        <v>42837</v>
      </c>
      <c r="J81" s="23" t="s">
        <v>33</v>
      </c>
      <c r="K81" s="23" t="s">
        <v>395</v>
      </c>
      <c r="L81" s="23" t="s">
        <v>32</v>
      </c>
      <c r="M81" s="23" t="s">
        <v>396</v>
      </c>
      <c r="N81" s="23" t="s">
        <v>397</v>
      </c>
      <c r="O81" s="23" t="s">
        <v>398</v>
      </c>
      <c r="P81" s="24">
        <v>39.9</v>
      </c>
      <c r="Q81" s="24">
        <v>1.2</v>
      </c>
      <c r="R81" s="24">
        <v>39.9</v>
      </c>
    </row>
    <row r="82" spans="1:18" x14ac:dyDescent="0.3">
      <c r="A82" t="s">
        <v>381</v>
      </c>
      <c r="E82" s="23" t="s">
        <v>176</v>
      </c>
      <c r="F82" s="24">
        <v>3</v>
      </c>
      <c r="G82" s="23" t="s">
        <v>385</v>
      </c>
      <c r="H82" s="23" t="s">
        <v>386</v>
      </c>
      <c r="I82" s="11">
        <v>42837</v>
      </c>
      <c r="J82" s="23" t="s">
        <v>34</v>
      </c>
      <c r="K82" s="23" t="s">
        <v>399</v>
      </c>
      <c r="L82" s="23" t="s">
        <v>22</v>
      </c>
      <c r="M82" s="23" t="s">
        <v>392</v>
      </c>
      <c r="N82" s="23" t="s">
        <v>393</v>
      </c>
      <c r="O82" s="23" t="s">
        <v>394</v>
      </c>
      <c r="P82" s="24">
        <v>8039.7</v>
      </c>
      <c r="Q82" s="24">
        <v>241.19</v>
      </c>
      <c r="R82" s="24">
        <v>8039.7</v>
      </c>
    </row>
    <row r="83" spans="1:18" x14ac:dyDescent="0.3">
      <c r="A83" t="s">
        <v>381</v>
      </c>
      <c r="E83" s="23" t="s">
        <v>177</v>
      </c>
      <c r="F83" s="24">
        <v>3</v>
      </c>
      <c r="G83" s="23" t="s">
        <v>385</v>
      </c>
      <c r="H83" s="23" t="s">
        <v>386</v>
      </c>
      <c r="I83" s="11">
        <v>42837</v>
      </c>
      <c r="J83" s="23" t="s">
        <v>30</v>
      </c>
      <c r="K83" s="23" t="s">
        <v>437</v>
      </c>
      <c r="L83" s="23" t="s">
        <v>20</v>
      </c>
      <c r="M83" s="23" t="s">
        <v>411</v>
      </c>
      <c r="N83" s="23" t="s">
        <v>412</v>
      </c>
      <c r="O83" s="23" t="s">
        <v>413</v>
      </c>
      <c r="P83" s="24">
        <v>239.85</v>
      </c>
      <c r="Q83" s="24">
        <v>7.2</v>
      </c>
      <c r="R83" s="24">
        <v>239.85</v>
      </c>
    </row>
    <row r="84" spans="1:18" x14ac:dyDescent="0.3">
      <c r="A84" t="s">
        <v>381</v>
      </c>
      <c r="E84" s="23" t="s">
        <v>178</v>
      </c>
      <c r="F84" s="24">
        <v>3</v>
      </c>
      <c r="G84" s="23" t="s">
        <v>385</v>
      </c>
      <c r="H84" s="23" t="s">
        <v>386</v>
      </c>
      <c r="I84" s="11">
        <v>42837</v>
      </c>
      <c r="J84" s="23" t="s">
        <v>38</v>
      </c>
      <c r="K84" s="23" t="s">
        <v>438</v>
      </c>
      <c r="L84" s="23" t="s">
        <v>36</v>
      </c>
      <c r="M84" s="23" t="s">
        <v>425</v>
      </c>
      <c r="N84" s="23" t="s">
        <v>426</v>
      </c>
      <c r="O84" s="23" t="s">
        <v>427</v>
      </c>
      <c r="P84" s="24">
        <v>21599.55</v>
      </c>
      <c r="Q84" s="24">
        <v>647.99</v>
      </c>
      <c r="R84" s="24">
        <v>21599.55</v>
      </c>
    </row>
    <row r="85" spans="1:18" x14ac:dyDescent="0.3">
      <c r="A85" t="s">
        <v>381</v>
      </c>
      <c r="E85" s="23" t="s">
        <v>179</v>
      </c>
      <c r="F85" s="24">
        <v>3</v>
      </c>
      <c r="G85" s="23" t="s">
        <v>385</v>
      </c>
      <c r="H85" s="23" t="s">
        <v>386</v>
      </c>
      <c r="I85" s="11">
        <v>42837</v>
      </c>
      <c r="J85" s="23" t="s">
        <v>30</v>
      </c>
      <c r="K85" s="23" t="s">
        <v>437</v>
      </c>
      <c r="L85" s="23" t="s">
        <v>20</v>
      </c>
      <c r="M85" s="23" t="s">
        <v>411</v>
      </c>
      <c r="N85" s="23" t="s">
        <v>412</v>
      </c>
      <c r="O85" s="23" t="s">
        <v>413</v>
      </c>
      <c r="P85" s="24">
        <v>799.5</v>
      </c>
      <c r="Q85" s="24">
        <v>23.99</v>
      </c>
      <c r="R85" s="24">
        <v>799.5</v>
      </c>
    </row>
    <row r="86" spans="1:18" x14ac:dyDescent="0.3">
      <c r="A86" t="s">
        <v>381</v>
      </c>
      <c r="E86" s="23" t="s">
        <v>180</v>
      </c>
      <c r="F86" s="24">
        <v>3</v>
      </c>
      <c r="G86" s="23" t="s">
        <v>385</v>
      </c>
      <c r="H86" s="23" t="s">
        <v>386</v>
      </c>
      <c r="I86" s="11">
        <v>42837</v>
      </c>
      <c r="J86" s="23" t="s">
        <v>23</v>
      </c>
      <c r="K86" s="23" t="s">
        <v>400</v>
      </c>
      <c r="L86" s="23" t="s">
        <v>22</v>
      </c>
      <c r="M86" s="23" t="s">
        <v>392</v>
      </c>
      <c r="N86" s="23" t="s">
        <v>393</v>
      </c>
      <c r="O86" s="23" t="s">
        <v>394</v>
      </c>
      <c r="P86" s="24">
        <v>28799.4</v>
      </c>
      <c r="Q86" s="24">
        <v>863.98</v>
      </c>
      <c r="R86" s="24">
        <v>28799.4</v>
      </c>
    </row>
    <row r="87" spans="1:18" x14ac:dyDescent="0.3">
      <c r="A87" t="s">
        <v>381</v>
      </c>
      <c r="E87" s="23" t="s">
        <v>181</v>
      </c>
      <c r="F87" s="24">
        <v>3</v>
      </c>
      <c r="G87" s="23" t="s">
        <v>385</v>
      </c>
      <c r="H87" s="23" t="s">
        <v>386</v>
      </c>
      <c r="I87" s="11">
        <v>42837</v>
      </c>
      <c r="J87" s="23" t="s">
        <v>25</v>
      </c>
      <c r="K87" s="23" t="s">
        <v>401</v>
      </c>
      <c r="L87" s="23" t="s">
        <v>24</v>
      </c>
      <c r="M87" s="23" t="s">
        <v>402</v>
      </c>
      <c r="N87" s="23" t="s">
        <v>403</v>
      </c>
      <c r="O87" s="23" t="s">
        <v>404</v>
      </c>
      <c r="P87" s="24">
        <v>4799.8999999999996</v>
      </c>
      <c r="Q87" s="24">
        <v>144</v>
      </c>
      <c r="R87" s="24">
        <v>4799.8999999999996</v>
      </c>
    </row>
    <row r="88" spans="1:18" x14ac:dyDescent="0.3">
      <c r="A88" t="s">
        <v>381</v>
      </c>
      <c r="E88" s="23" t="s">
        <v>182</v>
      </c>
      <c r="F88" s="24">
        <v>3</v>
      </c>
      <c r="G88" s="23" t="s">
        <v>385</v>
      </c>
      <c r="H88" s="23" t="s">
        <v>386</v>
      </c>
      <c r="I88" s="11">
        <v>42837</v>
      </c>
      <c r="J88" s="23" t="s">
        <v>26</v>
      </c>
      <c r="K88" s="23" t="s">
        <v>405</v>
      </c>
      <c r="L88" s="23" t="s">
        <v>24</v>
      </c>
      <c r="M88" s="23" t="s">
        <v>402</v>
      </c>
      <c r="N88" s="23" t="s">
        <v>403</v>
      </c>
      <c r="O88" s="23" t="s">
        <v>404</v>
      </c>
      <c r="P88" s="24">
        <v>59.95</v>
      </c>
      <c r="Q88" s="24">
        <v>1.8</v>
      </c>
      <c r="R88" s="24">
        <v>59.95</v>
      </c>
    </row>
    <row r="89" spans="1:18" x14ac:dyDescent="0.3">
      <c r="A89" t="s">
        <v>381</v>
      </c>
      <c r="E89" s="23" t="s">
        <v>183</v>
      </c>
      <c r="F89" s="24">
        <v>3</v>
      </c>
      <c r="G89" s="23" t="s">
        <v>385</v>
      </c>
      <c r="H89" s="23" t="s">
        <v>386</v>
      </c>
      <c r="I89" s="11">
        <v>42837</v>
      </c>
      <c r="J89" s="23" t="s">
        <v>33</v>
      </c>
      <c r="K89" s="23" t="s">
        <v>395</v>
      </c>
      <c r="L89" s="23" t="s">
        <v>32</v>
      </c>
      <c r="M89" s="23" t="s">
        <v>396</v>
      </c>
      <c r="N89" s="23" t="s">
        <v>397</v>
      </c>
      <c r="O89" s="23" t="s">
        <v>398</v>
      </c>
      <c r="P89" s="24">
        <v>479.6</v>
      </c>
      <c r="Q89" s="24">
        <v>14.39</v>
      </c>
      <c r="R89" s="24">
        <v>479.6</v>
      </c>
    </row>
    <row r="90" spans="1:18" x14ac:dyDescent="0.3">
      <c r="A90" t="s">
        <v>381</v>
      </c>
      <c r="E90" s="23" t="s">
        <v>184</v>
      </c>
      <c r="F90" s="24">
        <v>3</v>
      </c>
      <c r="G90" s="23" t="s">
        <v>385</v>
      </c>
      <c r="H90" s="23" t="s">
        <v>386</v>
      </c>
      <c r="I90" s="11">
        <v>42837</v>
      </c>
      <c r="J90" s="23" t="s">
        <v>34</v>
      </c>
      <c r="K90" s="23" t="s">
        <v>399</v>
      </c>
      <c r="L90" s="23" t="s">
        <v>22</v>
      </c>
      <c r="M90" s="23" t="s">
        <v>392</v>
      </c>
      <c r="N90" s="23" t="s">
        <v>393</v>
      </c>
      <c r="O90" s="23" t="s">
        <v>394</v>
      </c>
      <c r="P90" s="24">
        <v>1339.95</v>
      </c>
      <c r="Q90" s="24">
        <v>40.200000000000003</v>
      </c>
      <c r="R90" s="24">
        <v>1339.95</v>
      </c>
    </row>
    <row r="91" spans="1:18" x14ac:dyDescent="0.3">
      <c r="A91" t="s">
        <v>381</v>
      </c>
      <c r="E91" s="23" t="s">
        <v>185</v>
      </c>
      <c r="F91" s="24">
        <v>3</v>
      </c>
      <c r="G91" s="23" t="s">
        <v>385</v>
      </c>
      <c r="H91" s="23" t="s">
        <v>386</v>
      </c>
      <c r="I91" s="11">
        <v>42837</v>
      </c>
      <c r="J91" s="23" t="s">
        <v>28</v>
      </c>
      <c r="K91" s="23" t="s">
        <v>406</v>
      </c>
      <c r="L91" s="23" t="s">
        <v>27</v>
      </c>
      <c r="M91" s="23" t="s">
        <v>407</v>
      </c>
      <c r="N91" s="23" t="s">
        <v>408</v>
      </c>
      <c r="O91" s="23" t="s">
        <v>409</v>
      </c>
      <c r="P91" s="24">
        <v>419.4</v>
      </c>
      <c r="Q91" s="24">
        <v>12.58</v>
      </c>
      <c r="R91" s="24">
        <v>419.4</v>
      </c>
    </row>
    <row r="92" spans="1:18" x14ac:dyDescent="0.3">
      <c r="A92" t="s">
        <v>381</v>
      </c>
      <c r="E92" s="23" t="s">
        <v>186</v>
      </c>
      <c r="F92" s="24">
        <v>3</v>
      </c>
      <c r="G92" s="23" t="s">
        <v>385</v>
      </c>
      <c r="H92" s="23" t="s">
        <v>386</v>
      </c>
      <c r="I92" s="11">
        <v>42837</v>
      </c>
      <c r="J92" s="23" t="s">
        <v>29</v>
      </c>
      <c r="K92" s="23" t="s">
        <v>410</v>
      </c>
      <c r="L92" s="23" t="s">
        <v>20</v>
      </c>
      <c r="M92" s="23" t="s">
        <v>411</v>
      </c>
      <c r="N92" s="23" t="s">
        <v>412</v>
      </c>
      <c r="O92" s="23" t="s">
        <v>413</v>
      </c>
      <c r="P92" s="24">
        <v>189.95</v>
      </c>
      <c r="Q92" s="24">
        <v>5.7</v>
      </c>
      <c r="R92" s="24">
        <v>189.95</v>
      </c>
    </row>
    <row r="93" spans="1:18" x14ac:dyDescent="0.3">
      <c r="A93" t="s">
        <v>381</v>
      </c>
      <c r="E93" s="23" t="s">
        <v>187</v>
      </c>
      <c r="F93" s="24">
        <v>3</v>
      </c>
      <c r="G93" s="23" t="s">
        <v>385</v>
      </c>
      <c r="H93" s="23" t="s">
        <v>386</v>
      </c>
      <c r="I93" s="11">
        <v>42837</v>
      </c>
      <c r="J93" s="23" t="s">
        <v>29</v>
      </c>
      <c r="K93" s="23" t="s">
        <v>410</v>
      </c>
      <c r="L93" s="23" t="s">
        <v>20</v>
      </c>
      <c r="M93" s="23" t="s">
        <v>411</v>
      </c>
      <c r="N93" s="23" t="s">
        <v>412</v>
      </c>
      <c r="O93" s="23" t="s">
        <v>413</v>
      </c>
      <c r="P93" s="24">
        <v>39.799999999999997</v>
      </c>
      <c r="Q93" s="24">
        <v>1.19</v>
      </c>
      <c r="R93" s="24">
        <v>39.799999999999997</v>
      </c>
    </row>
    <row r="94" spans="1:18" x14ac:dyDescent="0.3">
      <c r="A94" t="s">
        <v>381</v>
      </c>
      <c r="E94" s="23" t="s">
        <v>188</v>
      </c>
      <c r="F94" s="24">
        <v>3</v>
      </c>
      <c r="G94" s="23" t="s">
        <v>385</v>
      </c>
      <c r="H94" s="23" t="s">
        <v>386</v>
      </c>
      <c r="I94" s="11">
        <v>42837</v>
      </c>
      <c r="J94" s="23" t="s">
        <v>34</v>
      </c>
      <c r="K94" s="23" t="s">
        <v>399</v>
      </c>
      <c r="L94" s="23" t="s">
        <v>22</v>
      </c>
      <c r="M94" s="23" t="s">
        <v>392</v>
      </c>
      <c r="N94" s="23" t="s">
        <v>393</v>
      </c>
      <c r="O94" s="23" t="s">
        <v>394</v>
      </c>
      <c r="P94" s="24">
        <v>359.7</v>
      </c>
      <c r="Q94" s="24">
        <v>10.79</v>
      </c>
      <c r="R94" s="24">
        <v>359.7</v>
      </c>
    </row>
    <row r="95" spans="1:18" x14ac:dyDescent="0.3">
      <c r="A95" t="s">
        <v>381</v>
      </c>
      <c r="E95" s="23" t="s">
        <v>189</v>
      </c>
      <c r="F95" s="24">
        <v>3</v>
      </c>
      <c r="G95" s="23" t="s">
        <v>385</v>
      </c>
      <c r="H95" s="23" t="s">
        <v>386</v>
      </c>
      <c r="I95" s="11">
        <v>42837</v>
      </c>
      <c r="J95" s="23" t="s">
        <v>29</v>
      </c>
      <c r="K95" s="23" t="s">
        <v>410</v>
      </c>
      <c r="L95" s="23" t="s">
        <v>20</v>
      </c>
      <c r="M95" s="23" t="s">
        <v>411</v>
      </c>
      <c r="N95" s="23" t="s">
        <v>412</v>
      </c>
      <c r="O95" s="23" t="s">
        <v>413</v>
      </c>
      <c r="P95" s="24">
        <v>569.85</v>
      </c>
      <c r="Q95" s="24">
        <v>17.100000000000001</v>
      </c>
      <c r="R95" s="24">
        <v>569.85</v>
      </c>
    </row>
    <row r="96" spans="1:18" x14ac:dyDescent="0.3">
      <c r="A96" t="s">
        <v>381</v>
      </c>
      <c r="E96" s="23" t="s">
        <v>190</v>
      </c>
      <c r="F96" s="24">
        <v>3</v>
      </c>
      <c r="G96" s="23" t="s">
        <v>385</v>
      </c>
      <c r="H96" s="23" t="s">
        <v>386</v>
      </c>
      <c r="I96" s="11">
        <v>42837</v>
      </c>
      <c r="J96" s="23" t="s">
        <v>38</v>
      </c>
      <c r="K96" s="23" t="s">
        <v>438</v>
      </c>
      <c r="L96" s="23" t="s">
        <v>36</v>
      </c>
      <c r="M96" s="23" t="s">
        <v>425</v>
      </c>
      <c r="N96" s="23" t="s">
        <v>426</v>
      </c>
      <c r="O96" s="23" t="s">
        <v>427</v>
      </c>
      <c r="P96" s="24">
        <v>1219.9000000000001</v>
      </c>
      <c r="Q96" s="24">
        <v>36.6</v>
      </c>
      <c r="R96" s="24">
        <v>1219.9000000000001</v>
      </c>
    </row>
    <row r="97" spans="1:18" x14ac:dyDescent="0.3">
      <c r="A97" t="s">
        <v>381</v>
      </c>
      <c r="E97" s="23" t="s">
        <v>191</v>
      </c>
      <c r="F97" s="24">
        <v>3</v>
      </c>
      <c r="G97" s="23" t="s">
        <v>385</v>
      </c>
      <c r="H97" s="23" t="s">
        <v>386</v>
      </c>
      <c r="I97" s="11">
        <v>42837</v>
      </c>
      <c r="J97" s="23" t="s">
        <v>30</v>
      </c>
      <c r="K97" s="23" t="s">
        <v>437</v>
      </c>
      <c r="L97" s="23" t="s">
        <v>20</v>
      </c>
      <c r="M97" s="23" t="s">
        <v>411</v>
      </c>
      <c r="N97" s="23" t="s">
        <v>412</v>
      </c>
      <c r="O97" s="23" t="s">
        <v>413</v>
      </c>
      <c r="P97" s="24">
        <v>109.95</v>
      </c>
      <c r="Q97" s="24">
        <v>3.3</v>
      </c>
      <c r="R97" s="24">
        <v>109.95</v>
      </c>
    </row>
    <row r="98" spans="1:18" x14ac:dyDescent="0.3">
      <c r="A98" t="s">
        <v>381</v>
      </c>
      <c r="E98" s="23" t="s">
        <v>192</v>
      </c>
      <c r="F98" s="24">
        <v>3</v>
      </c>
      <c r="G98" s="23" t="s">
        <v>385</v>
      </c>
      <c r="H98" s="23" t="s">
        <v>386</v>
      </c>
      <c r="I98" s="11">
        <v>42837</v>
      </c>
      <c r="J98" s="23" t="s">
        <v>29</v>
      </c>
      <c r="K98" s="23" t="s">
        <v>410</v>
      </c>
      <c r="L98" s="23" t="s">
        <v>20</v>
      </c>
      <c r="M98" s="23" t="s">
        <v>411</v>
      </c>
      <c r="N98" s="23" t="s">
        <v>412</v>
      </c>
      <c r="O98" s="23" t="s">
        <v>413</v>
      </c>
      <c r="P98" s="24">
        <v>119.9</v>
      </c>
      <c r="Q98" s="24">
        <v>3.6</v>
      </c>
      <c r="R98" s="24">
        <v>119.9</v>
      </c>
    </row>
    <row r="99" spans="1:18" x14ac:dyDescent="0.3">
      <c r="A99" t="s">
        <v>381</v>
      </c>
      <c r="E99" s="23" t="s">
        <v>193</v>
      </c>
      <c r="F99" s="24">
        <v>3</v>
      </c>
      <c r="G99" s="23" t="s">
        <v>385</v>
      </c>
      <c r="H99" s="23" t="s">
        <v>386</v>
      </c>
      <c r="I99" s="11">
        <v>42837</v>
      </c>
      <c r="J99" s="23" t="s">
        <v>37</v>
      </c>
      <c r="K99" s="23" t="s">
        <v>434</v>
      </c>
      <c r="L99" s="23" t="s">
        <v>32</v>
      </c>
      <c r="M99" s="23" t="s">
        <v>396</v>
      </c>
      <c r="N99" s="23" t="s">
        <v>397</v>
      </c>
      <c r="O99" s="23" t="s">
        <v>398</v>
      </c>
      <c r="P99" s="24">
        <v>2399.9499999999998</v>
      </c>
      <c r="Q99" s="24">
        <v>72</v>
      </c>
      <c r="R99" s="24">
        <v>2399.9499999999998</v>
      </c>
    </row>
    <row r="100" spans="1:18" x14ac:dyDescent="0.3">
      <c r="A100" t="s">
        <v>381</v>
      </c>
      <c r="E100" s="23" t="s">
        <v>194</v>
      </c>
      <c r="F100" s="24">
        <v>3</v>
      </c>
      <c r="G100" s="23" t="s">
        <v>385</v>
      </c>
      <c r="H100" s="23" t="s">
        <v>386</v>
      </c>
      <c r="I100" s="11">
        <v>42837</v>
      </c>
      <c r="J100" s="23" t="s">
        <v>195</v>
      </c>
      <c r="K100" s="23" t="s">
        <v>441</v>
      </c>
      <c r="L100" s="23" t="s">
        <v>35</v>
      </c>
      <c r="M100" s="23" t="s">
        <v>420</v>
      </c>
      <c r="N100" s="23" t="s">
        <v>421</v>
      </c>
      <c r="O100" s="23" t="s">
        <v>422</v>
      </c>
      <c r="P100" s="24">
        <v>949.75</v>
      </c>
      <c r="Q100" s="24">
        <v>28.49</v>
      </c>
      <c r="R100" s="24">
        <v>949.75</v>
      </c>
    </row>
    <row r="101" spans="1:18" x14ac:dyDescent="0.3">
      <c r="A101" t="s">
        <v>381</v>
      </c>
      <c r="E101" s="23" t="s">
        <v>196</v>
      </c>
      <c r="F101" s="24">
        <v>3</v>
      </c>
      <c r="G101" s="23" t="s">
        <v>385</v>
      </c>
      <c r="H101" s="23" t="s">
        <v>386</v>
      </c>
      <c r="I101" s="11">
        <v>42837</v>
      </c>
      <c r="J101" s="23" t="s">
        <v>37</v>
      </c>
      <c r="K101" s="23" t="s">
        <v>434</v>
      </c>
      <c r="L101" s="23" t="s">
        <v>32</v>
      </c>
      <c r="M101" s="23" t="s">
        <v>396</v>
      </c>
      <c r="N101" s="23" t="s">
        <v>397</v>
      </c>
      <c r="O101" s="23" t="s">
        <v>398</v>
      </c>
      <c r="P101" s="24">
        <v>89.95</v>
      </c>
      <c r="Q101" s="24">
        <v>2.7</v>
      </c>
      <c r="R101" s="24">
        <v>89.95</v>
      </c>
    </row>
    <row r="102" spans="1:18" x14ac:dyDescent="0.3">
      <c r="A102" t="s">
        <v>381</v>
      </c>
      <c r="E102" s="23" t="s">
        <v>197</v>
      </c>
      <c r="F102" s="24">
        <v>3</v>
      </c>
      <c r="G102" s="23" t="s">
        <v>385</v>
      </c>
      <c r="H102" s="23" t="s">
        <v>386</v>
      </c>
      <c r="I102" s="11">
        <v>42837</v>
      </c>
      <c r="J102" s="23" t="s">
        <v>198</v>
      </c>
      <c r="K102" s="23" t="s">
        <v>442</v>
      </c>
      <c r="L102" s="23" t="s">
        <v>32</v>
      </c>
      <c r="M102" s="23" t="s">
        <v>396</v>
      </c>
      <c r="N102" s="23" t="s">
        <v>397</v>
      </c>
      <c r="O102" s="23" t="s">
        <v>398</v>
      </c>
      <c r="P102" s="24">
        <v>5299.8</v>
      </c>
      <c r="Q102" s="24">
        <v>159</v>
      </c>
      <c r="R102" s="24">
        <v>5299.8</v>
      </c>
    </row>
    <row r="103" spans="1:18" x14ac:dyDescent="0.3">
      <c r="A103" t="s">
        <v>381</v>
      </c>
      <c r="E103" s="23" t="s">
        <v>199</v>
      </c>
      <c r="F103" s="24">
        <v>3</v>
      </c>
      <c r="G103" s="23" t="s">
        <v>385</v>
      </c>
      <c r="H103" s="23" t="s">
        <v>386</v>
      </c>
      <c r="I103" s="11">
        <v>42837</v>
      </c>
      <c r="J103" s="23" t="s">
        <v>29</v>
      </c>
      <c r="K103" s="23" t="s">
        <v>410</v>
      </c>
      <c r="L103" s="23" t="s">
        <v>20</v>
      </c>
      <c r="M103" s="23" t="s">
        <v>411</v>
      </c>
      <c r="N103" s="23" t="s">
        <v>412</v>
      </c>
      <c r="O103" s="23" t="s">
        <v>413</v>
      </c>
      <c r="P103" s="24">
        <v>159.9</v>
      </c>
      <c r="Q103" s="24">
        <v>4.8</v>
      </c>
      <c r="R103" s="24">
        <v>159.9</v>
      </c>
    </row>
    <row r="104" spans="1:18" x14ac:dyDescent="0.3">
      <c r="A104" t="s">
        <v>381</v>
      </c>
      <c r="E104" s="23" t="s">
        <v>200</v>
      </c>
      <c r="F104" s="24">
        <v>3</v>
      </c>
      <c r="G104" s="23" t="s">
        <v>385</v>
      </c>
      <c r="H104" s="23" t="s">
        <v>386</v>
      </c>
      <c r="I104" s="11">
        <v>42837</v>
      </c>
      <c r="J104" s="23" t="s">
        <v>40</v>
      </c>
      <c r="K104" s="23" t="s">
        <v>443</v>
      </c>
      <c r="L104" s="23" t="s">
        <v>20</v>
      </c>
      <c r="M104" s="23" t="s">
        <v>411</v>
      </c>
      <c r="N104" s="23" t="s">
        <v>412</v>
      </c>
      <c r="O104" s="23" t="s">
        <v>413</v>
      </c>
      <c r="P104" s="24">
        <v>1349.95</v>
      </c>
      <c r="Q104" s="24">
        <v>40.5</v>
      </c>
      <c r="R104" s="24">
        <v>1349.95</v>
      </c>
    </row>
    <row r="105" spans="1:18" x14ac:dyDescent="0.3">
      <c r="A105" t="s">
        <v>381</v>
      </c>
      <c r="E105" s="23" t="s">
        <v>201</v>
      </c>
      <c r="F105" s="24">
        <v>3</v>
      </c>
      <c r="G105" s="23" t="s">
        <v>385</v>
      </c>
      <c r="H105" s="23" t="s">
        <v>386</v>
      </c>
      <c r="I105" s="11">
        <v>42837</v>
      </c>
      <c r="J105" s="23" t="s">
        <v>31</v>
      </c>
      <c r="K105" s="23" t="s">
        <v>391</v>
      </c>
      <c r="L105" s="23" t="s">
        <v>22</v>
      </c>
      <c r="M105" s="23" t="s">
        <v>392</v>
      </c>
      <c r="N105" s="23" t="s">
        <v>393</v>
      </c>
      <c r="O105" s="23" t="s">
        <v>394</v>
      </c>
      <c r="P105" s="24">
        <v>9.9499999999999993</v>
      </c>
      <c r="Q105" s="24">
        <v>0.3</v>
      </c>
      <c r="R105" s="24">
        <v>9.9499999999999993</v>
      </c>
    </row>
    <row r="106" spans="1:18" x14ac:dyDescent="0.3">
      <c r="A106" t="s">
        <v>381</v>
      </c>
      <c r="E106" s="23" t="s">
        <v>202</v>
      </c>
      <c r="F106" s="24">
        <v>3</v>
      </c>
      <c r="G106" s="23" t="s">
        <v>385</v>
      </c>
      <c r="H106" s="23" t="s">
        <v>386</v>
      </c>
      <c r="I106" s="11">
        <v>42837</v>
      </c>
      <c r="J106" s="23" t="s">
        <v>34</v>
      </c>
      <c r="K106" s="23" t="s">
        <v>399</v>
      </c>
      <c r="L106" s="23" t="s">
        <v>22</v>
      </c>
      <c r="M106" s="23" t="s">
        <v>392</v>
      </c>
      <c r="N106" s="23" t="s">
        <v>393</v>
      </c>
      <c r="O106" s="23" t="s">
        <v>394</v>
      </c>
      <c r="P106" s="24">
        <v>759.8</v>
      </c>
      <c r="Q106" s="24">
        <v>22.79</v>
      </c>
      <c r="R106" s="24">
        <v>759.8</v>
      </c>
    </row>
    <row r="107" spans="1:18" x14ac:dyDescent="0.3">
      <c r="A107" t="s">
        <v>381</v>
      </c>
      <c r="E107" s="23" t="s">
        <v>203</v>
      </c>
      <c r="F107" s="24">
        <v>3</v>
      </c>
      <c r="G107" s="23" t="s">
        <v>385</v>
      </c>
      <c r="H107" s="23" t="s">
        <v>444</v>
      </c>
      <c r="I107" s="11">
        <v>42837</v>
      </c>
      <c r="J107" s="23" t="s">
        <v>30</v>
      </c>
      <c r="K107" s="23" t="s">
        <v>437</v>
      </c>
      <c r="L107" s="23" t="s">
        <v>20</v>
      </c>
      <c r="M107" s="23" t="s">
        <v>411</v>
      </c>
      <c r="N107" s="23" t="s">
        <v>412</v>
      </c>
      <c r="O107" s="23" t="s">
        <v>413</v>
      </c>
      <c r="P107" s="24">
        <v>189.95</v>
      </c>
      <c r="Q107" s="24">
        <v>5.7</v>
      </c>
      <c r="R107" s="24">
        <v>189.95</v>
      </c>
    </row>
    <row r="108" spans="1:18" x14ac:dyDescent="0.3">
      <c r="A108" t="s">
        <v>381</v>
      </c>
      <c r="E108" s="23" t="s">
        <v>204</v>
      </c>
      <c r="F108" s="24">
        <v>3</v>
      </c>
      <c r="G108" s="23" t="s">
        <v>385</v>
      </c>
      <c r="H108" s="23" t="s">
        <v>444</v>
      </c>
      <c r="I108" s="11">
        <v>42837</v>
      </c>
      <c r="J108" s="23" t="s">
        <v>38</v>
      </c>
      <c r="K108" s="23" t="s">
        <v>438</v>
      </c>
      <c r="L108" s="23" t="s">
        <v>36</v>
      </c>
      <c r="M108" s="23" t="s">
        <v>425</v>
      </c>
      <c r="N108" s="23" t="s">
        <v>426</v>
      </c>
      <c r="O108" s="23" t="s">
        <v>427</v>
      </c>
      <c r="P108" s="24">
        <v>39.799999999999997</v>
      </c>
      <c r="Q108" s="24">
        <v>1.19</v>
      </c>
      <c r="R108" s="24">
        <v>39.799999999999997</v>
      </c>
    </row>
    <row r="109" spans="1:18" x14ac:dyDescent="0.3">
      <c r="A109" t="s">
        <v>381</v>
      </c>
      <c r="E109" s="23" t="s">
        <v>205</v>
      </c>
      <c r="F109" s="24">
        <v>3</v>
      </c>
      <c r="G109" s="23" t="s">
        <v>385</v>
      </c>
      <c r="H109" s="23" t="s">
        <v>444</v>
      </c>
      <c r="I109" s="11">
        <v>42837</v>
      </c>
      <c r="J109" s="23" t="s">
        <v>206</v>
      </c>
      <c r="K109" s="23" t="s">
        <v>445</v>
      </c>
      <c r="L109" s="23" t="s">
        <v>36</v>
      </c>
      <c r="M109" s="23" t="s">
        <v>425</v>
      </c>
      <c r="N109" s="23" t="s">
        <v>426</v>
      </c>
      <c r="O109" s="23" t="s">
        <v>427</v>
      </c>
      <c r="P109" s="24">
        <v>1234.4000000000001</v>
      </c>
      <c r="Q109" s="24">
        <v>37.04</v>
      </c>
      <c r="R109" s="24">
        <v>1234.4000000000001</v>
      </c>
    </row>
    <row r="110" spans="1:18" x14ac:dyDescent="0.3">
      <c r="A110" t="s">
        <v>381</v>
      </c>
      <c r="E110" s="23" t="s">
        <v>207</v>
      </c>
      <c r="F110" s="24">
        <v>3</v>
      </c>
      <c r="G110" s="23" t="s">
        <v>385</v>
      </c>
      <c r="H110" s="23" t="s">
        <v>444</v>
      </c>
      <c r="I110" s="11">
        <v>42837</v>
      </c>
      <c r="J110" s="23" t="s">
        <v>208</v>
      </c>
      <c r="K110" s="23" t="s">
        <v>446</v>
      </c>
      <c r="L110" s="23" t="s">
        <v>35</v>
      </c>
      <c r="M110" s="23" t="s">
        <v>420</v>
      </c>
      <c r="N110" s="23" t="s">
        <v>421</v>
      </c>
      <c r="O110" s="23" t="s">
        <v>422</v>
      </c>
      <c r="P110" s="24">
        <v>609.95000000000005</v>
      </c>
      <c r="Q110" s="24">
        <v>18.3</v>
      </c>
      <c r="R110" s="24">
        <v>609.95000000000005</v>
      </c>
    </row>
    <row r="111" spans="1:18" x14ac:dyDescent="0.3">
      <c r="A111" t="s">
        <v>381</v>
      </c>
      <c r="E111" s="23" t="s">
        <v>209</v>
      </c>
      <c r="F111" s="24">
        <v>3</v>
      </c>
      <c r="G111" s="23" t="s">
        <v>385</v>
      </c>
      <c r="H111" s="23" t="s">
        <v>444</v>
      </c>
      <c r="I111" s="11">
        <v>42837</v>
      </c>
      <c r="J111" s="23" t="s">
        <v>210</v>
      </c>
      <c r="K111" s="23" t="s">
        <v>447</v>
      </c>
      <c r="L111" s="23" t="s">
        <v>20</v>
      </c>
      <c r="M111" s="23" t="s">
        <v>411</v>
      </c>
      <c r="N111" s="23" t="s">
        <v>412</v>
      </c>
      <c r="O111" s="23" t="s">
        <v>413</v>
      </c>
      <c r="P111" s="24">
        <v>99.75</v>
      </c>
      <c r="Q111" s="24">
        <v>2.99</v>
      </c>
      <c r="R111" s="24">
        <v>99.75</v>
      </c>
    </row>
    <row r="112" spans="1:18" x14ac:dyDescent="0.3">
      <c r="A112" t="s">
        <v>381</v>
      </c>
      <c r="E112" s="23" t="s">
        <v>211</v>
      </c>
      <c r="F112" s="24">
        <v>3</v>
      </c>
      <c r="G112" s="23" t="s">
        <v>385</v>
      </c>
      <c r="H112" s="23" t="s">
        <v>386</v>
      </c>
      <c r="I112" s="11">
        <v>42837</v>
      </c>
      <c r="J112" s="23" t="s">
        <v>212</v>
      </c>
      <c r="K112" s="23" t="s">
        <v>448</v>
      </c>
      <c r="L112" s="23" t="s">
        <v>27</v>
      </c>
      <c r="M112" s="23" t="s">
        <v>407</v>
      </c>
      <c r="N112" s="23" t="s">
        <v>408</v>
      </c>
      <c r="O112" s="23" t="s">
        <v>409</v>
      </c>
      <c r="P112" s="24">
        <v>70009.95</v>
      </c>
      <c r="Q112" s="24">
        <v>2100.3000000000002</v>
      </c>
      <c r="R112" s="24">
        <v>70009.95</v>
      </c>
    </row>
    <row r="113" spans="1:18" x14ac:dyDescent="0.3">
      <c r="A113" t="s">
        <v>381</v>
      </c>
      <c r="E113" s="23" t="s">
        <v>213</v>
      </c>
      <c r="F113" s="24">
        <v>3</v>
      </c>
      <c r="G113" s="23" t="s">
        <v>385</v>
      </c>
      <c r="H113" s="23" t="s">
        <v>386</v>
      </c>
      <c r="I113" s="11">
        <v>42837</v>
      </c>
      <c r="J113" s="23" t="s">
        <v>25</v>
      </c>
      <c r="K113" s="23" t="s">
        <v>401</v>
      </c>
      <c r="L113" s="23" t="s">
        <v>24</v>
      </c>
      <c r="M113" s="23" t="s">
        <v>402</v>
      </c>
      <c r="N113" s="23" t="s">
        <v>403</v>
      </c>
      <c r="O113" s="23" t="s">
        <v>404</v>
      </c>
      <c r="P113" s="24">
        <v>479.9</v>
      </c>
      <c r="Q113" s="24">
        <v>14.4</v>
      </c>
      <c r="R113" s="24">
        <v>479.9</v>
      </c>
    </row>
    <row r="114" spans="1:18" x14ac:dyDescent="0.3">
      <c r="A114" t="s">
        <v>381</v>
      </c>
      <c r="E114" s="23" t="s">
        <v>214</v>
      </c>
      <c r="F114" s="24">
        <v>3</v>
      </c>
      <c r="G114" s="23" t="s">
        <v>385</v>
      </c>
      <c r="H114" s="23" t="s">
        <v>386</v>
      </c>
      <c r="I114" s="11">
        <v>42837</v>
      </c>
      <c r="J114" s="23" t="s">
        <v>215</v>
      </c>
      <c r="K114" s="23" t="s">
        <v>449</v>
      </c>
      <c r="L114" s="23" t="s">
        <v>24</v>
      </c>
      <c r="M114" s="23" t="s">
        <v>402</v>
      </c>
      <c r="N114" s="23" t="s">
        <v>403</v>
      </c>
      <c r="O114" s="23" t="s">
        <v>404</v>
      </c>
      <c r="P114" s="24">
        <v>649.9</v>
      </c>
      <c r="Q114" s="24">
        <v>19.5</v>
      </c>
      <c r="R114" s="24">
        <v>649.9</v>
      </c>
    </row>
    <row r="115" spans="1:18" x14ac:dyDescent="0.3">
      <c r="A115" t="s">
        <v>381</v>
      </c>
      <c r="E115" s="23" t="s">
        <v>216</v>
      </c>
      <c r="F115" s="24">
        <v>3</v>
      </c>
      <c r="G115" s="23" t="s">
        <v>385</v>
      </c>
      <c r="H115" s="23" t="s">
        <v>386</v>
      </c>
      <c r="I115" s="11">
        <v>42837</v>
      </c>
      <c r="J115" s="23" t="s">
        <v>31</v>
      </c>
      <c r="K115" s="23" t="s">
        <v>391</v>
      </c>
      <c r="L115" s="23" t="s">
        <v>22</v>
      </c>
      <c r="M115" s="23" t="s">
        <v>392</v>
      </c>
      <c r="N115" s="23" t="s">
        <v>393</v>
      </c>
      <c r="O115" s="23" t="s">
        <v>394</v>
      </c>
      <c r="P115" s="24">
        <v>6589.95</v>
      </c>
      <c r="Q115" s="24">
        <v>197.7</v>
      </c>
      <c r="R115" s="24">
        <v>6589.95</v>
      </c>
    </row>
    <row r="116" spans="1:18" x14ac:dyDescent="0.3">
      <c r="A116" t="s">
        <v>381</v>
      </c>
      <c r="E116" s="23" t="s">
        <v>217</v>
      </c>
      <c r="F116" s="24">
        <v>3</v>
      </c>
      <c r="G116" s="23" t="s">
        <v>385</v>
      </c>
      <c r="H116" s="23" t="s">
        <v>386</v>
      </c>
      <c r="I116" s="11">
        <v>42837</v>
      </c>
      <c r="J116" s="23" t="s">
        <v>218</v>
      </c>
      <c r="K116" s="23" t="s">
        <v>450</v>
      </c>
      <c r="L116" s="23" t="s">
        <v>27</v>
      </c>
      <c r="M116" s="23" t="s">
        <v>407</v>
      </c>
      <c r="N116" s="23" t="s">
        <v>408</v>
      </c>
      <c r="O116" s="23" t="s">
        <v>409</v>
      </c>
      <c r="P116" s="24">
        <v>29.85</v>
      </c>
      <c r="Q116" s="24">
        <v>0.9</v>
      </c>
      <c r="R116" s="24">
        <v>29.85</v>
      </c>
    </row>
    <row r="117" spans="1:18" x14ac:dyDescent="0.3">
      <c r="A117" t="s">
        <v>381</v>
      </c>
      <c r="E117" s="23" t="s">
        <v>219</v>
      </c>
      <c r="F117" s="24">
        <v>3</v>
      </c>
      <c r="G117" s="23" t="s">
        <v>385</v>
      </c>
      <c r="H117" s="23" t="s">
        <v>386</v>
      </c>
      <c r="I117" s="11">
        <v>42837</v>
      </c>
      <c r="J117" s="23" t="s">
        <v>218</v>
      </c>
      <c r="K117" s="23" t="s">
        <v>451</v>
      </c>
      <c r="L117" s="23" t="s">
        <v>18</v>
      </c>
      <c r="M117" s="23" t="s">
        <v>388</v>
      </c>
      <c r="N117" s="23" t="s">
        <v>389</v>
      </c>
      <c r="O117" s="23" t="s">
        <v>390</v>
      </c>
      <c r="P117" s="24">
        <v>39.799999999999997</v>
      </c>
      <c r="Q117" s="24">
        <v>1.19</v>
      </c>
      <c r="R117" s="24">
        <v>39.799999999999997</v>
      </c>
    </row>
    <row r="118" spans="1:18" x14ac:dyDescent="0.3">
      <c r="A118" t="s">
        <v>381</v>
      </c>
      <c r="E118" s="23" t="s">
        <v>220</v>
      </c>
      <c r="F118" s="24">
        <v>3</v>
      </c>
      <c r="G118" s="23" t="s">
        <v>385</v>
      </c>
      <c r="H118" s="23" t="s">
        <v>386</v>
      </c>
      <c r="I118" s="11">
        <v>42837</v>
      </c>
      <c r="J118" s="23" t="s">
        <v>221</v>
      </c>
      <c r="K118" s="23" t="s">
        <v>452</v>
      </c>
      <c r="L118" s="23" t="s">
        <v>32</v>
      </c>
      <c r="M118" s="23" t="s">
        <v>396</v>
      </c>
      <c r="N118" s="23" t="s">
        <v>397</v>
      </c>
      <c r="O118" s="23" t="s">
        <v>398</v>
      </c>
      <c r="P118" s="24">
        <v>69109.95</v>
      </c>
      <c r="Q118" s="24">
        <v>2073.3000000000002</v>
      </c>
      <c r="R118" s="24">
        <v>69109.95</v>
      </c>
    </row>
    <row r="119" spans="1:18" x14ac:dyDescent="0.3">
      <c r="A119" t="s">
        <v>381</v>
      </c>
      <c r="E119" s="23" t="s">
        <v>222</v>
      </c>
      <c r="F119" s="24">
        <v>3</v>
      </c>
      <c r="G119" s="23" t="s">
        <v>385</v>
      </c>
      <c r="H119" s="23" t="s">
        <v>453</v>
      </c>
      <c r="I119" s="11">
        <v>42837</v>
      </c>
      <c r="J119" s="23" t="s">
        <v>223</v>
      </c>
      <c r="K119" s="23" t="s">
        <v>454</v>
      </c>
      <c r="L119" s="23" t="s">
        <v>22</v>
      </c>
      <c r="M119" s="23" t="s">
        <v>392</v>
      </c>
      <c r="N119" s="23" t="s">
        <v>393</v>
      </c>
      <c r="O119" s="23" t="s">
        <v>394</v>
      </c>
      <c r="P119" s="24">
        <v>119.95</v>
      </c>
      <c r="Q119" s="24">
        <v>3.6</v>
      </c>
      <c r="R119" s="24">
        <v>119.95</v>
      </c>
    </row>
    <row r="120" spans="1:18" x14ac:dyDescent="0.3">
      <c r="A120" t="s">
        <v>381</v>
      </c>
      <c r="E120" s="23" t="s">
        <v>224</v>
      </c>
      <c r="F120" s="24">
        <v>3</v>
      </c>
      <c r="G120" s="23" t="s">
        <v>385</v>
      </c>
      <c r="H120" s="23" t="s">
        <v>386</v>
      </c>
      <c r="I120" s="11">
        <v>42837</v>
      </c>
      <c r="J120" s="23" t="s">
        <v>39</v>
      </c>
      <c r="K120" s="23" t="s">
        <v>439</v>
      </c>
      <c r="L120" s="23" t="s">
        <v>24</v>
      </c>
      <c r="M120" s="23" t="s">
        <v>402</v>
      </c>
      <c r="N120" s="23" t="s">
        <v>403</v>
      </c>
      <c r="O120" s="23" t="s">
        <v>404</v>
      </c>
      <c r="P120" s="24">
        <v>69109.95</v>
      </c>
      <c r="Q120" s="24">
        <v>2073.3000000000002</v>
      </c>
      <c r="R120" s="24">
        <v>69109.95</v>
      </c>
    </row>
    <row r="121" spans="1:18" x14ac:dyDescent="0.3">
      <c r="A121" t="s">
        <v>381</v>
      </c>
      <c r="E121" s="23" t="s">
        <v>225</v>
      </c>
      <c r="F121" s="24">
        <v>3</v>
      </c>
      <c r="G121" s="23" t="s">
        <v>385</v>
      </c>
      <c r="H121" s="23" t="s">
        <v>453</v>
      </c>
      <c r="I121" s="11">
        <v>42837</v>
      </c>
      <c r="J121" s="23" t="s">
        <v>77</v>
      </c>
      <c r="K121" s="23" t="s">
        <v>423</v>
      </c>
      <c r="L121" s="23" t="s">
        <v>35</v>
      </c>
      <c r="M121" s="23" t="s">
        <v>420</v>
      </c>
      <c r="N121" s="23" t="s">
        <v>421</v>
      </c>
      <c r="O121" s="23" t="s">
        <v>422</v>
      </c>
      <c r="P121" s="24">
        <v>79.900000000000006</v>
      </c>
      <c r="Q121" s="24">
        <v>2.4</v>
      </c>
      <c r="R121" s="24">
        <v>79.900000000000006</v>
      </c>
    </row>
    <row r="122" spans="1:18" x14ac:dyDescent="0.3">
      <c r="A122" t="s">
        <v>381</v>
      </c>
      <c r="E122" s="23" t="s">
        <v>226</v>
      </c>
      <c r="F122" s="24">
        <v>3</v>
      </c>
      <c r="G122" s="23" t="s">
        <v>385</v>
      </c>
      <c r="H122" s="23" t="s">
        <v>386</v>
      </c>
      <c r="I122" s="11">
        <v>42837</v>
      </c>
      <c r="J122" s="23" t="s">
        <v>33</v>
      </c>
      <c r="K122" s="23" t="s">
        <v>395</v>
      </c>
      <c r="L122" s="23" t="s">
        <v>32</v>
      </c>
      <c r="M122" s="23" t="s">
        <v>396</v>
      </c>
      <c r="N122" s="23" t="s">
        <v>397</v>
      </c>
      <c r="O122" s="23" t="s">
        <v>398</v>
      </c>
      <c r="P122" s="24">
        <v>29.85</v>
      </c>
      <c r="Q122" s="24">
        <v>0.9</v>
      </c>
      <c r="R122" s="24">
        <v>29.85</v>
      </c>
    </row>
    <row r="123" spans="1:18" x14ac:dyDescent="0.3">
      <c r="A123" t="s">
        <v>381</v>
      </c>
      <c r="E123" s="23" t="s">
        <v>227</v>
      </c>
      <c r="F123" s="24">
        <v>3</v>
      </c>
      <c r="G123" s="23" t="s">
        <v>385</v>
      </c>
      <c r="H123" s="23" t="s">
        <v>444</v>
      </c>
      <c r="I123" s="11">
        <v>42837</v>
      </c>
      <c r="J123" s="23" t="s">
        <v>39</v>
      </c>
      <c r="K123" s="23" t="s">
        <v>439</v>
      </c>
      <c r="L123" s="23" t="s">
        <v>24</v>
      </c>
      <c r="M123" s="23" t="s">
        <v>402</v>
      </c>
      <c r="N123" s="23" t="s">
        <v>403</v>
      </c>
      <c r="O123" s="23" t="s">
        <v>404</v>
      </c>
      <c r="P123" s="24">
        <v>109.95</v>
      </c>
      <c r="Q123" s="24">
        <v>3.3</v>
      </c>
      <c r="R123" s="24">
        <v>109.95</v>
      </c>
    </row>
    <row r="124" spans="1:18" x14ac:dyDescent="0.3">
      <c r="A124" t="s">
        <v>381</v>
      </c>
      <c r="E124" s="23" t="s">
        <v>228</v>
      </c>
      <c r="F124" s="24">
        <v>3</v>
      </c>
      <c r="G124" s="23" t="s">
        <v>385</v>
      </c>
      <c r="H124" s="23" t="s">
        <v>386</v>
      </c>
      <c r="I124" s="11">
        <v>42837</v>
      </c>
      <c r="J124" s="23" t="s">
        <v>37</v>
      </c>
      <c r="K124" s="23" t="s">
        <v>434</v>
      </c>
      <c r="L124" s="23" t="s">
        <v>32</v>
      </c>
      <c r="M124" s="23" t="s">
        <v>396</v>
      </c>
      <c r="N124" s="23" t="s">
        <v>397</v>
      </c>
      <c r="O124" s="23" t="s">
        <v>398</v>
      </c>
      <c r="P124" s="24">
        <v>29.85</v>
      </c>
      <c r="Q124" s="24">
        <v>0.9</v>
      </c>
      <c r="R124" s="24">
        <v>29.85</v>
      </c>
    </row>
    <row r="125" spans="1:18" x14ac:dyDescent="0.3">
      <c r="A125" t="s">
        <v>381</v>
      </c>
      <c r="E125" s="23" t="s">
        <v>229</v>
      </c>
      <c r="F125" s="24">
        <v>3</v>
      </c>
      <c r="G125" s="23" t="s">
        <v>385</v>
      </c>
      <c r="H125" s="23" t="s">
        <v>386</v>
      </c>
      <c r="I125" s="11">
        <v>42837</v>
      </c>
      <c r="J125" s="23" t="s">
        <v>198</v>
      </c>
      <c r="K125" s="23" t="s">
        <v>442</v>
      </c>
      <c r="L125" s="23" t="s">
        <v>32</v>
      </c>
      <c r="M125" s="23" t="s">
        <v>396</v>
      </c>
      <c r="N125" s="23" t="s">
        <v>397</v>
      </c>
      <c r="O125" s="23" t="s">
        <v>398</v>
      </c>
      <c r="P125" s="24">
        <v>39.799999999999997</v>
      </c>
      <c r="Q125" s="24">
        <v>1.19</v>
      </c>
      <c r="R125" s="24">
        <v>39.799999999999997</v>
      </c>
    </row>
    <row r="126" spans="1:18" x14ac:dyDescent="0.3">
      <c r="A126" t="s">
        <v>381</v>
      </c>
      <c r="E126" s="23" t="s">
        <v>230</v>
      </c>
      <c r="F126" s="24">
        <v>3</v>
      </c>
      <c r="G126" s="23" t="s">
        <v>385</v>
      </c>
      <c r="H126" s="23" t="s">
        <v>386</v>
      </c>
      <c r="I126" s="11">
        <v>42837</v>
      </c>
      <c r="J126" s="23" t="s">
        <v>29</v>
      </c>
      <c r="K126" s="23" t="s">
        <v>410</v>
      </c>
      <c r="L126" s="23" t="s">
        <v>20</v>
      </c>
      <c r="M126" s="23" t="s">
        <v>411</v>
      </c>
      <c r="N126" s="23" t="s">
        <v>412</v>
      </c>
      <c r="O126" s="23" t="s">
        <v>413</v>
      </c>
      <c r="P126" s="24">
        <v>5329.6</v>
      </c>
      <c r="Q126" s="24">
        <v>159.88999999999999</v>
      </c>
      <c r="R126" s="24">
        <v>5329.6</v>
      </c>
    </row>
    <row r="127" spans="1:18" x14ac:dyDescent="0.3">
      <c r="A127" t="s">
        <v>381</v>
      </c>
      <c r="E127" s="23" t="s">
        <v>231</v>
      </c>
      <c r="F127" s="24">
        <v>3</v>
      </c>
      <c r="G127" s="23" t="s">
        <v>385</v>
      </c>
      <c r="H127" s="23" t="s">
        <v>386</v>
      </c>
      <c r="I127" s="11">
        <v>42837</v>
      </c>
      <c r="J127" s="23" t="s">
        <v>43</v>
      </c>
      <c r="K127" s="23" t="s">
        <v>455</v>
      </c>
      <c r="L127" s="23" t="s">
        <v>20</v>
      </c>
      <c r="M127" s="23" t="s">
        <v>411</v>
      </c>
      <c r="N127" s="23" t="s">
        <v>412</v>
      </c>
      <c r="O127" s="23" t="s">
        <v>413</v>
      </c>
      <c r="P127" s="24">
        <v>899.5</v>
      </c>
      <c r="Q127" s="24">
        <v>26.99</v>
      </c>
      <c r="R127" s="24">
        <v>899.5</v>
      </c>
    </row>
    <row r="128" spans="1:18" x14ac:dyDescent="0.3">
      <c r="A128" t="s">
        <v>381</v>
      </c>
      <c r="E128" s="23" t="s">
        <v>232</v>
      </c>
      <c r="F128" s="24">
        <v>3</v>
      </c>
      <c r="G128" s="23" t="s">
        <v>385</v>
      </c>
      <c r="H128" s="23" t="s">
        <v>386</v>
      </c>
      <c r="I128" s="11">
        <v>42837</v>
      </c>
      <c r="J128" s="23" t="s">
        <v>198</v>
      </c>
      <c r="K128" s="23" t="s">
        <v>442</v>
      </c>
      <c r="L128" s="23" t="s">
        <v>32</v>
      </c>
      <c r="M128" s="23" t="s">
        <v>396</v>
      </c>
      <c r="N128" s="23" t="s">
        <v>397</v>
      </c>
      <c r="O128" s="23" t="s">
        <v>398</v>
      </c>
      <c r="P128" s="24">
        <v>3519.9</v>
      </c>
      <c r="Q128" s="24">
        <v>105.6</v>
      </c>
      <c r="R128" s="24">
        <v>3519.9</v>
      </c>
    </row>
    <row r="129" spans="1:18" x14ac:dyDescent="0.3">
      <c r="A129" t="s">
        <v>381</v>
      </c>
      <c r="E129" s="23" t="s">
        <v>322</v>
      </c>
      <c r="F129" s="24">
        <v>3</v>
      </c>
      <c r="G129" s="23" t="s">
        <v>385</v>
      </c>
      <c r="H129" s="23" t="s">
        <v>386</v>
      </c>
      <c r="I129" s="11">
        <v>42585</v>
      </c>
      <c r="J129" s="23" t="s">
        <v>39</v>
      </c>
      <c r="K129" s="23" t="s">
        <v>439</v>
      </c>
      <c r="L129" s="23" t="s">
        <v>24</v>
      </c>
      <c r="M129" s="23" t="s">
        <v>402</v>
      </c>
      <c r="N129" s="23" t="s">
        <v>403</v>
      </c>
      <c r="O129" s="23" t="s">
        <v>404</v>
      </c>
      <c r="P129" s="24">
        <v>3049.75</v>
      </c>
      <c r="Q129" s="24">
        <v>91.49</v>
      </c>
      <c r="R129" s="24">
        <v>3049.75</v>
      </c>
    </row>
    <row r="130" spans="1:18" x14ac:dyDescent="0.3">
      <c r="A130" t="s">
        <v>381</v>
      </c>
      <c r="E130" s="23" t="s">
        <v>323</v>
      </c>
      <c r="F130" s="24">
        <v>3</v>
      </c>
      <c r="G130" s="23" t="s">
        <v>385</v>
      </c>
      <c r="H130" s="23" t="s">
        <v>386</v>
      </c>
      <c r="I130" s="11">
        <v>42585</v>
      </c>
      <c r="J130" s="23" t="s">
        <v>43</v>
      </c>
      <c r="K130" s="23" t="s">
        <v>455</v>
      </c>
      <c r="L130" s="23" t="s">
        <v>20</v>
      </c>
      <c r="M130" s="23" t="s">
        <v>411</v>
      </c>
      <c r="N130" s="23" t="s">
        <v>412</v>
      </c>
      <c r="O130" s="23" t="s">
        <v>413</v>
      </c>
      <c r="P130" s="24">
        <v>1139.7</v>
      </c>
      <c r="Q130" s="24">
        <v>34.19</v>
      </c>
      <c r="R130" s="24">
        <v>1139.7</v>
      </c>
    </row>
    <row r="131" spans="1:18" x14ac:dyDescent="0.3">
      <c r="A131" t="s">
        <v>381</v>
      </c>
      <c r="E131" s="23" t="s">
        <v>324</v>
      </c>
      <c r="F131" s="24">
        <v>3</v>
      </c>
      <c r="G131" s="23" t="s">
        <v>385</v>
      </c>
      <c r="H131" s="23" t="s">
        <v>386</v>
      </c>
      <c r="I131" s="11">
        <v>42585</v>
      </c>
      <c r="J131" s="23" t="s">
        <v>29</v>
      </c>
      <c r="K131" s="23" t="s">
        <v>410</v>
      </c>
      <c r="L131" s="23" t="s">
        <v>20</v>
      </c>
      <c r="M131" s="23" t="s">
        <v>411</v>
      </c>
      <c r="N131" s="23" t="s">
        <v>412</v>
      </c>
      <c r="O131" s="23" t="s">
        <v>413</v>
      </c>
      <c r="P131" s="24">
        <v>1139.7</v>
      </c>
      <c r="Q131" s="24">
        <v>34.19</v>
      </c>
      <c r="R131" s="24">
        <v>1139.7</v>
      </c>
    </row>
    <row r="132" spans="1:18" x14ac:dyDescent="0.3">
      <c r="A132" t="s">
        <v>381</v>
      </c>
      <c r="E132" s="23" t="s">
        <v>325</v>
      </c>
      <c r="F132" s="24">
        <v>3</v>
      </c>
      <c r="G132" s="23" t="s">
        <v>385</v>
      </c>
      <c r="H132" s="23" t="s">
        <v>386</v>
      </c>
      <c r="I132" s="11">
        <v>42585</v>
      </c>
      <c r="J132" s="23" t="s">
        <v>44</v>
      </c>
      <c r="K132" s="23" t="s">
        <v>456</v>
      </c>
      <c r="L132" s="23" t="s">
        <v>20</v>
      </c>
      <c r="M132" s="23" t="s">
        <v>411</v>
      </c>
      <c r="N132" s="23" t="s">
        <v>412</v>
      </c>
      <c r="O132" s="23" t="s">
        <v>413</v>
      </c>
      <c r="P132" s="24">
        <v>479.8</v>
      </c>
      <c r="Q132" s="24">
        <v>14.39</v>
      </c>
      <c r="R132" s="24">
        <v>479.8</v>
      </c>
    </row>
    <row r="133" spans="1:18" x14ac:dyDescent="0.3">
      <c r="A133" t="s">
        <v>381</v>
      </c>
      <c r="E133" s="23" t="s">
        <v>326</v>
      </c>
      <c r="F133" s="24">
        <v>3</v>
      </c>
      <c r="G133" s="23" t="s">
        <v>385</v>
      </c>
      <c r="H133" s="23" t="s">
        <v>386</v>
      </c>
      <c r="I133" s="11">
        <v>42585</v>
      </c>
      <c r="J133" s="23" t="s">
        <v>45</v>
      </c>
      <c r="K133" s="23" t="s">
        <v>457</v>
      </c>
      <c r="L133" s="23" t="s">
        <v>27</v>
      </c>
      <c r="M133" s="23" t="s">
        <v>407</v>
      </c>
      <c r="N133" s="23" t="s">
        <v>408</v>
      </c>
      <c r="O133" s="23" t="s">
        <v>409</v>
      </c>
      <c r="P133" s="24">
        <v>379.9</v>
      </c>
      <c r="Q133" s="24">
        <v>11.4</v>
      </c>
      <c r="R133" s="24">
        <v>379.9</v>
      </c>
    </row>
    <row r="134" spans="1:18" x14ac:dyDescent="0.3">
      <c r="A134" t="s">
        <v>381</v>
      </c>
      <c r="E134" s="23" t="s">
        <v>327</v>
      </c>
      <c r="F134" s="24">
        <v>3</v>
      </c>
      <c r="G134" s="23" t="s">
        <v>385</v>
      </c>
      <c r="H134" s="23" t="s">
        <v>386</v>
      </c>
      <c r="I134" s="11">
        <v>42585</v>
      </c>
      <c r="J134" s="23" t="s">
        <v>29</v>
      </c>
      <c r="K134" s="23" t="s">
        <v>410</v>
      </c>
      <c r="L134" s="23" t="s">
        <v>20</v>
      </c>
      <c r="M134" s="23" t="s">
        <v>411</v>
      </c>
      <c r="N134" s="23" t="s">
        <v>412</v>
      </c>
      <c r="O134" s="23" t="s">
        <v>413</v>
      </c>
      <c r="P134" s="24">
        <v>959.95</v>
      </c>
      <c r="Q134" s="24">
        <v>28.8</v>
      </c>
      <c r="R134" s="24">
        <v>959.95</v>
      </c>
    </row>
    <row r="135" spans="1:18" x14ac:dyDescent="0.3">
      <c r="A135" t="s">
        <v>381</v>
      </c>
      <c r="E135" s="23" t="s">
        <v>328</v>
      </c>
      <c r="F135" s="24">
        <v>3</v>
      </c>
      <c r="G135" s="23" t="s">
        <v>385</v>
      </c>
      <c r="H135" s="23" t="s">
        <v>386</v>
      </c>
      <c r="I135" s="11">
        <v>42585</v>
      </c>
      <c r="J135" s="23" t="s">
        <v>29</v>
      </c>
      <c r="K135" s="23" t="s">
        <v>410</v>
      </c>
      <c r="L135" s="23" t="s">
        <v>20</v>
      </c>
      <c r="M135" s="23" t="s">
        <v>411</v>
      </c>
      <c r="N135" s="23" t="s">
        <v>412</v>
      </c>
      <c r="O135" s="23" t="s">
        <v>413</v>
      </c>
      <c r="P135" s="24">
        <v>399.75</v>
      </c>
      <c r="Q135" s="24">
        <v>11.99</v>
      </c>
      <c r="R135" s="24">
        <v>399.75</v>
      </c>
    </row>
    <row r="136" spans="1:18" x14ac:dyDescent="0.3">
      <c r="A136" t="s">
        <v>381</v>
      </c>
      <c r="E136" s="23" t="s">
        <v>329</v>
      </c>
      <c r="F136" s="24">
        <v>3</v>
      </c>
      <c r="G136" s="23" t="s">
        <v>385</v>
      </c>
      <c r="H136" s="23" t="s">
        <v>386</v>
      </c>
      <c r="I136" s="11">
        <v>42585</v>
      </c>
      <c r="J136" s="23" t="s">
        <v>34</v>
      </c>
      <c r="K136" s="23" t="s">
        <v>399</v>
      </c>
      <c r="L136" s="23" t="s">
        <v>22</v>
      </c>
      <c r="M136" s="23" t="s">
        <v>392</v>
      </c>
      <c r="N136" s="23" t="s">
        <v>393</v>
      </c>
      <c r="O136" s="23" t="s">
        <v>394</v>
      </c>
      <c r="P136" s="24">
        <v>299.89999999999998</v>
      </c>
      <c r="Q136" s="24">
        <v>9</v>
      </c>
      <c r="R136" s="24">
        <v>299.89999999999998</v>
      </c>
    </row>
    <row r="137" spans="1:18" x14ac:dyDescent="0.3">
      <c r="A137" t="s">
        <v>381</v>
      </c>
      <c r="E137" s="23" t="s">
        <v>330</v>
      </c>
      <c r="F137" s="24">
        <v>3</v>
      </c>
      <c r="G137" s="23" t="s">
        <v>385</v>
      </c>
      <c r="H137" s="23" t="s">
        <v>386</v>
      </c>
      <c r="I137" s="11">
        <v>42585</v>
      </c>
      <c r="J137" s="23" t="s">
        <v>42</v>
      </c>
      <c r="K137" s="23" t="s">
        <v>458</v>
      </c>
      <c r="L137" s="23" t="s">
        <v>35</v>
      </c>
      <c r="M137" s="23" t="s">
        <v>420</v>
      </c>
      <c r="N137" s="23" t="s">
        <v>421</v>
      </c>
      <c r="O137" s="23" t="s">
        <v>422</v>
      </c>
      <c r="P137" s="24">
        <v>359.85</v>
      </c>
      <c r="Q137" s="24">
        <v>10.8</v>
      </c>
      <c r="R137" s="24">
        <v>359.85</v>
      </c>
    </row>
    <row r="138" spans="1:18" x14ac:dyDescent="0.3">
      <c r="A138" t="s">
        <v>381</v>
      </c>
      <c r="E138" s="23" t="s">
        <v>331</v>
      </c>
      <c r="F138" s="24">
        <v>3</v>
      </c>
      <c r="G138" s="23" t="s">
        <v>385</v>
      </c>
      <c r="H138" s="23" t="s">
        <v>386</v>
      </c>
      <c r="I138" s="11">
        <v>42585</v>
      </c>
      <c r="J138" s="23" t="s">
        <v>41</v>
      </c>
      <c r="K138" s="23" t="s">
        <v>459</v>
      </c>
      <c r="L138" s="23" t="s">
        <v>32</v>
      </c>
      <c r="M138" s="23" t="s">
        <v>396</v>
      </c>
      <c r="N138" s="23" t="s">
        <v>397</v>
      </c>
      <c r="O138" s="23" t="s">
        <v>398</v>
      </c>
      <c r="P138" s="24">
        <v>39.9</v>
      </c>
      <c r="Q138" s="24">
        <v>1.2</v>
      </c>
      <c r="R138" s="24">
        <v>39.9</v>
      </c>
    </row>
    <row r="139" spans="1:18" x14ac:dyDescent="0.3">
      <c r="A139" t="s">
        <v>381</v>
      </c>
      <c r="E139" s="23" t="s">
        <v>332</v>
      </c>
      <c r="F139" s="24">
        <v>3</v>
      </c>
      <c r="G139" s="23" t="s">
        <v>385</v>
      </c>
      <c r="H139" s="23" t="s">
        <v>386</v>
      </c>
      <c r="I139" s="11">
        <v>42585</v>
      </c>
      <c r="J139" s="23" t="s">
        <v>29</v>
      </c>
      <c r="K139" s="23" t="s">
        <v>410</v>
      </c>
      <c r="L139" s="23" t="s">
        <v>20</v>
      </c>
      <c r="M139" s="23" t="s">
        <v>411</v>
      </c>
      <c r="N139" s="23" t="s">
        <v>412</v>
      </c>
      <c r="O139" s="23" t="s">
        <v>413</v>
      </c>
      <c r="P139" s="24">
        <v>379.9</v>
      </c>
      <c r="Q139" s="24">
        <v>11.4</v>
      </c>
      <c r="R139" s="24">
        <v>379.9</v>
      </c>
    </row>
    <row r="140" spans="1:18" x14ac:dyDescent="0.3">
      <c r="A140" t="s">
        <v>381</v>
      </c>
      <c r="E140" s="23" t="s">
        <v>333</v>
      </c>
      <c r="F140" s="24">
        <v>3</v>
      </c>
      <c r="G140" s="23" t="s">
        <v>385</v>
      </c>
      <c r="H140" s="23" t="s">
        <v>386</v>
      </c>
      <c r="I140" s="11">
        <v>42590</v>
      </c>
      <c r="J140" s="23" t="s">
        <v>29</v>
      </c>
      <c r="K140" s="23" t="s">
        <v>410</v>
      </c>
      <c r="L140" s="23" t="s">
        <v>20</v>
      </c>
      <c r="M140" s="23" t="s">
        <v>411</v>
      </c>
      <c r="N140" s="23" t="s">
        <v>412</v>
      </c>
      <c r="O140" s="23" t="s">
        <v>413</v>
      </c>
      <c r="P140" s="24">
        <v>49.75</v>
      </c>
      <c r="Q140" s="24">
        <v>1.49</v>
      </c>
      <c r="R140" s="24">
        <v>49.75</v>
      </c>
    </row>
    <row r="141" spans="1:18" x14ac:dyDescent="0.3">
      <c r="A141" t="s">
        <v>381</v>
      </c>
      <c r="E141" s="23" t="s">
        <v>334</v>
      </c>
      <c r="F141" s="24">
        <v>3</v>
      </c>
      <c r="G141" s="23" t="s">
        <v>385</v>
      </c>
      <c r="H141" s="23" t="s">
        <v>386</v>
      </c>
      <c r="I141" s="11">
        <v>42590</v>
      </c>
      <c r="J141" s="23" t="s">
        <v>29</v>
      </c>
      <c r="K141" s="23" t="s">
        <v>410</v>
      </c>
      <c r="L141" s="23" t="s">
        <v>20</v>
      </c>
      <c r="M141" s="23" t="s">
        <v>411</v>
      </c>
      <c r="N141" s="23" t="s">
        <v>412</v>
      </c>
      <c r="O141" s="23" t="s">
        <v>413</v>
      </c>
      <c r="P141" s="24">
        <v>49.75</v>
      </c>
      <c r="Q141" s="24">
        <v>1.49</v>
      </c>
      <c r="R141" s="24">
        <v>49.75</v>
      </c>
    </row>
    <row r="142" spans="1:18" x14ac:dyDescent="0.3">
      <c r="A142" t="s">
        <v>381</v>
      </c>
      <c r="E142" s="23" t="s">
        <v>335</v>
      </c>
      <c r="F142" s="24">
        <v>3</v>
      </c>
      <c r="G142" s="23" t="s">
        <v>385</v>
      </c>
      <c r="H142" s="23" t="s">
        <v>386</v>
      </c>
      <c r="I142" s="11">
        <v>42590</v>
      </c>
      <c r="J142" s="23" t="s">
        <v>40</v>
      </c>
      <c r="K142" s="23" t="s">
        <v>443</v>
      </c>
      <c r="L142" s="23" t="s">
        <v>20</v>
      </c>
      <c r="M142" s="23" t="s">
        <v>411</v>
      </c>
      <c r="N142" s="23" t="s">
        <v>412</v>
      </c>
      <c r="O142" s="23" t="s">
        <v>413</v>
      </c>
      <c r="P142" s="24">
        <v>1349.95</v>
      </c>
      <c r="Q142" s="24">
        <v>40.5</v>
      </c>
      <c r="R142" s="24">
        <v>1349.95</v>
      </c>
    </row>
    <row r="143" spans="1:18" x14ac:dyDescent="0.3">
      <c r="A143" t="s">
        <v>381</v>
      </c>
      <c r="E143" s="23" t="s">
        <v>336</v>
      </c>
      <c r="F143" s="24">
        <v>3</v>
      </c>
      <c r="G143" s="23" t="s">
        <v>385</v>
      </c>
      <c r="H143" s="23" t="s">
        <v>386</v>
      </c>
      <c r="I143" s="11">
        <v>42590</v>
      </c>
      <c r="J143" s="23" t="s">
        <v>39</v>
      </c>
      <c r="K143" s="23" t="s">
        <v>439</v>
      </c>
      <c r="L143" s="23" t="s">
        <v>24</v>
      </c>
      <c r="M143" s="23" t="s">
        <v>402</v>
      </c>
      <c r="N143" s="23" t="s">
        <v>403</v>
      </c>
      <c r="O143" s="23" t="s">
        <v>404</v>
      </c>
      <c r="P143" s="24">
        <v>189.95</v>
      </c>
      <c r="Q143" s="24">
        <v>5.7</v>
      </c>
      <c r="R143" s="24">
        <v>189.95</v>
      </c>
    </row>
    <row r="144" spans="1:18" x14ac:dyDescent="0.3">
      <c r="A144" t="s">
        <v>381</v>
      </c>
      <c r="E144" s="23" t="s">
        <v>337</v>
      </c>
      <c r="F144" s="24">
        <v>3</v>
      </c>
      <c r="G144" s="23" t="s">
        <v>385</v>
      </c>
      <c r="H144" s="23" t="s">
        <v>386</v>
      </c>
      <c r="I144" s="11">
        <v>42590</v>
      </c>
      <c r="J144" s="23" t="s">
        <v>28</v>
      </c>
      <c r="K144" s="23" t="s">
        <v>406</v>
      </c>
      <c r="L144" s="23" t="s">
        <v>27</v>
      </c>
      <c r="M144" s="23" t="s">
        <v>407</v>
      </c>
      <c r="N144" s="23" t="s">
        <v>408</v>
      </c>
      <c r="O144" s="23" t="s">
        <v>409</v>
      </c>
      <c r="P144" s="24">
        <v>609.95000000000005</v>
      </c>
      <c r="Q144" s="24">
        <v>18.3</v>
      </c>
      <c r="R144" s="24">
        <v>609.95000000000005</v>
      </c>
    </row>
    <row r="145" spans="1:18" x14ac:dyDescent="0.3">
      <c r="A145" t="s">
        <v>381</v>
      </c>
      <c r="E145" s="23" t="s">
        <v>338</v>
      </c>
      <c r="F145" s="24">
        <v>3</v>
      </c>
      <c r="G145" s="23" t="s">
        <v>385</v>
      </c>
      <c r="H145" s="23" t="s">
        <v>386</v>
      </c>
      <c r="I145" s="11">
        <v>42590</v>
      </c>
      <c r="J145" s="23" t="s">
        <v>34</v>
      </c>
      <c r="K145" s="23" t="s">
        <v>399</v>
      </c>
      <c r="L145" s="23" t="s">
        <v>22</v>
      </c>
      <c r="M145" s="23" t="s">
        <v>392</v>
      </c>
      <c r="N145" s="23" t="s">
        <v>393</v>
      </c>
      <c r="O145" s="23" t="s">
        <v>394</v>
      </c>
      <c r="P145" s="24">
        <v>949.75</v>
      </c>
      <c r="Q145" s="24">
        <v>28.49</v>
      </c>
      <c r="R145" s="24">
        <v>949.75</v>
      </c>
    </row>
    <row r="146" spans="1:18" x14ac:dyDescent="0.3">
      <c r="A146" t="s">
        <v>381</v>
      </c>
      <c r="E146" s="23" t="s">
        <v>339</v>
      </c>
      <c r="F146" s="24">
        <v>3</v>
      </c>
      <c r="G146" s="23" t="s">
        <v>385</v>
      </c>
      <c r="H146" s="23" t="s">
        <v>386</v>
      </c>
      <c r="I146" s="11">
        <v>42590</v>
      </c>
      <c r="J146" s="23" t="s">
        <v>21</v>
      </c>
      <c r="K146" s="23" t="s">
        <v>414</v>
      </c>
      <c r="L146" s="23" t="s">
        <v>20</v>
      </c>
      <c r="M146" s="23" t="s">
        <v>411</v>
      </c>
      <c r="N146" s="23" t="s">
        <v>412</v>
      </c>
      <c r="O146" s="23" t="s">
        <v>413</v>
      </c>
      <c r="P146" s="24">
        <v>29.85</v>
      </c>
      <c r="Q146" s="24">
        <v>0.9</v>
      </c>
      <c r="R146" s="24">
        <v>29.85</v>
      </c>
    </row>
    <row r="147" spans="1:18" x14ac:dyDescent="0.3">
      <c r="A147" t="s">
        <v>381</v>
      </c>
      <c r="E147" s="23" t="s">
        <v>340</v>
      </c>
      <c r="F147" s="24">
        <v>3</v>
      </c>
      <c r="G147" s="23" t="s">
        <v>385</v>
      </c>
      <c r="H147" s="23" t="s">
        <v>386</v>
      </c>
      <c r="I147" s="11">
        <v>42590</v>
      </c>
      <c r="J147" s="23" t="s">
        <v>19</v>
      </c>
      <c r="K147" s="23" t="s">
        <v>387</v>
      </c>
      <c r="L147" s="23" t="s">
        <v>18</v>
      </c>
      <c r="M147" s="23" t="s">
        <v>388</v>
      </c>
      <c r="N147" s="23" t="s">
        <v>389</v>
      </c>
      <c r="O147" s="23" t="s">
        <v>390</v>
      </c>
      <c r="P147" s="24">
        <v>719.9</v>
      </c>
      <c r="Q147" s="24">
        <v>21.6</v>
      </c>
      <c r="R147" s="24">
        <v>719.9</v>
      </c>
    </row>
    <row r="148" spans="1:18" x14ac:dyDescent="0.3">
      <c r="A148" t="s">
        <v>381</v>
      </c>
      <c r="E148" s="23" t="s">
        <v>341</v>
      </c>
      <c r="F148" s="24">
        <v>3</v>
      </c>
      <c r="G148" s="23" t="s">
        <v>385</v>
      </c>
      <c r="H148" s="23" t="s">
        <v>386</v>
      </c>
      <c r="I148" s="11">
        <v>42590</v>
      </c>
      <c r="J148" s="23" t="s">
        <v>31</v>
      </c>
      <c r="K148" s="23" t="s">
        <v>391</v>
      </c>
      <c r="L148" s="23" t="s">
        <v>22</v>
      </c>
      <c r="M148" s="23" t="s">
        <v>392</v>
      </c>
      <c r="N148" s="23" t="s">
        <v>393</v>
      </c>
      <c r="O148" s="23" t="s">
        <v>394</v>
      </c>
      <c r="P148" s="24">
        <v>29.85</v>
      </c>
      <c r="Q148" s="24">
        <v>0.9</v>
      </c>
      <c r="R148" s="24">
        <v>29.85</v>
      </c>
    </row>
    <row r="149" spans="1:18" x14ac:dyDescent="0.3">
      <c r="A149" t="s">
        <v>381</v>
      </c>
      <c r="E149" s="23" t="s">
        <v>342</v>
      </c>
      <c r="F149" s="24">
        <v>3</v>
      </c>
      <c r="G149" s="23" t="s">
        <v>385</v>
      </c>
      <c r="H149" s="23" t="s">
        <v>386</v>
      </c>
      <c r="I149" s="11">
        <v>42590</v>
      </c>
      <c r="J149" s="23" t="s">
        <v>23</v>
      </c>
      <c r="K149" s="23" t="s">
        <v>400</v>
      </c>
      <c r="L149" s="23" t="s">
        <v>22</v>
      </c>
      <c r="M149" s="23" t="s">
        <v>392</v>
      </c>
      <c r="N149" s="23" t="s">
        <v>393</v>
      </c>
      <c r="O149" s="23" t="s">
        <v>394</v>
      </c>
      <c r="P149" s="24">
        <v>11999.9</v>
      </c>
      <c r="Q149" s="24">
        <v>360</v>
      </c>
      <c r="R149" s="24">
        <v>11999.9</v>
      </c>
    </row>
    <row r="150" spans="1:18" x14ac:dyDescent="0.3">
      <c r="A150" t="s">
        <v>381</v>
      </c>
      <c r="E150" s="23" t="s">
        <v>343</v>
      </c>
      <c r="F150" s="24">
        <v>3</v>
      </c>
      <c r="G150" s="23" t="s">
        <v>385</v>
      </c>
      <c r="H150" s="23" t="s">
        <v>386</v>
      </c>
      <c r="I150" s="11">
        <v>42590</v>
      </c>
      <c r="J150" s="23" t="s">
        <v>25</v>
      </c>
      <c r="K150" s="23" t="s">
        <v>401</v>
      </c>
      <c r="L150" s="23" t="s">
        <v>24</v>
      </c>
      <c r="M150" s="23" t="s">
        <v>402</v>
      </c>
      <c r="N150" s="23" t="s">
        <v>403</v>
      </c>
      <c r="O150" s="23" t="s">
        <v>404</v>
      </c>
      <c r="P150" s="24">
        <v>5999.95</v>
      </c>
      <c r="Q150" s="24">
        <v>180</v>
      </c>
      <c r="R150" s="24">
        <v>5999.95</v>
      </c>
    </row>
    <row r="151" spans="1:18" x14ac:dyDescent="0.3">
      <c r="A151" t="s">
        <v>381</v>
      </c>
      <c r="E151" s="23" t="s">
        <v>344</v>
      </c>
      <c r="F151" s="24">
        <v>3</v>
      </c>
      <c r="G151" s="23" t="s">
        <v>385</v>
      </c>
      <c r="H151" s="23" t="s">
        <v>386</v>
      </c>
      <c r="I151" s="11">
        <v>42590</v>
      </c>
      <c r="J151" s="23" t="s">
        <v>26</v>
      </c>
      <c r="K151" s="23" t="s">
        <v>405</v>
      </c>
      <c r="L151" s="23" t="s">
        <v>24</v>
      </c>
      <c r="M151" s="23" t="s">
        <v>402</v>
      </c>
      <c r="N151" s="23" t="s">
        <v>403</v>
      </c>
      <c r="O151" s="23" t="s">
        <v>404</v>
      </c>
      <c r="P151" s="24">
        <v>1349.95</v>
      </c>
      <c r="Q151" s="24">
        <v>40.5</v>
      </c>
      <c r="R151" s="24">
        <v>1349.95</v>
      </c>
    </row>
    <row r="152" spans="1:18" x14ac:dyDescent="0.3">
      <c r="A152" t="s">
        <v>381</v>
      </c>
      <c r="E152" s="23" t="s">
        <v>345</v>
      </c>
      <c r="F152" s="24">
        <v>3</v>
      </c>
      <c r="G152" s="23" t="s">
        <v>385</v>
      </c>
      <c r="H152" s="23" t="s">
        <v>386</v>
      </c>
      <c r="I152" s="11">
        <v>42590</v>
      </c>
      <c r="J152" s="23" t="s">
        <v>33</v>
      </c>
      <c r="K152" s="23" t="s">
        <v>395</v>
      </c>
      <c r="L152" s="23" t="s">
        <v>32</v>
      </c>
      <c r="M152" s="23" t="s">
        <v>396</v>
      </c>
      <c r="N152" s="23" t="s">
        <v>397</v>
      </c>
      <c r="O152" s="23" t="s">
        <v>398</v>
      </c>
      <c r="P152" s="24">
        <v>29.85</v>
      </c>
      <c r="Q152" s="24">
        <v>0.9</v>
      </c>
      <c r="R152" s="24">
        <v>29.85</v>
      </c>
    </row>
    <row r="153" spans="1:18" x14ac:dyDescent="0.3">
      <c r="A153" t="s">
        <v>381</v>
      </c>
      <c r="E153" s="23" t="s">
        <v>233</v>
      </c>
      <c r="F153" s="24">
        <v>3</v>
      </c>
      <c r="G153" s="23" t="s">
        <v>385</v>
      </c>
      <c r="H153" s="23" t="s">
        <v>386</v>
      </c>
      <c r="I153" s="11">
        <v>42833</v>
      </c>
      <c r="J153" s="23" t="s">
        <v>39</v>
      </c>
      <c r="K153" s="23" t="s">
        <v>439</v>
      </c>
      <c r="L153" s="23" t="s">
        <v>24</v>
      </c>
      <c r="M153" s="23" t="s">
        <v>402</v>
      </c>
      <c r="N153" s="23" t="s">
        <v>403</v>
      </c>
      <c r="O153" s="23" t="s">
        <v>404</v>
      </c>
      <c r="P153" s="24">
        <v>3049.75</v>
      </c>
      <c r="Q153" s="24">
        <v>91.49</v>
      </c>
      <c r="R153" s="24">
        <v>3049.75</v>
      </c>
    </row>
    <row r="154" spans="1:18" x14ac:dyDescent="0.3">
      <c r="A154" t="s">
        <v>381</v>
      </c>
      <c r="E154" s="23" t="s">
        <v>234</v>
      </c>
      <c r="F154" s="24">
        <v>3</v>
      </c>
      <c r="G154" s="23" t="s">
        <v>385</v>
      </c>
      <c r="H154" s="23" t="s">
        <v>386</v>
      </c>
      <c r="I154" s="11">
        <v>42833</v>
      </c>
      <c r="J154" s="23" t="s">
        <v>43</v>
      </c>
      <c r="K154" s="23" t="s">
        <v>455</v>
      </c>
      <c r="L154" s="23" t="s">
        <v>20</v>
      </c>
      <c r="M154" s="23" t="s">
        <v>411</v>
      </c>
      <c r="N154" s="23" t="s">
        <v>412</v>
      </c>
      <c r="O154" s="23" t="s">
        <v>413</v>
      </c>
      <c r="P154" s="24">
        <v>1139.7</v>
      </c>
      <c r="Q154" s="24">
        <v>34.19</v>
      </c>
      <c r="R154" s="24">
        <v>1139.7</v>
      </c>
    </row>
    <row r="155" spans="1:18" x14ac:dyDescent="0.3">
      <c r="A155" t="s">
        <v>381</v>
      </c>
      <c r="E155" s="23" t="s">
        <v>235</v>
      </c>
      <c r="F155" s="24">
        <v>3</v>
      </c>
      <c r="G155" s="23" t="s">
        <v>385</v>
      </c>
      <c r="H155" s="23" t="s">
        <v>386</v>
      </c>
      <c r="I155" s="11">
        <v>42833</v>
      </c>
      <c r="J155" s="23" t="s">
        <v>29</v>
      </c>
      <c r="K155" s="23" t="s">
        <v>410</v>
      </c>
      <c r="L155" s="23" t="s">
        <v>20</v>
      </c>
      <c r="M155" s="23" t="s">
        <v>411</v>
      </c>
      <c r="N155" s="23" t="s">
        <v>412</v>
      </c>
      <c r="O155" s="23" t="s">
        <v>413</v>
      </c>
      <c r="P155" s="24">
        <v>1139.7</v>
      </c>
      <c r="Q155" s="24">
        <v>34.19</v>
      </c>
      <c r="R155" s="24">
        <v>1139.7</v>
      </c>
    </row>
    <row r="156" spans="1:18" x14ac:dyDescent="0.3">
      <c r="A156" t="s">
        <v>381</v>
      </c>
      <c r="E156" s="23" t="s">
        <v>236</v>
      </c>
      <c r="F156" s="24">
        <v>3</v>
      </c>
      <c r="G156" s="23" t="s">
        <v>385</v>
      </c>
      <c r="H156" s="23" t="s">
        <v>386</v>
      </c>
      <c r="I156" s="11">
        <v>42833</v>
      </c>
      <c r="J156" s="23" t="s">
        <v>44</v>
      </c>
      <c r="K156" s="23" t="s">
        <v>456</v>
      </c>
      <c r="L156" s="23" t="s">
        <v>20</v>
      </c>
      <c r="M156" s="23" t="s">
        <v>411</v>
      </c>
      <c r="N156" s="23" t="s">
        <v>412</v>
      </c>
      <c r="O156" s="23" t="s">
        <v>413</v>
      </c>
      <c r="P156" s="24">
        <v>239.8</v>
      </c>
      <c r="Q156" s="24">
        <v>7.19</v>
      </c>
      <c r="R156" s="24">
        <v>239.8</v>
      </c>
    </row>
    <row r="157" spans="1:18" x14ac:dyDescent="0.3">
      <c r="A157" t="s">
        <v>381</v>
      </c>
      <c r="E157" s="23" t="s">
        <v>237</v>
      </c>
      <c r="F157" s="24">
        <v>3</v>
      </c>
      <c r="G157" s="23" t="s">
        <v>385</v>
      </c>
      <c r="H157" s="23" t="s">
        <v>386</v>
      </c>
      <c r="I157" s="11">
        <v>42833</v>
      </c>
      <c r="J157" s="23" t="s">
        <v>45</v>
      </c>
      <c r="K157" s="23" t="s">
        <v>457</v>
      </c>
      <c r="L157" s="23" t="s">
        <v>27</v>
      </c>
      <c r="M157" s="23" t="s">
        <v>407</v>
      </c>
      <c r="N157" s="23" t="s">
        <v>408</v>
      </c>
      <c r="O157" s="23" t="s">
        <v>409</v>
      </c>
      <c r="P157" s="24">
        <v>379.9</v>
      </c>
      <c r="Q157" s="24">
        <v>11.4</v>
      </c>
      <c r="R157" s="24">
        <v>379.9</v>
      </c>
    </row>
    <row r="158" spans="1:18" x14ac:dyDescent="0.3">
      <c r="A158" t="s">
        <v>381</v>
      </c>
      <c r="E158" s="23" t="s">
        <v>238</v>
      </c>
      <c r="F158" s="24">
        <v>3</v>
      </c>
      <c r="G158" s="23" t="s">
        <v>385</v>
      </c>
      <c r="H158" s="23" t="s">
        <v>386</v>
      </c>
      <c r="I158" s="11">
        <v>42833</v>
      </c>
      <c r="J158" s="23" t="s">
        <v>29</v>
      </c>
      <c r="K158" s="23" t="s">
        <v>410</v>
      </c>
      <c r="L158" s="23" t="s">
        <v>20</v>
      </c>
      <c r="M158" s="23" t="s">
        <v>411</v>
      </c>
      <c r="N158" s="23" t="s">
        <v>412</v>
      </c>
      <c r="O158" s="23" t="s">
        <v>413</v>
      </c>
      <c r="P158" s="24">
        <v>959.95</v>
      </c>
      <c r="Q158" s="24">
        <v>28.8</v>
      </c>
      <c r="R158" s="24">
        <v>959.95</v>
      </c>
    </row>
    <row r="159" spans="1:18" x14ac:dyDescent="0.3">
      <c r="A159" t="s">
        <v>381</v>
      </c>
      <c r="E159" s="23" t="s">
        <v>239</v>
      </c>
      <c r="F159" s="24">
        <v>3</v>
      </c>
      <c r="G159" s="23" t="s">
        <v>385</v>
      </c>
      <c r="H159" s="23" t="s">
        <v>386</v>
      </c>
      <c r="I159" s="11">
        <v>42833</v>
      </c>
      <c r="J159" s="23" t="s">
        <v>29</v>
      </c>
      <c r="K159" s="23" t="s">
        <v>410</v>
      </c>
      <c r="L159" s="23" t="s">
        <v>20</v>
      </c>
      <c r="M159" s="23" t="s">
        <v>411</v>
      </c>
      <c r="N159" s="23" t="s">
        <v>412</v>
      </c>
      <c r="O159" s="23" t="s">
        <v>413</v>
      </c>
      <c r="P159" s="24">
        <v>399.75</v>
      </c>
      <c r="Q159" s="24">
        <v>11.99</v>
      </c>
      <c r="R159" s="24">
        <v>399.75</v>
      </c>
    </row>
    <row r="160" spans="1:18" x14ac:dyDescent="0.3">
      <c r="A160" t="s">
        <v>381</v>
      </c>
      <c r="E160" s="23" t="s">
        <v>240</v>
      </c>
      <c r="F160" s="24">
        <v>3</v>
      </c>
      <c r="G160" s="23" t="s">
        <v>385</v>
      </c>
      <c r="H160" s="23" t="s">
        <v>386</v>
      </c>
      <c r="I160" s="11">
        <v>42833</v>
      </c>
      <c r="J160" s="23" t="s">
        <v>34</v>
      </c>
      <c r="K160" s="23" t="s">
        <v>399</v>
      </c>
      <c r="L160" s="23" t="s">
        <v>22</v>
      </c>
      <c r="M160" s="23" t="s">
        <v>392</v>
      </c>
      <c r="N160" s="23" t="s">
        <v>393</v>
      </c>
      <c r="O160" s="23" t="s">
        <v>394</v>
      </c>
      <c r="P160" s="24">
        <v>319.89999999999998</v>
      </c>
      <c r="Q160" s="24">
        <v>9.6</v>
      </c>
      <c r="R160" s="24">
        <v>319.89999999999998</v>
      </c>
    </row>
    <row r="161" spans="1:18" x14ac:dyDescent="0.3">
      <c r="A161" t="s">
        <v>381</v>
      </c>
      <c r="E161" s="23" t="s">
        <v>241</v>
      </c>
      <c r="F161" s="24">
        <v>3</v>
      </c>
      <c r="G161" s="23" t="s">
        <v>385</v>
      </c>
      <c r="H161" s="23" t="s">
        <v>386</v>
      </c>
      <c r="I161" s="11">
        <v>42833</v>
      </c>
      <c r="J161" s="23" t="s">
        <v>42</v>
      </c>
      <c r="K161" s="23" t="s">
        <v>458</v>
      </c>
      <c r="L161" s="23" t="s">
        <v>35</v>
      </c>
      <c r="M161" s="23" t="s">
        <v>420</v>
      </c>
      <c r="N161" s="23" t="s">
        <v>421</v>
      </c>
      <c r="O161" s="23" t="s">
        <v>422</v>
      </c>
      <c r="P161" s="24">
        <v>359.85</v>
      </c>
      <c r="Q161" s="24">
        <v>10.8</v>
      </c>
      <c r="R161" s="24">
        <v>359.85</v>
      </c>
    </row>
    <row r="162" spans="1:18" x14ac:dyDescent="0.3">
      <c r="A162" t="s">
        <v>381</v>
      </c>
      <c r="E162" s="23" t="s">
        <v>242</v>
      </c>
      <c r="F162" s="24">
        <v>3</v>
      </c>
      <c r="G162" s="23" t="s">
        <v>385</v>
      </c>
      <c r="H162" s="23" t="s">
        <v>386</v>
      </c>
      <c r="I162" s="11">
        <v>42833</v>
      </c>
      <c r="J162" s="23" t="s">
        <v>41</v>
      </c>
      <c r="K162" s="23" t="s">
        <v>459</v>
      </c>
      <c r="L162" s="23" t="s">
        <v>32</v>
      </c>
      <c r="M162" s="23" t="s">
        <v>396</v>
      </c>
      <c r="N162" s="23" t="s">
        <v>397</v>
      </c>
      <c r="O162" s="23" t="s">
        <v>398</v>
      </c>
      <c r="P162" s="24">
        <v>39.9</v>
      </c>
      <c r="Q162" s="24">
        <v>1.2</v>
      </c>
      <c r="R162" s="24">
        <v>39.9</v>
      </c>
    </row>
    <row r="163" spans="1:18" x14ac:dyDescent="0.3">
      <c r="A163" t="s">
        <v>381</v>
      </c>
      <c r="E163" s="23" t="s">
        <v>243</v>
      </c>
      <c r="F163" s="24">
        <v>3</v>
      </c>
      <c r="G163" s="23" t="s">
        <v>385</v>
      </c>
      <c r="H163" s="23" t="s">
        <v>386</v>
      </c>
      <c r="I163" s="11">
        <v>42833</v>
      </c>
      <c r="J163" s="23" t="s">
        <v>29</v>
      </c>
      <c r="K163" s="23" t="s">
        <v>410</v>
      </c>
      <c r="L163" s="23" t="s">
        <v>20</v>
      </c>
      <c r="M163" s="23" t="s">
        <v>411</v>
      </c>
      <c r="N163" s="23" t="s">
        <v>412</v>
      </c>
      <c r="O163" s="23" t="s">
        <v>413</v>
      </c>
      <c r="P163" s="24">
        <v>379.9</v>
      </c>
      <c r="Q163" s="24">
        <v>11.4</v>
      </c>
      <c r="R163" s="24">
        <v>379.9</v>
      </c>
    </row>
    <row r="164" spans="1:18" x14ac:dyDescent="0.3">
      <c r="A164" t="s">
        <v>381</v>
      </c>
      <c r="E164" s="23" t="s">
        <v>244</v>
      </c>
      <c r="F164" s="24">
        <v>3</v>
      </c>
      <c r="G164" s="23" t="s">
        <v>385</v>
      </c>
      <c r="H164" s="23" t="s">
        <v>386</v>
      </c>
      <c r="I164" s="11">
        <v>42833</v>
      </c>
      <c r="J164" s="23" t="s">
        <v>29</v>
      </c>
      <c r="K164" s="23" t="s">
        <v>410</v>
      </c>
      <c r="L164" s="23" t="s">
        <v>20</v>
      </c>
      <c r="M164" s="23" t="s">
        <v>411</v>
      </c>
      <c r="N164" s="23" t="s">
        <v>412</v>
      </c>
      <c r="O164" s="23" t="s">
        <v>413</v>
      </c>
      <c r="P164" s="24">
        <v>49.75</v>
      </c>
      <c r="Q164" s="24">
        <v>1.49</v>
      </c>
      <c r="R164" s="24">
        <v>49.75</v>
      </c>
    </row>
    <row r="165" spans="1:18" x14ac:dyDescent="0.3">
      <c r="A165" t="s">
        <v>381</v>
      </c>
      <c r="E165" s="23" t="s">
        <v>346</v>
      </c>
      <c r="F165" s="24">
        <v>3</v>
      </c>
      <c r="G165" s="23" t="s">
        <v>385</v>
      </c>
      <c r="H165" s="23" t="s">
        <v>386</v>
      </c>
      <c r="I165" s="11">
        <v>42590</v>
      </c>
      <c r="J165" s="23" t="s">
        <v>34</v>
      </c>
      <c r="K165" s="23" t="s">
        <v>399</v>
      </c>
      <c r="L165" s="23" t="s">
        <v>22</v>
      </c>
      <c r="M165" s="23" t="s">
        <v>392</v>
      </c>
      <c r="N165" s="23" t="s">
        <v>393</v>
      </c>
      <c r="O165" s="23" t="s">
        <v>394</v>
      </c>
      <c r="P165" s="24">
        <v>759.8</v>
      </c>
      <c r="Q165" s="24">
        <v>22.79</v>
      </c>
      <c r="R165" s="24">
        <v>759.8</v>
      </c>
    </row>
    <row r="166" spans="1:18" x14ac:dyDescent="0.3">
      <c r="A166" t="s">
        <v>381</v>
      </c>
      <c r="E166" s="23" t="s">
        <v>347</v>
      </c>
      <c r="F166" s="24">
        <v>3</v>
      </c>
      <c r="G166" s="23" t="s">
        <v>385</v>
      </c>
      <c r="H166" s="23" t="s">
        <v>386</v>
      </c>
      <c r="I166" s="11">
        <v>42590</v>
      </c>
      <c r="J166" s="23" t="s">
        <v>28</v>
      </c>
      <c r="K166" s="23" t="s">
        <v>406</v>
      </c>
      <c r="L166" s="23" t="s">
        <v>27</v>
      </c>
      <c r="M166" s="23" t="s">
        <v>407</v>
      </c>
      <c r="N166" s="23" t="s">
        <v>408</v>
      </c>
      <c r="O166" s="23" t="s">
        <v>409</v>
      </c>
      <c r="P166" s="24">
        <v>23999.5</v>
      </c>
      <c r="Q166" s="24">
        <v>719.99</v>
      </c>
      <c r="R166" s="24">
        <v>23999.5</v>
      </c>
    </row>
    <row r="167" spans="1:18" x14ac:dyDescent="0.3">
      <c r="A167" t="s">
        <v>381</v>
      </c>
      <c r="E167" s="23" t="s">
        <v>348</v>
      </c>
      <c r="F167" s="24">
        <v>3</v>
      </c>
      <c r="G167" s="23" t="s">
        <v>385</v>
      </c>
      <c r="H167" s="23" t="s">
        <v>386</v>
      </c>
      <c r="I167" s="11">
        <v>42590</v>
      </c>
      <c r="J167" s="23" t="s">
        <v>29</v>
      </c>
      <c r="K167" s="23" t="s">
        <v>410</v>
      </c>
      <c r="L167" s="23" t="s">
        <v>20</v>
      </c>
      <c r="M167" s="23" t="s">
        <v>411</v>
      </c>
      <c r="N167" s="23" t="s">
        <v>412</v>
      </c>
      <c r="O167" s="23" t="s">
        <v>413</v>
      </c>
      <c r="P167" s="24">
        <v>119.95</v>
      </c>
      <c r="Q167" s="24">
        <v>3.6</v>
      </c>
      <c r="R167" s="24">
        <v>119.95</v>
      </c>
    </row>
    <row r="168" spans="1:18" x14ac:dyDescent="0.3">
      <c r="A168" t="s">
        <v>381</v>
      </c>
      <c r="E168" s="23" t="s">
        <v>349</v>
      </c>
      <c r="F168" s="24">
        <v>3</v>
      </c>
      <c r="G168" s="23" t="s">
        <v>385</v>
      </c>
      <c r="H168" s="23" t="s">
        <v>386</v>
      </c>
      <c r="I168" s="11">
        <v>42590</v>
      </c>
      <c r="J168" s="23" t="s">
        <v>29</v>
      </c>
      <c r="K168" s="23" t="s">
        <v>410</v>
      </c>
      <c r="L168" s="23" t="s">
        <v>20</v>
      </c>
      <c r="M168" s="23" t="s">
        <v>411</v>
      </c>
      <c r="N168" s="23" t="s">
        <v>412</v>
      </c>
      <c r="O168" s="23" t="s">
        <v>413</v>
      </c>
      <c r="P168" s="24">
        <v>109.95</v>
      </c>
      <c r="Q168" s="24">
        <v>3.3</v>
      </c>
      <c r="R168" s="24">
        <v>109.95</v>
      </c>
    </row>
    <row r="169" spans="1:18" x14ac:dyDescent="0.3">
      <c r="A169" t="s">
        <v>381</v>
      </c>
      <c r="E169" s="23" t="s">
        <v>350</v>
      </c>
      <c r="F169" s="24">
        <v>3</v>
      </c>
      <c r="G169" s="23" t="s">
        <v>385</v>
      </c>
      <c r="H169" s="23" t="s">
        <v>386</v>
      </c>
      <c r="I169" s="11">
        <v>42590</v>
      </c>
      <c r="J169" s="23" t="s">
        <v>37</v>
      </c>
      <c r="K169" s="23" t="s">
        <v>434</v>
      </c>
      <c r="L169" s="23" t="s">
        <v>32</v>
      </c>
      <c r="M169" s="23" t="s">
        <v>396</v>
      </c>
      <c r="N169" s="23" t="s">
        <v>397</v>
      </c>
      <c r="O169" s="23" t="s">
        <v>398</v>
      </c>
      <c r="P169" s="24">
        <v>599.5</v>
      </c>
      <c r="Q169" s="24">
        <v>17.989999999999998</v>
      </c>
      <c r="R169" s="24">
        <v>599.5</v>
      </c>
    </row>
    <row r="170" spans="1:18" x14ac:dyDescent="0.3">
      <c r="A170" t="s">
        <v>381</v>
      </c>
      <c r="E170" s="23" t="s">
        <v>351</v>
      </c>
      <c r="F170" s="24">
        <v>3</v>
      </c>
      <c r="G170" s="23" t="s">
        <v>385</v>
      </c>
      <c r="H170" s="23" t="s">
        <v>386</v>
      </c>
      <c r="I170" s="11">
        <v>42590</v>
      </c>
      <c r="J170" s="23" t="s">
        <v>29</v>
      </c>
      <c r="K170" s="23" t="s">
        <v>410</v>
      </c>
      <c r="L170" s="23" t="s">
        <v>20</v>
      </c>
      <c r="M170" s="23" t="s">
        <v>411</v>
      </c>
      <c r="N170" s="23" t="s">
        <v>412</v>
      </c>
      <c r="O170" s="23" t="s">
        <v>413</v>
      </c>
      <c r="P170" s="24">
        <v>599.5</v>
      </c>
      <c r="Q170" s="24">
        <v>17.989999999999998</v>
      </c>
      <c r="R170" s="24">
        <v>599.5</v>
      </c>
    </row>
    <row r="171" spans="1:18" x14ac:dyDescent="0.3">
      <c r="A171" t="s">
        <v>381</v>
      </c>
      <c r="E171" s="23" t="s">
        <v>352</v>
      </c>
      <c r="F171" s="24">
        <v>3</v>
      </c>
      <c r="G171" s="23" t="s">
        <v>385</v>
      </c>
      <c r="H171" s="23" t="s">
        <v>386</v>
      </c>
      <c r="I171" s="11">
        <v>42590</v>
      </c>
      <c r="J171" s="23" t="s">
        <v>29</v>
      </c>
      <c r="K171" s="23" t="s">
        <v>410</v>
      </c>
      <c r="L171" s="23" t="s">
        <v>20</v>
      </c>
      <c r="M171" s="23" t="s">
        <v>411</v>
      </c>
      <c r="N171" s="23" t="s">
        <v>412</v>
      </c>
      <c r="O171" s="23" t="s">
        <v>413</v>
      </c>
      <c r="P171" s="24">
        <v>119.9</v>
      </c>
      <c r="Q171" s="24">
        <v>3.6</v>
      </c>
      <c r="R171" s="24">
        <v>119.9</v>
      </c>
    </row>
    <row r="172" spans="1:18" x14ac:dyDescent="0.3">
      <c r="A172" t="s">
        <v>381</v>
      </c>
      <c r="E172" s="23" t="s">
        <v>353</v>
      </c>
      <c r="F172" s="24">
        <v>3</v>
      </c>
      <c r="G172" s="23" t="s">
        <v>385</v>
      </c>
      <c r="H172" s="23" t="s">
        <v>386</v>
      </c>
      <c r="I172" s="11">
        <v>42590</v>
      </c>
      <c r="J172" s="23" t="s">
        <v>39</v>
      </c>
      <c r="K172" s="23" t="s">
        <v>439</v>
      </c>
      <c r="L172" s="23" t="s">
        <v>24</v>
      </c>
      <c r="M172" s="23" t="s">
        <v>402</v>
      </c>
      <c r="N172" s="23" t="s">
        <v>403</v>
      </c>
      <c r="O172" s="23" t="s">
        <v>404</v>
      </c>
      <c r="P172" s="24">
        <v>299.75</v>
      </c>
      <c r="Q172" s="24">
        <v>8.99</v>
      </c>
      <c r="R172" s="24">
        <v>299.75</v>
      </c>
    </row>
    <row r="173" spans="1:18" x14ac:dyDescent="0.3">
      <c r="A173" t="s">
        <v>381</v>
      </c>
      <c r="E173" s="23" t="s">
        <v>354</v>
      </c>
      <c r="F173" s="24">
        <v>3</v>
      </c>
      <c r="G173" s="23" t="s">
        <v>385</v>
      </c>
      <c r="H173" s="23" t="s">
        <v>386</v>
      </c>
      <c r="I173" s="11">
        <v>42590</v>
      </c>
      <c r="J173" s="23" t="s">
        <v>28</v>
      </c>
      <c r="K173" s="23" t="s">
        <v>406</v>
      </c>
      <c r="L173" s="23" t="s">
        <v>27</v>
      </c>
      <c r="M173" s="23" t="s">
        <v>407</v>
      </c>
      <c r="N173" s="23" t="s">
        <v>408</v>
      </c>
      <c r="O173" s="23" t="s">
        <v>409</v>
      </c>
      <c r="P173" s="24">
        <v>59.95</v>
      </c>
      <c r="Q173" s="24">
        <v>1.8</v>
      </c>
      <c r="R173" s="24">
        <v>59.95</v>
      </c>
    </row>
    <row r="174" spans="1:18" x14ac:dyDescent="0.3">
      <c r="A174" t="s">
        <v>381</v>
      </c>
      <c r="E174" s="23" t="s">
        <v>355</v>
      </c>
      <c r="F174" s="24">
        <v>3</v>
      </c>
      <c r="G174" s="23" t="s">
        <v>385</v>
      </c>
      <c r="H174" s="23" t="s">
        <v>386</v>
      </c>
      <c r="I174" s="11">
        <v>42596</v>
      </c>
      <c r="J174" s="23" t="s">
        <v>39</v>
      </c>
      <c r="K174" s="23" t="s">
        <v>439</v>
      </c>
      <c r="L174" s="23" t="s">
        <v>24</v>
      </c>
      <c r="M174" s="23" t="s">
        <v>402</v>
      </c>
      <c r="N174" s="23" t="s">
        <v>403</v>
      </c>
      <c r="O174" s="23" t="s">
        <v>404</v>
      </c>
      <c r="P174" s="24">
        <v>119.95</v>
      </c>
      <c r="Q174" s="24">
        <v>3.6</v>
      </c>
      <c r="R174" s="24">
        <v>119.95</v>
      </c>
    </row>
    <row r="175" spans="1:18" x14ac:dyDescent="0.3">
      <c r="A175" t="s">
        <v>381</v>
      </c>
      <c r="E175" s="23" t="s">
        <v>356</v>
      </c>
      <c r="F175" s="24">
        <v>3</v>
      </c>
      <c r="G175" s="23" t="s">
        <v>385</v>
      </c>
      <c r="H175" s="23" t="s">
        <v>386</v>
      </c>
      <c r="I175" s="11">
        <v>42596</v>
      </c>
      <c r="J175" s="23" t="s">
        <v>28</v>
      </c>
      <c r="K175" s="23" t="s">
        <v>406</v>
      </c>
      <c r="L175" s="23" t="s">
        <v>27</v>
      </c>
      <c r="M175" s="23" t="s">
        <v>407</v>
      </c>
      <c r="N175" s="23" t="s">
        <v>408</v>
      </c>
      <c r="O175" s="23" t="s">
        <v>409</v>
      </c>
      <c r="P175" s="24">
        <v>4799.8999999999996</v>
      </c>
      <c r="Q175" s="24">
        <v>144</v>
      </c>
      <c r="R175" s="24">
        <v>4799.8999999999996</v>
      </c>
    </row>
    <row r="176" spans="1:18" x14ac:dyDescent="0.3">
      <c r="A176" t="s">
        <v>381</v>
      </c>
      <c r="E176" s="23" t="s">
        <v>357</v>
      </c>
      <c r="F176" s="24">
        <v>3</v>
      </c>
      <c r="G176" s="23" t="s">
        <v>385</v>
      </c>
      <c r="H176" s="23" t="s">
        <v>386</v>
      </c>
      <c r="I176" s="11">
        <v>42596</v>
      </c>
      <c r="J176" s="23" t="s">
        <v>34</v>
      </c>
      <c r="K176" s="23" t="s">
        <v>399</v>
      </c>
      <c r="L176" s="23" t="s">
        <v>22</v>
      </c>
      <c r="M176" s="23" t="s">
        <v>392</v>
      </c>
      <c r="N176" s="23" t="s">
        <v>393</v>
      </c>
      <c r="O176" s="23" t="s">
        <v>394</v>
      </c>
      <c r="P176" s="24">
        <v>2399.9499999999998</v>
      </c>
      <c r="Q176" s="24">
        <v>72</v>
      </c>
      <c r="R176" s="24">
        <v>2399.9499999999998</v>
      </c>
    </row>
    <row r="177" spans="1:18" x14ac:dyDescent="0.3">
      <c r="A177" t="s">
        <v>381</v>
      </c>
      <c r="E177" s="23" t="s">
        <v>358</v>
      </c>
      <c r="F177" s="24">
        <v>3</v>
      </c>
      <c r="G177" s="23" t="s">
        <v>385</v>
      </c>
      <c r="H177" s="23" t="s">
        <v>386</v>
      </c>
      <c r="I177" s="11">
        <v>42596</v>
      </c>
      <c r="J177" s="23" t="s">
        <v>34</v>
      </c>
      <c r="K177" s="23" t="s">
        <v>399</v>
      </c>
      <c r="L177" s="23" t="s">
        <v>22</v>
      </c>
      <c r="M177" s="23" t="s">
        <v>392</v>
      </c>
      <c r="N177" s="23" t="s">
        <v>393</v>
      </c>
      <c r="O177" s="23" t="s">
        <v>394</v>
      </c>
      <c r="P177" s="24">
        <v>239.9</v>
      </c>
      <c r="Q177" s="24">
        <v>7.2</v>
      </c>
      <c r="R177" s="24">
        <v>239.9</v>
      </c>
    </row>
    <row r="178" spans="1:18" x14ac:dyDescent="0.3">
      <c r="A178" t="s">
        <v>381</v>
      </c>
      <c r="E178" s="23" t="s">
        <v>359</v>
      </c>
      <c r="F178" s="24">
        <v>3</v>
      </c>
      <c r="G178" s="23" t="s">
        <v>385</v>
      </c>
      <c r="H178" s="23" t="s">
        <v>386</v>
      </c>
      <c r="I178" s="11">
        <v>42596</v>
      </c>
      <c r="J178" s="23" t="s">
        <v>21</v>
      </c>
      <c r="K178" s="23" t="s">
        <v>414</v>
      </c>
      <c r="L178" s="23" t="s">
        <v>20</v>
      </c>
      <c r="M178" s="23" t="s">
        <v>411</v>
      </c>
      <c r="N178" s="23" t="s">
        <v>412</v>
      </c>
      <c r="O178" s="23" t="s">
        <v>413</v>
      </c>
      <c r="P178" s="24">
        <v>299.75</v>
      </c>
      <c r="Q178" s="24">
        <v>8.99</v>
      </c>
      <c r="R178" s="24">
        <v>299.75</v>
      </c>
    </row>
    <row r="179" spans="1:18" x14ac:dyDescent="0.3">
      <c r="A179" t="s">
        <v>381</v>
      </c>
      <c r="E179" s="23" t="s">
        <v>360</v>
      </c>
      <c r="F179" s="24">
        <v>3</v>
      </c>
      <c r="G179" s="23" t="s">
        <v>385</v>
      </c>
      <c r="H179" s="23" t="s">
        <v>386</v>
      </c>
      <c r="I179" s="11">
        <v>42596</v>
      </c>
      <c r="J179" s="23" t="s">
        <v>19</v>
      </c>
      <c r="K179" s="23" t="s">
        <v>387</v>
      </c>
      <c r="L179" s="23" t="s">
        <v>18</v>
      </c>
      <c r="M179" s="23" t="s">
        <v>388</v>
      </c>
      <c r="N179" s="23" t="s">
        <v>389</v>
      </c>
      <c r="O179" s="23" t="s">
        <v>390</v>
      </c>
      <c r="P179" s="24">
        <v>599.5</v>
      </c>
      <c r="Q179" s="24">
        <v>17.989999999999998</v>
      </c>
      <c r="R179" s="24">
        <v>599.5</v>
      </c>
    </row>
    <row r="180" spans="1:18" x14ac:dyDescent="0.3">
      <c r="A180" t="s">
        <v>381</v>
      </c>
      <c r="E180" s="23" t="s">
        <v>361</v>
      </c>
      <c r="F180" s="24">
        <v>3</v>
      </c>
      <c r="G180" s="23" t="s">
        <v>385</v>
      </c>
      <c r="H180" s="23" t="s">
        <v>386</v>
      </c>
      <c r="I180" s="11">
        <v>42596</v>
      </c>
      <c r="J180" s="23" t="s">
        <v>31</v>
      </c>
      <c r="K180" s="23" t="s">
        <v>391</v>
      </c>
      <c r="L180" s="23" t="s">
        <v>22</v>
      </c>
      <c r="M180" s="23" t="s">
        <v>392</v>
      </c>
      <c r="N180" s="23" t="s">
        <v>393</v>
      </c>
      <c r="O180" s="23" t="s">
        <v>394</v>
      </c>
      <c r="P180" s="24">
        <v>49.75</v>
      </c>
      <c r="Q180" s="24">
        <v>1.49</v>
      </c>
      <c r="R180" s="24">
        <v>49.75</v>
      </c>
    </row>
    <row r="181" spans="1:18" x14ac:dyDescent="0.3">
      <c r="A181" t="s">
        <v>381</v>
      </c>
      <c r="E181" s="23" t="s">
        <v>362</v>
      </c>
      <c r="F181" s="24">
        <v>3</v>
      </c>
      <c r="G181" s="23" t="s">
        <v>385</v>
      </c>
      <c r="H181" s="23" t="s">
        <v>386</v>
      </c>
      <c r="I181" s="11">
        <v>42596</v>
      </c>
      <c r="J181" s="23" t="s">
        <v>23</v>
      </c>
      <c r="K181" s="23" t="s">
        <v>400</v>
      </c>
      <c r="L181" s="23" t="s">
        <v>22</v>
      </c>
      <c r="M181" s="23" t="s">
        <v>392</v>
      </c>
      <c r="N181" s="23" t="s">
        <v>393</v>
      </c>
      <c r="O181" s="23" t="s">
        <v>394</v>
      </c>
      <c r="P181" s="24">
        <v>19.899999999999999</v>
      </c>
      <c r="Q181" s="24">
        <v>0.6</v>
      </c>
      <c r="R181" s="24">
        <v>19.899999999999999</v>
      </c>
    </row>
    <row r="182" spans="1:18" x14ac:dyDescent="0.3">
      <c r="A182" t="s">
        <v>381</v>
      </c>
      <c r="E182" s="23" t="s">
        <v>363</v>
      </c>
      <c r="F182" s="24">
        <v>3</v>
      </c>
      <c r="G182" s="23" t="s">
        <v>385</v>
      </c>
      <c r="H182" s="23" t="s">
        <v>386</v>
      </c>
      <c r="I182" s="11">
        <v>42596</v>
      </c>
      <c r="J182" s="23" t="s">
        <v>25</v>
      </c>
      <c r="K182" s="23" t="s">
        <v>401</v>
      </c>
      <c r="L182" s="23" t="s">
        <v>24</v>
      </c>
      <c r="M182" s="23" t="s">
        <v>402</v>
      </c>
      <c r="N182" s="23" t="s">
        <v>403</v>
      </c>
      <c r="O182" s="23" t="s">
        <v>404</v>
      </c>
      <c r="P182" s="24">
        <v>9.9499999999999993</v>
      </c>
      <c r="Q182" s="24">
        <v>0.3</v>
      </c>
      <c r="R182" s="24">
        <v>9.9499999999999993</v>
      </c>
    </row>
    <row r="183" spans="1:18" x14ac:dyDescent="0.3">
      <c r="A183" t="s">
        <v>381</v>
      </c>
      <c r="E183" s="23" t="s">
        <v>364</v>
      </c>
      <c r="F183" s="24">
        <v>3</v>
      </c>
      <c r="G183" s="23" t="s">
        <v>385</v>
      </c>
      <c r="H183" s="23" t="s">
        <v>386</v>
      </c>
      <c r="I183" s="11">
        <v>42596</v>
      </c>
      <c r="J183" s="23" t="s">
        <v>26</v>
      </c>
      <c r="K183" s="23" t="s">
        <v>405</v>
      </c>
      <c r="L183" s="23" t="s">
        <v>24</v>
      </c>
      <c r="M183" s="23" t="s">
        <v>402</v>
      </c>
      <c r="N183" s="23" t="s">
        <v>403</v>
      </c>
      <c r="O183" s="23" t="s">
        <v>404</v>
      </c>
      <c r="P183" s="24">
        <v>19.899999999999999</v>
      </c>
      <c r="Q183" s="24">
        <v>0.6</v>
      </c>
      <c r="R183" s="24">
        <v>19.899999999999999</v>
      </c>
    </row>
    <row r="184" spans="1:18" x14ac:dyDescent="0.3">
      <c r="A184" t="s">
        <v>381</v>
      </c>
      <c r="E184" s="23" t="s">
        <v>365</v>
      </c>
      <c r="F184" s="24">
        <v>3</v>
      </c>
      <c r="G184" s="23" t="s">
        <v>385</v>
      </c>
      <c r="H184" s="23" t="s">
        <v>386</v>
      </c>
      <c r="I184" s="11">
        <v>42596</v>
      </c>
      <c r="J184" s="23" t="s">
        <v>33</v>
      </c>
      <c r="K184" s="23" t="s">
        <v>395</v>
      </c>
      <c r="L184" s="23" t="s">
        <v>32</v>
      </c>
      <c r="M184" s="23" t="s">
        <v>396</v>
      </c>
      <c r="N184" s="23" t="s">
        <v>397</v>
      </c>
      <c r="O184" s="23" t="s">
        <v>398</v>
      </c>
      <c r="P184" s="24">
        <v>9.9499999999999993</v>
      </c>
      <c r="Q184" s="24">
        <v>0.3</v>
      </c>
      <c r="R184" s="24">
        <v>9.9499999999999993</v>
      </c>
    </row>
    <row r="185" spans="1:18" x14ac:dyDescent="0.3">
      <c r="A185" t="s">
        <v>381</v>
      </c>
      <c r="E185" s="23" t="s">
        <v>366</v>
      </c>
      <c r="F185" s="24">
        <v>3</v>
      </c>
      <c r="G185" s="23" t="s">
        <v>385</v>
      </c>
      <c r="H185" s="23" t="s">
        <v>386</v>
      </c>
      <c r="I185" s="11">
        <v>42596</v>
      </c>
      <c r="J185" s="23" t="s">
        <v>34</v>
      </c>
      <c r="K185" s="23" t="s">
        <v>399</v>
      </c>
      <c r="L185" s="23" t="s">
        <v>22</v>
      </c>
      <c r="M185" s="23" t="s">
        <v>392</v>
      </c>
      <c r="N185" s="23" t="s">
        <v>393</v>
      </c>
      <c r="O185" s="23" t="s">
        <v>394</v>
      </c>
      <c r="P185" s="24">
        <v>9.9499999999999993</v>
      </c>
      <c r="Q185" s="24">
        <v>0.3</v>
      </c>
      <c r="R185" s="24">
        <v>9.9499999999999993</v>
      </c>
    </row>
    <row r="186" spans="1:18" x14ac:dyDescent="0.3">
      <c r="A186" t="s">
        <v>381</v>
      </c>
      <c r="E186" s="23" t="s">
        <v>367</v>
      </c>
      <c r="F186" s="24">
        <v>3</v>
      </c>
      <c r="G186" s="23" t="s">
        <v>385</v>
      </c>
      <c r="H186" s="23" t="s">
        <v>386</v>
      </c>
      <c r="I186" s="11">
        <v>42596</v>
      </c>
      <c r="J186" s="23" t="s">
        <v>28</v>
      </c>
      <c r="K186" s="23" t="s">
        <v>406</v>
      </c>
      <c r="L186" s="23" t="s">
        <v>27</v>
      </c>
      <c r="M186" s="23" t="s">
        <v>407</v>
      </c>
      <c r="N186" s="23" t="s">
        <v>408</v>
      </c>
      <c r="O186" s="23" t="s">
        <v>409</v>
      </c>
      <c r="P186" s="24">
        <v>119.9</v>
      </c>
      <c r="Q186" s="24">
        <v>3.6</v>
      </c>
      <c r="R186" s="24">
        <v>119.9</v>
      </c>
    </row>
    <row r="187" spans="1:18" x14ac:dyDescent="0.3">
      <c r="A187" t="s">
        <v>381</v>
      </c>
      <c r="E187" s="23" t="s">
        <v>368</v>
      </c>
      <c r="F187" s="24">
        <v>3</v>
      </c>
      <c r="G187" s="23" t="s">
        <v>385</v>
      </c>
      <c r="H187" s="23" t="s">
        <v>386</v>
      </c>
      <c r="I187" s="11">
        <v>42596</v>
      </c>
      <c r="J187" s="23" t="s">
        <v>29</v>
      </c>
      <c r="K187" s="23" t="s">
        <v>410</v>
      </c>
      <c r="L187" s="23" t="s">
        <v>20</v>
      </c>
      <c r="M187" s="23" t="s">
        <v>411</v>
      </c>
      <c r="N187" s="23" t="s">
        <v>412</v>
      </c>
      <c r="O187" s="23" t="s">
        <v>413</v>
      </c>
      <c r="P187" s="24">
        <v>299.75</v>
      </c>
      <c r="Q187" s="24">
        <v>8.99</v>
      </c>
      <c r="R187" s="24">
        <v>299.75</v>
      </c>
    </row>
    <row r="188" spans="1:18" x14ac:dyDescent="0.3">
      <c r="A188" t="s">
        <v>381</v>
      </c>
      <c r="E188" s="23" t="s">
        <v>369</v>
      </c>
      <c r="F188" s="24">
        <v>3</v>
      </c>
      <c r="G188" s="23" t="s">
        <v>385</v>
      </c>
      <c r="H188" s="23" t="s">
        <v>386</v>
      </c>
      <c r="I188" s="11">
        <v>42596</v>
      </c>
      <c r="J188" s="23" t="s">
        <v>21</v>
      </c>
      <c r="K188" s="23" t="s">
        <v>414</v>
      </c>
      <c r="L188" s="23" t="s">
        <v>20</v>
      </c>
      <c r="M188" s="23" t="s">
        <v>411</v>
      </c>
      <c r="N188" s="23" t="s">
        <v>412</v>
      </c>
      <c r="O188" s="23" t="s">
        <v>413</v>
      </c>
      <c r="P188" s="24">
        <v>4799.8999999999996</v>
      </c>
      <c r="Q188" s="24">
        <v>144</v>
      </c>
      <c r="R188" s="24">
        <v>4799.8999999999996</v>
      </c>
    </row>
    <row r="189" spans="1:18" x14ac:dyDescent="0.3">
      <c r="A189" t="s">
        <v>381</v>
      </c>
      <c r="E189" s="23" t="s">
        <v>370</v>
      </c>
      <c r="F189" s="24">
        <v>3</v>
      </c>
      <c r="G189" s="23" t="s">
        <v>385</v>
      </c>
      <c r="H189" s="23" t="s">
        <v>386</v>
      </c>
      <c r="I189" s="11">
        <v>42596</v>
      </c>
      <c r="J189" s="23" t="s">
        <v>19</v>
      </c>
      <c r="K189" s="23" t="s">
        <v>387</v>
      </c>
      <c r="L189" s="23" t="s">
        <v>18</v>
      </c>
      <c r="M189" s="23" t="s">
        <v>388</v>
      </c>
      <c r="N189" s="23" t="s">
        <v>389</v>
      </c>
      <c r="O189" s="23" t="s">
        <v>390</v>
      </c>
      <c r="P189" s="24">
        <v>4799.8999999999996</v>
      </c>
      <c r="Q189" s="24">
        <v>144</v>
      </c>
      <c r="R189" s="24">
        <v>4799.8999999999996</v>
      </c>
    </row>
    <row r="190" spans="1:18" x14ac:dyDescent="0.3">
      <c r="A190" t="s">
        <v>381</v>
      </c>
      <c r="E190" s="23" t="s">
        <v>258</v>
      </c>
      <c r="F190" s="24">
        <v>3</v>
      </c>
      <c r="G190" s="23" t="s">
        <v>385</v>
      </c>
      <c r="H190" s="23" t="s">
        <v>386</v>
      </c>
      <c r="I190" s="11">
        <v>42596</v>
      </c>
      <c r="J190" s="23" t="s">
        <v>31</v>
      </c>
      <c r="K190" s="23" t="s">
        <v>391</v>
      </c>
      <c r="L190" s="23" t="s">
        <v>22</v>
      </c>
      <c r="M190" s="23" t="s">
        <v>392</v>
      </c>
      <c r="N190" s="23" t="s">
        <v>393</v>
      </c>
      <c r="O190" s="23" t="s">
        <v>394</v>
      </c>
      <c r="P190" s="24">
        <v>2399.9499999999998</v>
      </c>
      <c r="Q190" s="24">
        <v>72</v>
      </c>
      <c r="R190" s="24">
        <v>2399.9499999999998</v>
      </c>
    </row>
    <row r="191" spans="1:18" x14ac:dyDescent="0.3">
      <c r="A191" t="s">
        <v>381</v>
      </c>
      <c r="E191" s="23" t="s">
        <v>259</v>
      </c>
      <c r="F191" s="24">
        <v>3</v>
      </c>
      <c r="G191" s="23" t="s">
        <v>385</v>
      </c>
      <c r="H191" s="23" t="s">
        <v>386</v>
      </c>
      <c r="I191" s="11">
        <v>42596</v>
      </c>
      <c r="J191" s="23" t="s">
        <v>23</v>
      </c>
      <c r="K191" s="23" t="s">
        <v>400</v>
      </c>
      <c r="L191" s="23" t="s">
        <v>22</v>
      </c>
      <c r="M191" s="23" t="s">
        <v>392</v>
      </c>
      <c r="N191" s="23" t="s">
        <v>393</v>
      </c>
      <c r="O191" s="23" t="s">
        <v>394</v>
      </c>
      <c r="P191" s="24">
        <v>2399.9499999999998</v>
      </c>
      <c r="Q191" s="24">
        <v>72</v>
      </c>
      <c r="R191" s="24">
        <v>2399.9499999999998</v>
      </c>
    </row>
    <row r="192" spans="1:18" x14ac:dyDescent="0.3">
      <c r="A192" t="s">
        <v>381</v>
      </c>
      <c r="E192" s="23" t="s">
        <v>260</v>
      </c>
      <c r="F192" s="24">
        <v>3</v>
      </c>
      <c r="G192" s="23" t="s">
        <v>385</v>
      </c>
      <c r="H192" s="23" t="s">
        <v>386</v>
      </c>
      <c r="I192" s="11">
        <v>42596</v>
      </c>
      <c r="J192" s="23" t="s">
        <v>25</v>
      </c>
      <c r="K192" s="23" t="s">
        <v>401</v>
      </c>
      <c r="L192" s="23" t="s">
        <v>24</v>
      </c>
      <c r="M192" s="23" t="s">
        <v>402</v>
      </c>
      <c r="N192" s="23" t="s">
        <v>403</v>
      </c>
      <c r="O192" s="23" t="s">
        <v>404</v>
      </c>
      <c r="P192" s="24">
        <v>4799.8999999999996</v>
      </c>
      <c r="Q192" s="24">
        <v>144</v>
      </c>
      <c r="R192" s="24">
        <v>4799.8999999999996</v>
      </c>
    </row>
    <row r="193" spans="1:18" x14ac:dyDescent="0.3">
      <c r="A193" t="s">
        <v>381</v>
      </c>
      <c r="E193" s="23" t="s">
        <v>261</v>
      </c>
      <c r="F193" s="24">
        <v>3</v>
      </c>
      <c r="G193" s="23" t="s">
        <v>385</v>
      </c>
      <c r="H193" s="23" t="s">
        <v>386</v>
      </c>
      <c r="I193" s="11">
        <v>42596</v>
      </c>
      <c r="J193" s="23" t="s">
        <v>26</v>
      </c>
      <c r="K193" s="23" t="s">
        <v>405</v>
      </c>
      <c r="L193" s="23" t="s">
        <v>24</v>
      </c>
      <c r="M193" s="23" t="s">
        <v>402</v>
      </c>
      <c r="N193" s="23" t="s">
        <v>403</v>
      </c>
      <c r="O193" s="23" t="s">
        <v>404</v>
      </c>
      <c r="P193" s="24">
        <v>2399.9499999999998</v>
      </c>
      <c r="Q193" s="24">
        <v>72</v>
      </c>
      <c r="R193" s="24">
        <v>2399.9499999999998</v>
      </c>
    </row>
    <row r="194" spans="1:18" x14ac:dyDescent="0.3">
      <c r="A194" t="s">
        <v>381</v>
      </c>
      <c r="E194" s="23" t="s">
        <v>262</v>
      </c>
      <c r="F194" s="24">
        <v>3</v>
      </c>
      <c r="G194" s="23" t="s">
        <v>385</v>
      </c>
      <c r="H194" s="23" t="s">
        <v>386</v>
      </c>
      <c r="I194" s="11">
        <v>42596</v>
      </c>
      <c r="J194" s="23" t="s">
        <v>33</v>
      </c>
      <c r="K194" s="23" t="s">
        <v>395</v>
      </c>
      <c r="L194" s="23" t="s">
        <v>32</v>
      </c>
      <c r="M194" s="23" t="s">
        <v>396</v>
      </c>
      <c r="N194" s="23" t="s">
        <v>397</v>
      </c>
      <c r="O194" s="23" t="s">
        <v>398</v>
      </c>
      <c r="P194" s="24">
        <v>9.9499999999999993</v>
      </c>
      <c r="Q194" s="24">
        <v>0.3</v>
      </c>
      <c r="R194" s="24">
        <v>9.9499999999999993</v>
      </c>
    </row>
    <row r="195" spans="1:18" x14ac:dyDescent="0.3">
      <c r="A195" t="s">
        <v>381</v>
      </c>
      <c r="E195" s="23" t="s">
        <v>263</v>
      </c>
      <c r="F195" s="24">
        <v>3</v>
      </c>
      <c r="G195" s="23" t="s">
        <v>385</v>
      </c>
      <c r="H195" s="23" t="s">
        <v>386</v>
      </c>
      <c r="I195" s="11">
        <v>42596</v>
      </c>
      <c r="J195" s="23" t="s">
        <v>34</v>
      </c>
      <c r="K195" s="23" t="s">
        <v>399</v>
      </c>
      <c r="L195" s="23" t="s">
        <v>22</v>
      </c>
      <c r="M195" s="23" t="s">
        <v>392</v>
      </c>
      <c r="N195" s="23" t="s">
        <v>393</v>
      </c>
      <c r="O195" s="23" t="s">
        <v>394</v>
      </c>
      <c r="P195" s="24">
        <v>2399.9499999999998</v>
      </c>
      <c r="Q195" s="24">
        <v>72</v>
      </c>
      <c r="R195" s="24">
        <v>2399.9499999999998</v>
      </c>
    </row>
    <row r="196" spans="1:18" x14ac:dyDescent="0.3">
      <c r="A196" t="s">
        <v>381</v>
      </c>
      <c r="E196" s="23" t="s">
        <v>264</v>
      </c>
      <c r="F196" s="24">
        <v>3</v>
      </c>
      <c r="G196" s="23" t="s">
        <v>385</v>
      </c>
      <c r="H196" s="23" t="s">
        <v>386</v>
      </c>
      <c r="I196" s="11">
        <v>42596</v>
      </c>
      <c r="J196" s="23" t="s">
        <v>28</v>
      </c>
      <c r="K196" s="23" t="s">
        <v>406</v>
      </c>
      <c r="L196" s="23" t="s">
        <v>27</v>
      </c>
      <c r="M196" s="23" t="s">
        <v>407</v>
      </c>
      <c r="N196" s="23" t="s">
        <v>408</v>
      </c>
      <c r="O196" s="23" t="s">
        <v>409</v>
      </c>
      <c r="P196" s="24">
        <v>159.9</v>
      </c>
      <c r="Q196" s="24">
        <v>4.8</v>
      </c>
      <c r="R196" s="24">
        <v>159.9</v>
      </c>
    </row>
    <row r="197" spans="1:18" x14ac:dyDescent="0.3">
      <c r="A197" t="s">
        <v>381</v>
      </c>
      <c r="E197" s="23" t="s">
        <v>265</v>
      </c>
      <c r="F197" s="24">
        <v>3</v>
      </c>
      <c r="G197" s="23" t="s">
        <v>385</v>
      </c>
      <c r="H197" s="23" t="s">
        <v>386</v>
      </c>
      <c r="I197" s="11">
        <v>42596</v>
      </c>
      <c r="J197" s="23" t="s">
        <v>29</v>
      </c>
      <c r="K197" s="23" t="s">
        <v>410</v>
      </c>
      <c r="L197" s="23" t="s">
        <v>20</v>
      </c>
      <c r="M197" s="23" t="s">
        <v>411</v>
      </c>
      <c r="N197" s="23" t="s">
        <v>412</v>
      </c>
      <c r="O197" s="23" t="s">
        <v>413</v>
      </c>
      <c r="P197" s="24">
        <v>2399.9499999999998</v>
      </c>
      <c r="Q197" s="24">
        <v>72</v>
      </c>
      <c r="R197" s="24">
        <v>2399.9499999999998</v>
      </c>
    </row>
    <row r="198" spans="1:18" x14ac:dyDescent="0.3">
      <c r="A198" t="s">
        <v>381</v>
      </c>
      <c r="E198" s="23" t="s">
        <v>266</v>
      </c>
      <c r="F198" s="24">
        <v>3</v>
      </c>
      <c r="G198" s="23" t="s">
        <v>385</v>
      </c>
      <c r="H198" s="23" t="s">
        <v>386</v>
      </c>
      <c r="I198" s="11">
        <v>42596</v>
      </c>
      <c r="J198" s="23" t="s">
        <v>29</v>
      </c>
      <c r="K198" s="23" t="s">
        <v>410</v>
      </c>
      <c r="L198" s="23" t="s">
        <v>20</v>
      </c>
      <c r="M198" s="23" t="s">
        <v>411</v>
      </c>
      <c r="N198" s="23" t="s">
        <v>412</v>
      </c>
      <c r="O198" s="23" t="s">
        <v>413</v>
      </c>
      <c r="P198" s="24">
        <v>319.8</v>
      </c>
      <c r="Q198" s="24">
        <v>9.59</v>
      </c>
      <c r="R198" s="24">
        <v>319.8</v>
      </c>
    </row>
    <row r="199" spans="1:18" x14ac:dyDescent="0.3">
      <c r="A199" t="s">
        <v>381</v>
      </c>
      <c r="E199" s="23" t="s">
        <v>267</v>
      </c>
      <c r="F199" s="24">
        <v>3</v>
      </c>
      <c r="G199" s="23" t="s">
        <v>385</v>
      </c>
      <c r="H199" s="23" t="s">
        <v>386</v>
      </c>
      <c r="I199" s="11">
        <v>42596</v>
      </c>
      <c r="J199" s="23" t="s">
        <v>34</v>
      </c>
      <c r="K199" s="23" t="s">
        <v>399</v>
      </c>
      <c r="L199" s="23" t="s">
        <v>22</v>
      </c>
      <c r="M199" s="23" t="s">
        <v>392</v>
      </c>
      <c r="N199" s="23" t="s">
        <v>393</v>
      </c>
      <c r="O199" s="23" t="s">
        <v>394</v>
      </c>
      <c r="P199" s="24">
        <v>2399.9499999999998</v>
      </c>
      <c r="Q199" s="24">
        <v>72</v>
      </c>
      <c r="R199" s="24">
        <v>2399.9499999999998</v>
      </c>
    </row>
    <row r="200" spans="1:18" x14ac:dyDescent="0.3">
      <c r="A200" t="s">
        <v>381</v>
      </c>
      <c r="E200" s="23" t="s">
        <v>268</v>
      </c>
      <c r="F200" s="24">
        <v>3</v>
      </c>
      <c r="G200" s="23" t="s">
        <v>385</v>
      </c>
      <c r="H200" s="23" t="s">
        <v>386</v>
      </c>
      <c r="I200" s="11">
        <v>42596</v>
      </c>
      <c r="J200" s="23" t="s">
        <v>21</v>
      </c>
      <c r="K200" s="23" t="s">
        <v>414</v>
      </c>
      <c r="L200" s="23" t="s">
        <v>20</v>
      </c>
      <c r="M200" s="23" t="s">
        <v>411</v>
      </c>
      <c r="N200" s="23" t="s">
        <v>412</v>
      </c>
      <c r="O200" s="23" t="s">
        <v>413</v>
      </c>
      <c r="P200" s="24">
        <v>2399.9499999999998</v>
      </c>
      <c r="Q200" s="24">
        <v>72</v>
      </c>
      <c r="R200" s="24">
        <v>2399.9499999999998</v>
      </c>
    </row>
    <row r="201" spans="1:18" x14ac:dyDescent="0.3">
      <c r="A201" t="s">
        <v>381</v>
      </c>
      <c r="E201" s="23" t="s">
        <v>68</v>
      </c>
      <c r="F201" s="24">
        <v>3</v>
      </c>
      <c r="G201" s="23" t="s">
        <v>385</v>
      </c>
      <c r="H201" s="23" t="s">
        <v>415</v>
      </c>
      <c r="I201" s="11">
        <v>42751</v>
      </c>
      <c r="J201" s="23" t="s">
        <v>69</v>
      </c>
      <c r="K201" s="23" t="s">
        <v>416</v>
      </c>
      <c r="L201" s="23" t="s">
        <v>20</v>
      </c>
      <c r="M201" s="23" t="s">
        <v>411</v>
      </c>
      <c r="N201" s="23" t="s">
        <v>412</v>
      </c>
      <c r="O201" s="23" t="s">
        <v>413</v>
      </c>
      <c r="P201" s="24">
        <v>1313.88</v>
      </c>
      <c r="Q201" s="24">
        <v>39.42</v>
      </c>
      <c r="R201" s="24">
        <v>1313.88</v>
      </c>
    </row>
    <row r="202" spans="1:18" x14ac:dyDescent="0.3">
      <c r="A202" t="s">
        <v>381</v>
      </c>
      <c r="E202" s="23" t="s">
        <v>70</v>
      </c>
      <c r="F202" s="24">
        <v>3</v>
      </c>
      <c r="G202" s="23" t="s">
        <v>385</v>
      </c>
      <c r="H202" s="23" t="s">
        <v>415</v>
      </c>
      <c r="I202" s="11">
        <v>42751</v>
      </c>
      <c r="J202" s="23" t="s">
        <v>71</v>
      </c>
      <c r="K202" s="23" t="s">
        <v>417</v>
      </c>
      <c r="L202" s="23" t="s">
        <v>22</v>
      </c>
      <c r="M202" s="23" t="s">
        <v>392</v>
      </c>
      <c r="N202" s="23" t="s">
        <v>393</v>
      </c>
      <c r="O202" s="23" t="s">
        <v>394</v>
      </c>
      <c r="P202" s="24">
        <v>1313.88</v>
      </c>
      <c r="Q202" s="24">
        <v>39.42</v>
      </c>
      <c r="R202" s="24">
        <v>1313.88</v>
      </c>
    </row>
    <row r="203" spans="1:18" x14ac:dyDescent="0.3">
      <c r="A203" t="s">
        <v>381</v>
      </c>
      <c r="E203" s="23" t="s">
        <v>72</v>
      </c>
      <c r="F203" s="24">
        <v>3</v>
      </c>
      <c r="G203" s="23" t="s">
        <v>385</v>
      </c>
      <c r="H203" s="23" t="s">
        <v>415</v>
      </c>
      <c r="I203" s="11">
        <v>42751</v>
      </c>
      <c r="J203" s="23" t="s">
        <v>73</v>
      </c>
      <c r="K203" s="23" t="s">
        <v>418</v>
      </c>
      <c r="L203" s="23" t="s">
        <v>22</v>
      </c>
      <c r="M203" s="23" t="s">
        <v>392</v>
      </c>
      <c r="N203" s="23" t="s">
        <v>393</v>
      </c>
      <c r="O203" s="23" t="s">
        <v>394</v>
      </c>
      <c r="P203" s="24">
        <v>215</v>
      </c>
      <c r="Q203" s="24">
        <v>6.45</v>
      </c>
      <c r="R203" s="24">
        <v>215</v>
      </c>
    </row>
    <row r="204" spans="1:18" x14ac:dyDescent="0.3">
      <c r="A204" t="s">
        <v>381</v>
      </c>
      <c r="E204" s="23" t="s">
        <v>74</v>
      </c>
      <c r="F204" s="24">
        <v>3</v>
      </c>
      <c r="G204" s="23" t="s">
        <v>385</v>
      </c>
      <c r="H204" s="23" t="s">
        <v>415</v>
      </c>
      <c r="I204" s="11">
        <v>42751</v>
      </c>
      <c r="J204" s="23" t="s">
        <v>75</v>
      </c>
      <c r="K204" s="23" t="s">
        <v>419</v>
      </c>
      <c r="L204" s="23" t="s">
        <v>35</v>
      </c>
      <c r="M204" s="23" t="s">
        <v>420</v>
      </c>
      <c r="N204" s="23" t="s">
        <v>421</v>
      </c>
      <c r="O204" s="23" t="s">
        <v>422</v>
      </c>
      <c r="P204" s="24">
        <v>1313.88</v>
      </c>
      <c r="Q204" s="24">
        <v>39.409999999999997</v>
      </c>
      <c r="R204" s="24">
        <v>1313.88</v>
      </c>
    </row>
    <row r="205" spans="1:18" x14ac:dyDescent="0.3">
      <c r="A205" t="s">
        <v>381</v>
      </c>
      <c r="E205" s="23" t="s">
        <v>76</v>
      </c>
      <c r="F205" s="24">
        <v>3</v>
      </c>
      <c r="G205" s="23" t="s">
        <v>385</v>
      </c>
      <c r="H205" s="23" t="s">
        <v>415</v>
      </c>
      <c r="I205" s="11">
        <v>42751</v>
      </c>
      <c r="J205" s="23" t="s">
        <v>77</v>
      </c>
      <c r="K205" s="23" t="s">
        <v>423</v>
      </c>
      <c r="L205" s="23" t="s">
        <v>35</v>
      </c>
      <c r="M205" s="23" t="s">
        <v>420</v>
      </c>
      <c r="N205" s="23" t="s">
        <v>421</v>
      </c>
      <c r="O205" s="23" t="s">
        <v>422</v>
      </c>
      <c r="P205" s="24">
        <v>200</v>
      </c>
      <c r="Q205" s="24">
        <v>6</v>
      </c>
      <c r="R205" s="24">
        <v>200</v>
      </c>
    </row>
    <row r="206" spans="1:18" x14ac:dyDescent="0.3">
      <c r="A206" t="s">
        <v>381</v>
      </c>
      <c r="E206" s="23" t="s">
        <v>78</v>
      </c>
      <c r="F206" s="24">
        <v>3</v>
      </c>
      <c r="G206" s="23" t="s">
        <v>385</v>
      </c>
      <c r="H206" s="23" t="s">
        <v>415</v>
      </c>
      <c r="I206" s="11">
        <v>42751</v>
      </c>
      <c r="J206" s="23" t="s">
        <v>79</v>
      </c>
      <c r="K206" s="23" t="s">
        <v>424</v>
      </c>
      <c r="L206" s="23" t="s">
        <v>36</v>
      </c>
      <c r="M206" s="23" t="s">
        <v>425</v>
      </c>
      <c r="N206" s="23" t="s">
        <v>426</v>
      </c>
      <c r="O206" s="23" t="s">
        <v>427</v>
      </c>
      <c r="P206" s="24">
        <v>1313.89</v>
      </c>
      <c r="Q206" s="24">
        <v>39.409999999999997</v>
      </c>
      <c r="R206" s="24">
        <v>1313.89</v>
      </c>
    </row>
    <row r="207" spans="1:18" x14ac:dyDescent="0.3">
      <c r="A207" t="s">
        <v>381</v>
      </c>
      <c r="E207" s="23" t="s">
        <v>80</v>
      </c>
      <c r="F207" s="24">
        <v>3</v>
      </c>
      <c r="G207" s="23" t="s">
        <v>385</v>
      </c>
      <c r="H207" s="23" t="s">
        <v>415</v>
      </c>
      <c r="I207" s="11">
        <v>42751</v>
      </c>
      <c r="J207" s="23" t="s">
        <v>81</v>
      </c>
      <c r="K207" s="23" t="s">
        <v>428</v>
      </c>
      <c r="L207" s="23" t="s">
        <v>32</v>
      </c>
      <c r="M207" s="23" t="s">
        <v>396</v>
      </c>
      <c r="N207" s="23" t="s">
        <v>397</v>
      </c>
      <c r="O207" s="23" t="s">
        <v>398</v>
      </c>
      <c r="P207" s="24">
        <v>215</v>
      </c>
      <c r="Q207" s="24">
        <v>6.45</v>
      </c>
      <c r="R207" s="24">
        <v>215</v>
      </c>
    </row>
    <row r="208" spans="1:18" x14ac:dyDescent="0.3">
      <c r="A208" t="s">
        <v>381</v>
      </c>
      <c r="E208" s="23" t="s">
        <v>82</v>
      </c>
      <c r="F208" s="24">
        <v>3</v>
      </c>
      <c r="G208" s="23" t="s">
        <v>385</v>
      </c>
      <c r="H208" s="23" t="s">
        <v>415</v>
      </c>
      <c r="I208" s="11">
        <v>42751</v>
      </c>
      <c r="J208" s="23" t="s">
        <v>33</v>
      </c>
      <c r="K208" s="23" t="s">
        <v>395</v>
      </c>
      <c r="L208" s="23" t="s">
        <v>32</v>
      </c>
      <c r="M208" s="23" t="s">
        <v>396</v>
      </c>
      <c r="N208" s="23" t="s">
        <v>397</v>
      </c>
      <c r="O208" s="23" t="s">
        <v>398</v>
      </c>
      <c r="P208" s="24">
        <v>1313.88</v>
      </c>
      <c r="Q208" s="24">
        <v>39.42</v>
      </c>
      <c r="R208" s="24">
        <v>1313.88</v>
      </c>
    </row>
    <row r="209" spans="1:18" x14ac:dyDescent="0.3">
      <c r="A209" t="s">
        <v>381</v>
      </c>
      <c r="E209" s="23" t="s">
        <v>83</v>
      </c>
      <c r="F209" s="24">
        <v>3</v>
      </c>
      <c r="G209" s="23" t="s">
        <v>385</v>
      </c>
      <c r="H209" s="23" t="s">
        <v>415</v>
      </c>
      <c r="I209" s="11">
        <v>42751</v>
      </c>
      <c r="J209" s="23" t="s">
        <v>29</v>
      </c>
      <c r="K209" s="23" t="s">
        <v>410</v>
      </c>
      <c r="L209" s="23" t="s">
        <v>20</v>
      </c>
      <c r="M209" s="23" t="s">
        <v>411</v>
      </c>
      <c r="N209" s="23" t="s">
        <v>412</v>
      </c>
      <c r="O209" s="23" t="s">
        <v>413</v>
      </c>
      <c r="P209" s="24">
        <v>877.5</v>
      </c>
      <c r="Q209" s="24">
        <v>26.33</v>
      </c>
      <c r="R209" s="24">
        <v>877.5</v>
      </c>
    </row>
    <row r="210" spans="1:18" x14ac:dyDescent="0.3">
      <c r="A210" t="s">
        <v>381</v>
      </c>
      <c r="E210" s="23" t="s">
        <v>84</v>
      </c>
      <c r="F210" s="24">
        <v>3</v>
      </c>
      <c r="G210" s="23" t="s">
        <v>385</v>
      </c>
      <c r="H210" s="23" t="s">
        <v>415</v>
      </c>
      <c r="I210" s="11">
        <v>42751</v>
      </c>
      <c r="J210" s="23" t="s">
        <v>85</v>
      </c>
      <c r="K210" s="23" t="s">
        <v>429</v>
      </c>
      <c r="L210" s="23" t="s">
        <v>22</v>
      </c>
      <c r="M210" s="23" t="s">
        <v>392</v>
      </c>
      <c r="N210" s="23" t="s">
        <v>393</v>
      </c>
      <c r="O210" s="23" t="s">
        <v>394</v>
      </c>
      <c r="P210" s="24">
        <v>1127.5</v>
      </c>
      <c r="Q210" s="24">
        <v>33.83</v>
      </c>
      <c r="R210" s="24">
        <v>1127.5</v>
      </c>
    </row>
    <row r="211" spans="1:18" x14ac:dyDescent="0.3">
      <c r="A211" t="s">
        <v>381</v>
      </c>
      <c r="E211" s="23" t="s">
        <v>86</v>
      </c>
      <c r="F211" s="24">
        <v>3</v>
      </c>
      <c r="G211" s="23" t="s">
        <v>385</v>
      </c>
      <c r="H211" s="23" t="s">
        <v>415</v>
      </c>
      <c r="I211" s="11">
        <v>42751</v>
      </c>
      <c r="J211" s="23" t="s">
        <v>87</v>
      </c>
      <c r="K211" s="23" t="s">
        <v>430</v>
      </c>
      <c r="L211" s="23" t="s">
        <v>32</v>
      </c>
      <c r="M211" s="23" t="s">
        <v>396</v>
      </c>
      <c r="N211" s="23" t="s">
        <v>397</v>
      </c>
      <c r="O211" s="23" t="s">
        <v>398</v>
      </c>
      <c r="P211" s="24">
        <v>1127.5</v>
      </c>
      <c r="Q211" s="24">
        <v>33.83</v>
      </c>
      <c r="R211" s="24">
        <v>1127.5</v>
      </c>
    </row>
    <row r="212" spans="1:18" x14ac:dyDescent="0.3">
      <c r="A212" t="s">
        <v>381</v>
      </c>
      <c r="E212" s="23" t="s">
        <v>88</v>
      </c>
      <c r="F212" s="24">
        <v>3</v>
      </c>
      <c r="G212" s="23" t="s">
        <v>385</v>
      </c>
      <c r="H212" s="23" t="s">
        <v>415</v>
      </c>
      <c r="I212" s="11">
        <v>42751</v>
      </c>
      <c r="J212" s="23" t="s">
        <v>89</v>
      </c>
      <c r="K212" s="23" t="s">
        <v>431</v>
      </c>
      <c r="L212" s="23" t="s">
        <v>18</v>
      </c>
      <c r="M212" s="23" t="s">
        <v>388</v>
      </c>
      <c r="N212" s="23" t="s">
        <v>389</v>
      </c>
      <c r="O212" s="23" t="s">
        <v>390</v>
      </c>
      <c r="P212" s="24">
        <v>302.5</v>
      </c>
      <c r="Q212" s="24">
        <v>9.07</v>
      </c>
      <c r="R212" s="24">
        <v>302.5</v>
      </c>
    </row>
    <row r="213" spans="1:18" x14ac:dyDescent="0.3">
      <c r="A213" t="s">
        <v>381</v>
      </c>
      <c r="E213" s="23" t="s">
        <v>90</v>
      </c>
      <c r="F213" s="24">
        <v>3</v>
      </c>
      <c r="G213" s="23" t="s">
        <v>385</v>
      </c>
      <c r="H213" s="23" t="s">
        <v>415</v>
      </c>
      <c r="I213" s="11">
        <v>42751</v>
      </c>
      <c r="J213" s="23" t="s">
        <v>91</v>
      </c>
      <c r="K213" s="23" t="s">
        <v>432</v>
      </c>
      <c r="L213" s="23" t="s">
        <v>32</v>
      </c>
      <c r="M213" s="23" t="s">
        <v>396</v>
      </c>
      <c r="N213" s="23" t="s">
        <v>397</v>
      </c>
      <c r="O213" s="23" t="s">
        <v>398</v>
      </c>
      <c r="P213" s="24">
        <v>280.5</v>
      </c>
      <c r="Q213" s="24">
        <v>8.42</v>
      </c>
      <c r="R213" s="24">
        <v>280.5</v>
      </c>
    </row>
    <row r="214" spans="1:18" x14ac:dyDescent="0.3">
      <c r="A214" t="s">
        <v>381</v>
      </c>
      <c r="E214" s="23" t="s">
        <v>92</v>
      </c>
      <c r="F214" s="24">
        <v>3</v>
      </c>
      <c r="G214" s="23" t="s">
        <v>385</v>
      </c>
      <c r="H214" s="23" t="s">
        <v>415</v>
      </c>
      <c r="I214" s="11">
        <v>42751</v>
      </c>
      <c r="J214" s="23" t="s">
        <v>81</v>
      </c>
      <c r="K214" s="23" t="s">
        <v>428</v>
      </c>
      <c r="L214" s="23" t="s">
        <v>32</v>
      </c>
      <c r="M214" s="23" t="s">
        <v>396</v>
      </c>
      <c r="N214" s="23" t="s">
        <v>397</v>
      </c>
      <c r="O214" s="23" t="s">
        <v>398</v>
      </c>
      <c r="P214" s="24">
        <v>705</v>
      </c>
      <c r="Q214" s="24">
        <v>21.15</v>
      </c>
      <c r="R214" s="24">
        <v>705</v>
      </c>
    </row>
    <row r="215" spans="1:18" x14ac:dyDescent="0.3">
      <c r="A215" t="s">
        <v>381</v>
      </c>
      <c r="E215" s="23" t="s">
        <v>93</v>
      </c>
      <c r="F215" s="24">
        <v>3</v>
      </c>
      <c r="G215" s="23" t="s">
        <v>385</v>
      </c>
      <c r="H215" s="23" t="s">
        <v>433</v>
      </c>
      <c r="I215" s="11">
        <v>42752</v>
      </c>
      <c r="J215" s="23" t="s">
        <v>75</v>
      </c>
      <c r="K215" s="23" t="s">
        <v>419</v>
      </c>
      <c r="L215" s="23" t="s">
        <v>35</v>
      </c>
      <c r="M215" s="23" t="s">
        <v>420</v>
      </c>
      <c r="N215" s="23" t="s">
        <v>421</v>
      </c>
      <c r="O215" s="23" t="s">
        <v>422</v>
      </c>
      <c r="P215" s="24">
        <v>1720</v>
      </c>
      <c r="Q215" s="24">
        <v>51.6</v>
      </c>
      <c r="R215" s="24">
        <v>1720</v>
      </c>
    </row>
    <row r="216" spans="1:18" x14ac:dyDescent="0.3">
      <c r="A216" t="s">
        <v>381</v>
      </c>
      <c r="E216" s="23" t="s">
        <v>94</v>
      </c>
      <c r="F216" s="24">
        <v>3</v>
      </c>
      <c r="G216" s="23" t="s">
        <v>385</v>
      </c>
      <c r="H216" s="23" t="s">
        <v>433</v>
      </c>
      <c r="I216" s="11">
        <v>42752</v>
      </c>
      <c r="J216" s="23" t="s">
        <v>37</v>
      </c>
      <c r="K216" s="23" t="s">
        <v>434</v>
      </c>
      <c r="L216" s="23" t="s">
        <v>32</v>
      </c>
      <c r="M216" s="23" t="s">
        <v>396</v>
      </c>
      <c r="N216" s="23" t="s">
        <v>397</v>
      </c>
      <c r="O216" s="23" t="s">
        <v>398</v>
      </c>
      <c r="P216" s="24">
        <v>872.5</v>
      </c>
      <c r="Q216" s="24">
        <v>26.18</v>
      </c>
      <c r="R216" s="24">
        <v>872.5</v>
      </c>
    </row>
    <row r="217" spans="1:18" x14ac:dyDescent="0.3">
      <c r="A217" t="s">
        <v>381</v>
      </c>
      <c r="E217" s="23" t="s">
        <v>95</v>
      </c>
      <c r="F217" s="24">
        <v>3</v>
      </c>
      <c r="G217" s="23" t="s">
        <v>385</v>
      </c>
      <c r="H217" s="23" t="s">
        <v>433</v>
      </c>
      <c r="I217" s="11">
        <v>42752</v>
      </c>
      <c r="J217" s="23" t="s">
        <v>96</v>
      </c>
      <c r="K217" s="23" t="s">
        <v>435</v>
      </c>
      <c r="L217" s="23" t="s">
        <v>20</v>
      </c>
      <c r="M217" s="23" t="s">
        <v>411</v>
      </c>
      <c r="N217" s="23" t="s">
        <v>412</v>
      </c>
      <c r="O217" s="23" t="s">
        <v>413</v>
      </c>
      <c r="P217" s="24">
        <v>540</v>
      </c>
      <c r="Q217" s="24">
        <v>16.2</v>
      </c>
      <c r="R217" s="24">
        <v>540</v>
      </c>
    </row>
    <row r="218" spans="1:18" x14ac:dyDescent="0.3">
      <c r="A218" t="s">
        <v>381</v>
      </c>
      <c r="E218" s="23" t="s">
        <v>97</v>
      </c>
      <c r="F218" s="24">
        <v>3</v>
      </c>
      <c r="G218" s="23" t="s">
        <v>385</v>
      </c>
      <c r="H218" s="23" t="s">
        <v>433</v>
      </c>
      <c r="I218" s="11">
        <v>42752</v>
      </c>
      <c r="J218" s="23" t="s">
        <v>98</v>
      </c>
      <c r="K218" s="23" t="s">
        <v>436</v>
      </c>
      <c r="L218" s="23" t="s">
        <v>20</v>
      </c>
      <c r="M218" s="23" t="s">
        <v>411</v>
      </c>
      <c r="N218" s="23" t="s">
        <v>412</v>
      </c>
      <c r="O218" s="23" t="s">
        <v>413</v>
      </c>
      <c r="P218" s="24">
        <v>2623</v>
      </c>
      <c r="Q218" s="24">
        <v>78.69</v>
      </c>
      <c r="R218" s="24">
        <v>2623</v>
      </c>
    </row>
    <row r="219" spans="1:18" x14ac:dyDescent="0.3">
      <c r="A219" t="s">
        <v>381</v>
      </c>
      <c r="E219" s="23" t="s">
        <v>269</v>
      </c>
      <c r="F219" s="24">
        <v>3</v>
      </c>
      <c r="G219" s="23" t="s">
        <v>385</v>
      </c>
      <c r="H219" s="23" t="s">
        <v>386</v>
      </c>
      <c r="I219" s="11">
        <v>42596</v>
      </c>
      <c r="J219" s="23" t="s">
        <v>30</v>
      </c>
      <c r="K219" s="23" t="s">
        <v>437</v>
      </c>
      <c r="L219" s="23" t="s">
        <v>20</v>
      </c>
      <c r="M219" s="23" t="s">
        <v>411</v>
      </c>
      <c r="N219" s="23" t="s">
        <v>412</v>
      </c>
      <c r="O219" s="23" t="s">
        <v>413</v>
      </c>
      <c r="P219" s="24">
        <v>189.95</v>
      </c>
      <c r="Q219" s="24">
        <v>5.7</v>
      </c>
      <c r="R219" s="24">
        <v>189.95</v>
      </c>
    </row>
    <row r="220" spans="1:18" x14ac:dyDescent="0.3">
      <c r="A220" t="s">
        <v>381</v>
      </c>
      <c r="E220" s="23" t="s">
        <v>270</v>
      </c>
      <c r="F220" s="24">
        <v>3</v>
      </c>
      <c r="G220" s="23" t="s">
        <v>385</v>
      </c>
      <c r="H220" s="23" t="s">
        <v>386</v>
      </c>
      <c r="I220" s="11">
        <v>42596</v>
      </c>
      <c r="J220" s="23" t="s">
        <v>38</v>
      </c>
      <c r="K220" s="23" t="s">
        <v>438</v>
      </c>
      <c r="L220" s="23" t="s">
        <v>36</v>
      </c>
      <c r="M220" s="23" t="s">
        <v>425</v>
      </c>
      <c r="N220" s="23" t="s">
        <v>426</v>
      </c>
      <c r="O220" s="23" t="s">
        <v>427</v>
      </c>
      <c r="P220" s="24">
        <v>19.899999999999999</v>
      </c>
      <c r="Q220" s="24">
        <v>0.6</v>
      </c>
      <c r="R220" s="24">
        <v>19.899999999999999</v>
      </c>
    </row>
    <row r="221" spans="1:18" x14ac:dyDescent="0.3">
      <c r="A221" t="s">
        <v>381</v>
      </c>
      <c r="E221" s="23" t="s">
        <v>271</v>
      </c>
      <c r="F221" s="24">
        <v>3</v>
      </c>
      <c r="G221" s="23" t="s">
        <v>385</v>
      </c>
      <c r="H221" s="23" t="s">
        <v>386</v>
      </c>
      <c r="I221" s="11">
        <v>42596</v>
      </c>
      <c r="J221" s="23" t="s">
        <v>30</v>
      </c>
      <c r="K221" s="23" t="s">
        <v>437</v>
      </c>
      <c r="L221" s="23" t="s">
        <v>20</v>
      </c>
      <c r="M221" s="23" t="s">
        <v>411</v>
      </c>
      <c r="N221" s="23" t="s">
        <v>412</v>
      </c>
      <c r="O221" s="23" t="s">
        <v>413</v>
      </c>
      <c r="P221" s="24">
        <v>239.8</v>
      </c>
      <c r="Q221" s="24">
        <v>7.19</v>
      </c>
      <c r="R221" s="24">
        <v>239.8</v>
      </c>
    </row>
    <row r="222" spans="1:18" x14ac:dyDescent="0.3">
      <c r="A222" t="s">
        <v>381</v>
      </c>
      <c r="E222" s="23" t="s">
        <v>272</v>
      </c>
      <c r="F222" s="24">
        <v>3</v>
      </c>
      <c r="G222" s="23" t="s">
        <v>385</v>
      </c>
      <c r="H222" s="23" t="s">
        <v>386</v>
      </c>
      <c r="I222" s="11">
        <v>42596</v>
      </c>
      <c r="J222" s="23" t="s">
        <v>29</v>
      </c>
      <c r="K222" s="23" t="s">
        <v>410</v>
      </c>
      <c r="L222" s="23" t="s">
        <v>20</v>
      </c>
      <c r="M222" s="23" t="s">
        <v>411</v>
      </c>
      <c r="N222" s="23" t="s">
        <v>412</v>
      </c>
      <c r="O222" s="23" t="s">
        <v>413</v>
      </c>
      <c r="P222" s="24">
        <v>379.9</v>
      </c>
      <c r="Q222" s="24">
        <v>11.4</v>
      </c>
      <c r="R222" s="24">
        <v>379.9</v>
      </c>
    </row>
    <row r="223" spans="1:18" x14ac:dyDescent="0.3">
      <c r="A223" t="s">
        <v>381</v>
      </c>
      <c r="E223" s="23" t="s">
        <v>273</v>
      </c>
      <c r="F223" s="24">
        <v>3</v>
      </c>
      <c r="G223" s="23" t="s">
        <v>385</v>
      </c>
      <c r="H223" s="23" t="s">
        <v>386</v>
      </c>
      <c r="I223" s="11">
        <v>42596</v>
      </c>
      <c r="J223" s="23" t="s">
        <v>39</v>
      </c>
      <c r="K223" s="23" t="s">
        <v>439</v>
      </c>
      <c r="L223" s="23" t="s">
        <v>24</v>
      </c>
      <c r="M223" s="23" t="s">
        <v>402</v>
      </c>
      <c r="N223" s="23" t="s">
        <v>403</v>
      </c>
      <c r="O223" s="23" t="s">
        <v>404</v>
      </c>
      <c r="P223" s="24">
        <v>609.95000000000005</v>
      </c>
      <c r="Q223" s="24">
        <v>18.3</v>
      </c>
      <c r="R223" s="24">
        <v>609.95000000000005</v>
      </c>
    </row>
    <row r="224" spans="1:18" x14ac:dyDescent="0.3">
      <c r="A224" t="s">
        <v>381</v>
      </c>
      <c r="E224" s="23" t="s">
        <v>274</v>
      </c>
      <c r="F224" s="24">
        <v>3</v>
      </c>
      <c r="G224" s="23" t="s">
        <v>385</v>
      </c>
      <c r="H224" s="23" t="s">
        <v>386</v>
      </c>
      <c r="I224" s="11">
        <v>42596</v>
      </c>
      <c r="J224" s="23" t="s">
        <v>28</v>
      </c>
      <c r="K224" s="23" t="s">
        <v>406</v>
      </c>
      <c r="L224" s="23" t="s">
        <v>27</v>
      </c>
      <c r="M224" s="23" t="s">
        <v>407</v>
      </c>
      <c r="N224" s="23" t="s">
        <v>408</v>
      </c>
      <c r="O224" s="23" t="s">
        <v>409</v>
      </c>
      <c r="P224" s="24">
        <v>109.95</v>
      </c>
      <c r="Q224" s="24">
        <v>3.3</v>
      </c>
      <c r="R224" s="24">
        <v>109.95</v>
      </c>
    </row>
    <row r="225" spans="1:18" x14ac:dyDescent="0.3">
      <c r="A225" t="s">
        <v>381</v>
      </c>
      <c r="E225" s="23" t="s">
        <v>275</v>
      </c>
      <c r="F225" s="24">
        <v>3</v>
      </c>
      <c r="G225" s="23" t="s">
        <v>385</v>
      </c>
      <c r="H225" s="23" t="s">
        <v>386</v>
      </c>
      <c r="I225" s="11">
        <v>42596</v>
      </c>
      <c r="J225" s="23" t="s">
        <v>34</v>
      </c>
      <c r="K225" s="23" t="s">
        <v>399</v>
      </c>
      <c r="L225" s="23" t="s">
        <v>22</v>
      </c>
      <c r="M225" s="23" t="s">
        <v>392</v>
      </c>
      <c r="N225" s="23" t="s">
        <v>393</v>
      </c>
      <c r="O225" s="23" t="s">
        <v>394</v>
      </c>
      <c r="P225" s="24">
        <v>569.85</v>
      </c>
      <c r="Q225" s="24">
        <v>17.100000000000001</v>
      </c>
      <c r="R225" s="24">
        <v>569.85</v>
      </c>
    </row>
    <row r="226" spans="1:18" x14ac:dyDescent="0.3">
      <c r="A226" t="s">
        <v>381</v>
      </c>
      <c r="E226" s="23" t="s">
        <v>276</v>
      </c>
      <c r="F226" s="24">
        <v>3</v>
      </c>
      <c r="G226" s="23" t="s">
        <v>385</v>
      </c>
      <c r="H226" s="23" t="s">
        <v>386</v>
      </c>
      <c r="I226" s="11">
        <v>42596</v>
      </c>
      <c r="J226" s="23" t="s">
        <v>21</v>
      </c>
      <c r="K226" s="23" t="s">
        <v>414</v>
      </c>
      <c r="L226" s="23" t="s">
        <v>20</v>
      </c>
      <c r="M226" s="23" t="s">
        <v>411</v>
      </c>
      <c r="N226" s="23" t="s">
        <v>412</v>
      </c>
      <c r="O226" s="23" t="s">
        <v>413</v>
      </c>
      <c r="P226" s="24">
        <v>1139.7</v>
      </c>
      <c r="Q226" s="24">
        <v>34.19</v>
      </c>
      <c r="R226" s="24">
        <v>1139.7</v>
      </c>
    </row>
    <row r="227" spans="1:18" x14ac:dyDescent="0.3">
      <c r="A227" t="s">
        <v>381</v>
      </c>
      <c r="E227" s="23" t="s">
        <v>277</v>
      </c>
      <c r="F227" s="24">
        <v>3</v>
      </c>
      <c r="G227" s="23" t="s">
        <v>385</v>
      </c>
      <c r="H227" s="23" t="s">
        <v>386</v>
      </c>
      <c r="I227" s="11">
        <v>42596</v>
      </c>
      <c r="J227" s="23" t="s">
        <v>19</v>
      </c>
      <c r="K227" s="23" t="s">
        <v>387</v>
      </c>
      <c r="L227" s="23" t="s">
        <v>18</v>
      </c>
      <c r="M227" s="23" t="s">
        <v>388</v>
      </c>
      <c r="N227" s="23" t="s">
        <v>389</v>
      </c>
      <c r="O227" s="23" t="s">
        <v>390</v>
      </c>
      <c r="P227" s="24">
        <v>759.8</v>
      </c>
      <c r="Q227" s="24">
        <v>22.79</v>
      </c>
      <c r="R227" s="24">
        <v>759.8</v>
      </c>
    </row>
    <row r="228" spans="1:18" x14ac:dyDescent="0.3">
      <c r="A228" t="s">
        <v>381</v>
      </c>
      <c r="E228" s="23" t="s">
        <v>278</v>
      </c>
      <c r="F228" s="24">
        <v>3</v>
      </c>
      <c r="G228" s="23" t="s">
        <v>385</v>
      </c>
      <c r="H228" s="23" t="s">
        <v>386</v>
      </c>
      <c r="I228" s="11">
        <v>42596</v>
      </c>
      <c r="J228" s="23" t="s">
        <v>31</v>
      </c>
      <c r="K228" s="23" t="s">
        <v>391</v>
      </c>
      <c r="L228" s="23" t="s">
        <v>22</v>
      </c>
      <c r="M228" s="23" t="s">
        <v>392</v>
      </c>
      <c r="N228" s="23" t="s">
        <v>393</v>
      </c>
      <c r="O228" s="23" t="s">
        <v>394</v>
      </c>
      <c r="P228" s="24">
        <v>1919.9</v>
      </c>
      <c r="Q228" s="24">
        <v>57.6</v>
      </c>
      <c r="R228" s="24">
        <v>1919.9</v>
      </c>
    </row>
    <row r="229" spans="1:18" x14ac:dyDescent="0.3">
      <c r="A229" t="s">
        <v>381</v>
      </c>
      <c r="E229" s="23" t="s">
        <v>279</v>
      </c>
      <c r="F229" s="24">
        <v>3</v>
      </c>
      <c r="G229" s="23" t="s">
        <v>385</v>
      </c>
      <c r="H229" s="23" t="s">
        <v>386</v>
      </c>
      <c r="I229" s="11">
        <v>42596</v>
      </c>
      <c r="J229" s="23" t="s">
        <v>23</v>
      </c>
      <c r="K229" s="23" t="s">
        <v>400</v>
      </c>
      <c r="L229" s="23" t="s">
        <v>22</v>
      </c>
      <c r="M229" s="23" t="s">
        <v>392</v>
      </c>
      <c r="N229" s="23" t="s">
        <v>393</v>
      </c>
      <c r="O229" s="23" t="s">
        <v>394</v>
      </c>
      <c r="P229" s="24">
        <v>359.85</v>
      </c>
      <c r="Q229" s="24">
        <v>10.8</v>
      </c>
      <c r="R229" s="24">
        <v>359.85</v>
      </c>
    </row>
    <row r="230" spans="1:18" x14ac:dyDescent="0.3">
      <c r="A230" t="s">
        <v>381</v>
      </c>
      <c r="E230" s="23" t="s">
        <v>280</v>
      </c>
      <c r="F230" s="24">
        <v>3</v>
      </c>
      <c r="G230" s="23" t="s">
        <v>385</v>
      </c>
      <c r="H230" s="23" t="s">
        <v>386</v>
      </c>
      <c r="I230" s="11">
        <v>42596</v>
      </c>
      <c r="J230" s="23" t="s">
        <v>25</v>
      </c>
      <c r="K230" s="23" t="s">
        <v>401</v>
      </c>
      <c r="L230" s="23" t="s">
        <v>24</v>
      </c>
      <c r="M230" s="23" t="s">
        <v>402</v>
      </c>
      <c r="N230" s="23" t="s">
        <v>403</v>
      </c>
      <c r="O230" s="23" t="s">
        <v>404</v>
      </c>
      <c r="P230" s="24">
        <v>27699.9</v>
      </c>
      <c r="Q230" s="24">
        <v>831</v>
      </c>
      <c r="R230" s="24">
        <v>27699.9</v>
      </c>
    </row>
    <row r="231" spans="1:18" x14ac:dyDescent="0.3">
      <c r="A231" t="s">
        <v>381</v>
      </c>
      <c r="E231" s="23" t="s">
        <v>281</v>
      </c>
      <c r="F231" s="24">
        <v>3</v>
      </c>
      <c r="G231" s="23" t="s">
        <v>385</v>
      </c>
      <c r="H231" s="23" t="s">
        <v>386</v>
      </c>
      <c r="I231" s="11">
        <v>42596</v>
      </c>
      <c r="J231" s="23" t="s">
        <v>26</v>
      </c>
      <c r="K231" s="23" t="s">
        <v>405</v>
      </c>
      <c r="L231" s="23" t="s">
        <v>24</v>
      </c>
      <c r="M231" s="23" t="s">
        <v>402</v>
      </c>
      <c r="N231" s="23" t="s">
        <v>403</v>
      </c>
      <c r="O231" s="23" t="s">
        <v>404</v>
      </c>
      <c r="P231" s="24">
        <v>109.95</v>
      </c>
      <c r="Q231" s="24">
        <v>3.3</v>
      </c>
      <c r="R231" s="24">
        <v>109.95</v>
      </c>
    </row>
    <row r="232" spans="1:18" x14ac:dyDescent="0.3">
      <c r="A232" t="s">
        <v>381</v>
      </c>
      <c r="E232" s="23" t="s">
        <v>282</v>
      </c>
      <c r="F232" s="24">
        <v>3</v>
      </c>
      <c r="G232" s="23" t="s">
        <v>385</v>
      </c>
      <c r="H232" s="23" t="s">
        <v>386</v>
      </c>
      <c r="I232" s="11">
        <v>42596</v>
      </c>
      <c r="J232" s="23" t="s">
        <v>33</v>
      </c>
      <c r="K232" s="23" t="s">
        <v>395</v>
      </c>
      <c r="L232" s="23" t="s">
        <v>32</v>
      </c>
      <c r="M232" s="23" t="s">
        <v>396</v>
      </c>
      <c r="N232" s="23" t="s">
        <v>397</v>
      </c>
      <c r="O232" s="23" t="s">
        <v>398</v>
      </c>
      <c r="P232" s="24">
        <v>49.75</v>
      </c>
      <c r="Q232" s="24">
        <v>1.49</v>
      </c>
      <c r="R232" s="24">
        <v>49.75</v>
      </c>
    </row>
    <row r="233" spans="1:18" x14ac:dyDescent="0.3">
      <c r="A233" t="s">
        <v>381</v>
      </c>
      <c r="E233" s="23" t="s">
        <v>283</v>
      </c>
      <c r="F233" s="24">
        <v>3</v>
      </c>
      <c r="G233" s="23" t="s">
        <v>385</v>
      </c>
      <c r="H233" s="23" t="s">
        <v>386</v>
      </c>
      <c r="I233" s="11">
        <v>42596</v>
      </c>
      <c r="J233" s="23" t="s">
        <v>34</v>
      </c>
      <c r="K233" s="23" t="s">
        <v>399</v>
      </c>
      <c r="L233" s="23" t="s">
        <v>22</v>
      </c>
      <c r="M233" s="23" t="s">
        <v>392</v>
      </c>
      <c r="N233" s="23" t="s">
        <v>393</v>
      </c>
      <c r="O233" s="23" t="s">
        <v>394</v>
      </c>
      <c r="P233" s="24">
        <v>29.85</v>
      </c>
      <c r="Q233" s="24">
        <v>0.9</v>
      </c>
      <c r="R233" s="24">
        <v>29.85</v>
      </c>
    </row>
    <row r="234" spans="1:18" x14ac:dyDescent="0.3">
      <c r="A234" t="s">
        <v>381</v>
      </c>
      <c r="E234" s="23" t="s">
        <v>284</v>
      </c>
      <c r="F234" s="24">
        <v>3</v>
      </c>
      <c r="G234" s="23" t="s">
        <v>385</v>
      </c>
      <c r="H234" s="23" t="s">
        <v>386</v>
      </c>
      <c r="I234" s="11">
        <v>42596</v>
      </c>
      <c r="J234" s="23" t="s">
        <v>28</v>
      </c>
      <c r="K234" s="23" t="s">
        <v>406</v>
      </c>
      <c r="L234" s="23" t="s">
        <v>27</v>
      </c>
      <c r="M234" s="23" t="s">
        <v>407</v>
      </c>
      <c r="N234" s="23" t="s">
        <v>408</v>
      </c>
      <c r="O234" s="23" t="s">
        <v>409</v>
      </c>
      <c r="P234" s="24">
        <v>19.899999999999999</v>
      </c>
      <c r="Q234" s="24">
        <v>0.6</v>
      </c>
      <c r="R234" s="24">
        <v>19.899999999999999</v>
      </c>
    </row>
    <row r="235" spans="1:18" x14ac:dyDescent="0.3">
      <c r="A235" t="s">
        <v>381</v>
      </c>
      <c r="E235" s="23" t="s">
        <v>285</v>
      </c>
      <c r="F235" s="24">
        <v>3</v>
      </c>
      <c r="G235" s="23" t="s">
        <v>385</v>
      </c>
      <c r="H235" s="23" t="s">
        <v>386</v>
      </c>
      <c r="I235" s="11">
        <v>42596</v>
      </c>
      <c r="J235" s="23" t="s">
        <v>29</v>
      </c>
      <c r="K235" s="23" t="s">
        <v>410</v>
      </c>
      <c r="L235" s="23" t="s">
        <v>20</v>
      </c>
      <c r="M235" s="23" t="s">
        <v>411</v>
      </c>
      <c r="N235" s="23" t="s">
        <v>412</v>
      </c>
      <c r="O235" s="23" t="s">
        <v>413</v>
      </c>
      <c r="P235" s="24">
        <v>239.9</v>
      </c>
      <c r="Q235" s="24">
        <v>7.2</v>
      </c>
      <c r="R235" s="24">
        <v>239.9</v>
      </c>
    </row>
    <row r="236" spans="1:18" x14ac:dyDescent="0.3">
      <c r="A236" t="s">
        <v>381</v>
      </c>
      <c r="E236" s="23" t="s">
        <v>286</v>
      </c>
      <c r="F236" s="24">
        <v>3</v>
      </c>
      <c r="G236" s="23" t="s">
        <v>385</v>
      </c>
      <c r="H236" s="23" t="s">
        <v>386</v>
      </c>
      <c r="I236" s="11">
        <v>42596</v>
      </c>
      <c r="J236" s="23" t="s">
        <v>29</v>
      </c>
      <c r="K236" s="23" t="s">
        <v>410</v>
      </c>
      <c r="L236" s="23" t="s">
        <v>20</v>
      </c>
      <c r="M236" s="23" t="s">
        <v>411</v>
      </c>
      <c r="N236" s="23" t="s">
        <v>412</v>
      </c>
      <c r="O236" s="23" t="s">
        <v>413</v>
      </c>
      <c r="P236" s="24">
        <v>219.9</v>
      </c>
      <c r="Q236" s="24">
        <v>6.6</v>
      </c>
      <c r="R236" s="24">
        <v>219.9</v>
      </c>
    </row>
    <row r="237" spans="1:18" x14ac:dyDescent="0.3">
      <c r="A237" t="s">
        <v>381</v>
      </c>
      <c r="E237" s="23" t="s">
        <v>287</v>
      </c>
      <c r="F237" s="24">
        <v>3</v>
      </c>
      <c r="G237" s="23" t="s">
        <v>385</v>
      </c>
      <c r="H237" s="23" t="s">
        <v>386</v>
      </c>
      <c r="I237" s="11">
        <v>42596</v>
      </c>
      <c r="J237" s="23" t="s">
        <v>34</v>
      </c>
      <c r="K237" s="23" t="s">
        <v>399</v>
      </c>
      <c r="L237" s="23" t="s">
        <v>22</v>
      </c>
      <c r="M237" s="23" t="s">
        <v>392</v>
      </c>
      <c r="N237" s="23" t="s">
        <v>393</v>
      </c>
      <c r="O237" s="23" t="s">
        <v>394</v>
      </c>
      <c r="P237" s="24">
        <v>159.80000000000001</v>
      </c>
      <c r="Q237" s="24">
        <v>4.79</v>
      </c>
      <c r="R237" s="24">
        <v>159.80000000000001</v>
      </c>
    </row>
    <row r="238" spans="1:18" x14ac:dyDescent="0.3">
      <c r="A238" t="s">
        <v>381</v>
      </c>
      <c r="E238" s="23" t="s">
        <v>288</v>
      </c>
      <c r="F238" s="24">
        <v>3</v>
      </c>
      <c r="G238" s="23" t="s">
        <v>385</v>
      </c>
      <c r="H238" s="23" t="s">
        <v>386</v>
      </c>
      <c r="I238" s="11">
        <v>42596</v>
      </c>
      <c r="J238" s="23" t="s">
        <v>21</v>
      </c>
      <c r="K238" s="23" t="s">
        <v>414</v>
      </c>
      <c r="L238" s="23" t="s">
        <v>20</v>
      </c>
      <c r="M238" s="23" t="s">
        <v>411</v>
      </c>
      <c r="N238" s="23" t="s">
        <v>412</v>
      </c>
      <c r="O238" s="23" t="s">
        <v>413</v>
      </c>
      <c r="P238" s="24">
        <v>19.95</v>
      </c>
      <c r="Q238" s="24">
        <v>0.6</v>
      </c>
      <c r="R238" s="24">
        <v>19.95</v>
      </c>
    </row>
    <row r="239" spans="1:18" x14ac:dyDescent="0.3">
      <c r="A239" t="s">
        <v>381</v>
      </c>
      <c r="E239" s="23" t="s">
        <v>289</v>
      </c>
      <c r="F239" s="24">
        <v>3</v>
      </c>
      <c r="G239" s="23" t="s">
        <v>385</v>
      </c>
      <c r="H239" s="23" t="s">
        <v>386</v>
      </c>
      <c r="I239" s="11">
        <v>42596</v>
      </c>
      <c r="J239" s="23" t="s">
        <v>19</v>
      </c>
      <c r="K239" s="23" t="s">
        <v>387</v>
      </c>
      <c r="L239" s="23" t="s">
        <v>18</v>
      </c>
      <c r="M239" s="23" t="s">
        <v>388</v>
      </c>
      <c r="N239" s="23" t="s">
        <v>389</v>
      </c>
      <c r="O239" s="23" t="s">
        <v>390</v>
      </c>
      <c r="P239" s="24">
        <v>2679.9</v>
      </c>
      <c r="Q239" s="24">
        <v>80.400000000000006</v>
      </c>
      <c r="R239" s="24">
        <v>2679.9</v>
      </c>
    </row>
    <row r="240" spans="1:18" x14ac:dyDescent="0.3">
      <c r="A240" t="s">
        <v>381</v>
      </c>
      <c r="E240" s="23" t="s">
        <v>290</v>
      </c>
      <c r="F240" s="24">
        <v>3</v>
      </c>
      <c r="G240" s="23" t="s">
        <v>385</v>
      </c>
      <c r="H240" s="23" t="s">
        <v>386</v>
      </c>
      <c r="I240" s="11">
        <v>42596</v>
      </c>
      <c r="J240" s="23" t="s">
        <v>31</v>
      </c>
      <c r="K240" s="23" t="s">
        <v>391</v>
      </c>
      <c r="L240" s="23" t="s">
        <v>22</v>
      </c>
      <c r="M240" s="23" t="s">
        <v>392</v>
      </c>
      <c r="N240" s="23" t="s">
        <v>393</v>
      </c>
      <c r="O240" s="23" t="s">
        <v>394</v>
      </c>
      <c r="P240" s="24">
        <v>569.85</v>
      </c>
      <c r="Q240" s="24">
        <v>17.100000000000001</v>
      </c>
      <c r="R240" s="24">
        <v>569.85</v>
      </c>
    </row>
    <row r="241" spans="1:18" x14ac:dyDescent="0.3">
      <c r="A241" t="s">
        <v>381</v>
      </c>
      <c r="E241" s="23" t="s">
        <v>291</v>
      </c>
      <c r="F241" s="24">
        <v>3</v>
      </c>
      <c r="G241" s="23" t="s">
        <v>385</v>
      </c>
      <c r="H241" s="23" t="s">
        <v>386</v>
      </c>
      <c r="I241" s="11">
        <v>42596</v>
      </c>
      <c r="J241" s="23" t="s">
        <v>33</v>
      </c>
      <c r="K241" s="23" t="s">
        <v>395</v>
      </c>
      <c r="L241" s="23" t="s">
        <v>32</v>
      </c>
      <c r="M241" s="23" t="s">
        <v>396</v>
      </c>
      <c r="N241" s="23" t="s">
        <v>397</v>
      </c>
      <c r="O241" s="23" t="s">
        <v>398</v>
      </c>
      <c r="P241" s="24">
        <v>41549.85</v>
      </c>
      <c r="Q241" s="24">
        <v>1246.5</v>
      </c>
      <c r="R241" s="24">
        <v>41549.85</v>
      </c>
    </row>
    <row r="242" spans="1:18" x14ac:dyDescent="0.3">
      <c r="A242" t="s">
        <v>381</v>
      </c>
      <c r="E242" s="23" t="s">
        <v>292</v>
      </c>
      <c r="F242" s="24">
        <v>3</v>
      </c>
      <c r="G242" s="23" t="s">
        <v>385</v>
      </c>
      <c r="H242" s="23" t="s">
        <v>386</v>
      </c>
      <c r="I242" s="11">
        <v>42596</v>
      </c>
      <c r="J242" s="23" t="s">
        <v>23</v>
      </c>
      <c r="K242" s="23" t="s">
        <v>400</v>
      </c>
      <c r="L242" s="23" t="s">
        <v>22</v>
      </c>
      <c r="M242" s="23" t="s">
        <v>392</v>
      </c>
      <c r="N242" s="23" t="s">
        <v>393</v>
      </c>
      <c r="O242" s="23" t="s">
        <v>394</v>
      </c>
      <c r="P242" s="24">
        <v>759.8</v>
      </c>
      <c r="Q242" s="24">
        <v>22.79</v>
      </c>
      <c r="R242" s="24">
        <v>759.8</v>
      </c>
    </row>
    <row r="243" spans="1:18" x14ac:dyDescent="0.3">
      <c r="A243" t="s">
        <v>381</v>
      </c>
      <c r="E243" s="23" t="s">
        <v>293</v>
      </c>
      <c r="F243" s="24">
        <v>3</v>
      </c>
      <c r="G243" s="23" t="s">
        <v>385</v>
      </c>
      <c r="H243" s="23" t="s">
        <v>386</v>
      </c>
      <c r="I243" s="11">
        <v>42596</v>
      </c>
      <c r="J243" s="23" t="s">
        <v>25</v>
      </c>
      <c r="K243" s="23" t="s">
        <v>401</v>
      </c>
      <c r="L243" s="23" t="s">
        <v>24</v>
      </c>
      <c r="M243" s="23" t="s">
        <v>402</v>
      </c>
      <c r="N243" s="23" t="s">
        <v>403</v>
      </c>
      <c r="O243" s="23" t="s">
        <v>404</v>
      </c>
      <c r="P243" s="24">
        <v>569.85</v>
      </c>
      <c r="Q243" s="24">
        <v>17.100000000000001</v>
      </c>
      <c r="R243" s="24">
        <v>569.85</v>
      </c>
    </row>
    <row r="244" spans="1:18" x14ac:dyDescent="0.3">
      <c r="A244" t="s">
        <v>381</v>
      </c>
      <c r="E244" s="23" t="s">
        <v>294</v>
      </c>
      <c r="F244" s="24">
        <v>3</v>
      </c>
      <c r="G244" s="23" t="s">
        <v>385</v>
      </c>
      <c r="H244" s="23" t="s">
        <v>386</v>
      </c>
      <c r="I244" s="11">
        <v>42596</v>
      </c>
      <c r="J244" s="23" t="s">
        <v>26</v>
      </c>
      <c r="K244" s="23" t="s">
        <v>405</v>
      </c>
      <c r="L244" s="23" t="s">
        <v>24</v>
      </c>
      <c r="M244" s="23" t="s">
        <v>402</v>
      </c>
      <c r="N244" s="23" t="s">
        <v>403</v>
      </c>
      <c r="O244" s="23" t="s">
        <v>404</v>
      </c>
      <c r="P244" s="24">
        <v>1919.9</v>
      </c>
      <c r="Q244" s="24">
        <v>57.6</v>
      </c>
      <c r="R244" s="24">
        <v>1919.9</v>
      </c>
    </row>
    <row r="245" spans="1:18" x14ac:dyDescent="0.3">
      <c r="A245" t="s">
        <v>381</v>
      </c>
      <c r="E245" s="23" t="s">
        <v>295</v>
      </c>
      <c r="F245" s="24">
        <v>3</v>
      </c>
      <c r="G245" s="23" t="s">
        <v>385</v>
      </c>
      <c r="H245" s="23" t="s">
        <v>386</v>
      </c>
      <c r="I245" s="11">
        <v>42596</v>
      </c>
      <c r="J245" s="23" t="s">
        <v>33</v>
      </c>
      <c r="K245" s="23" t="s">
        <v>395</v>
      </c>
      <c r="L245" s="23" t="s">
        <v>32</v>
      </c>
      <c r="M245" s="23" t="s">
        <v>396</v>
      </c>
      <c r="N245" s="23" t="s">
        <v>397</v>
      </c>
      <c r="O245" s="23" t="s">
        <v>398</v>
      </c>
      <c r="P245" s="24">
        <v>119.95</v>
      </c>
      <c r="Q245" s="24">
        <v>3.6</v>
      </c>
      <c r="R245" s="24">
        <v>119.95</v>
      </c>
    </row>
    <row r="246" spans="1:18" x14ac:dyDescent="0.3">
      <c r="A246" t="s">
        <v>381</v>
      </c>
      <c r="E246" s="23" t="s">
        <v>296</v>
      </c>
      <c r="F246" s="24">
        <v>3</v>
      </c>
      <c r="G246" s="23" t="s">
        <v>385</v>
      </c>
      <c r="H246" s="23" t="s">
        <v>386</v>
      </c>
      <c r="I246" s="11">
        <v>42596</v>
      </c>
      <c r="J246" s="23" t="s">
        <v>34</v>
      </c>
      <c r="K246" s="23" t="s">
        <v>399</v>
      </c>
      <c r="L246" s="23" t="s">
        <v>22</v>
      </c>
      <c r="M246" s="23" t="s">
        <v>392</v>
      </c>
      <c r="N246" s="23" t="s">
        <v>393</v>
      </c>
      <c r="O246" s="23" t="s">
        <v>394</v>
      </c>
      <c r="P246" s="24">
        <v>55399.8</v>
      </c>
      <c r="Q246" s="24">
        <v>1661.99</v>
      </c>
      <c r="R246" s="24">
        <v>55399.8</v>
      </c>
    </row>
    <row r="247" spans="1:18" x14ac:dyDescent="0.3">
      <c r="A247" t="s">
        <v>381</v>
      </c>
      <c r="E247" s="23" t="s">
        <v>297</v>
      </c>
      <c r="F247" s="24">
        <v>3</v>
      </c>
      <c r="G247" s="23" t="s">
        <v>385</v>
      </c>
      <c r="H247" s="23" t="s">
        <v>386</v>
      </c>
      <c r="I247" s="11">
        <v>42596</v>
      </c>
      <c r="J247" s="23" t="s">
        <v>28</v>
      </c>
      <c r="K247" s="23" t="s">
        <v>406</v>
      </c>
      <c r="L247" s="23" t="s">
        <v>27</v>
      </c>
      <c r="M247" s="23" t="s">
        <v>407</v>
      </c>
      <c r="N247" s="23" t="s">
        <v>408</v>
      </c>
      <c r="O247" s="23" t="s">
        <v>409</v>
      </c>
      <c r="P247" s="24">
        <v>329.85</v>
      </c>
      <c r="Q247" s="24">
        <v>9.9</v>
      </c>
      <c r="R247" s="24">
        <v>329.85</v>
      </c>
    </row>
    <row r="248" spans="1:18" x14ac:dyDescent="0.3">
      <c r="A248" t="s">
        <v>381</v>
      </c>
      <c r="E248" s="23" t="s">
        <v>298</v>
      </c>
      <c r="F248" s="24">
        <v>3</v>
      </c>
      <c r="G248" s="23" t="s">
        <v>385</v>
      </c>
      <c r="H248" s="23" t="s">
        <v>386</v>
      </c>
      <c r="I248" s="11">
        <v>42596</v>
      </c>
      <c r="J248" s="23" t="s">
        <v>29</v>
      </c>
      <c r="K248" s="23" t="s">
        <v>410</v>
      </c>
      <c r="L248" s="23" t="s">
        <v>20</v>
      </c>
      <c r="M248" s="23" t="s">
        <v>411</v>
      </c>
      <c r="N248" s="23" t="s">
        <v>412</v>
      </c>
      <c r="O248" s="23" t="s">
        <v>413</v>
      </c>
      <c r="P248" s="24">
        <v>119.4</v>
      </c>
      <c r="Q248" s="24">
        <v>3.58</v>
      </c>
      <c r="R248" s="24">
        <v>119.4</v>
      </c>
    </row>
    <row r="249" spans="1:18" x14ac:dyDescent="0.3">
      <c r="A249" t="s">
        <v>381</v>
      </c>
      <c r="E249" s="23" t="s">
        <v>299</v>
      </c>
      <c r="F249" s="24">
        <v>3</v>
      </c>
      <c r="G249" s="23" t="s">
        <v>385</v>
      </c>
      <c r="H249" s="23" t="s">
        <v>386</v>
      </c>
      <c r="I249" s="11">
        <v>42596</v>
      </c>
      <c r="J249" s="23" t="s">
        <v>29</v>
      </c>
      <c r="K249" s="23" t="s">
        <v>410</v>
      </c>
      <c r="L249" s="23" t="s">
        <v>20</v>
      </c>
      <c r="M249" s="23" t="s">
        <v>411</v>
      </c>
      <c r="N249" s="23" t="s">
        <v>412</v>
      </c>
      <c r="O249" s="23" t="s">
        <v>413</v>
      </c>
      <c r="P249" s="24">
        <v>358.2</v>
      </c>
      <c r="Q249" s="24">
        <v>10.75</v>
      </c>
      <c r="R249" s="24">
        <v>358.2</v>
      </c>
    </row>
    <row r="250" spans="1:18" x14ac:dyDescent="0.3">
      <c r="A250" t="s">
        <v>381</v>
      </c>
      <c r="E250" s="23" t="s">
        <v>300</v>
      </c>
      <c r="F250" s="24">
        <v>3</v>
      </c>
      <c r="G250" s="23" t="s">
        <v>385</v>
      </c>
      <c r="H250" s="23" t="s">
        <v>386</v>
      </c>
      <c r="I250" s="11">
        <v>42596</v>
      </c>
      <c r="J250" s="23" t="s">
        <v>301</v>
      </c>
      <c r="K250" s="23" t="s">
        <v>440</v>
      </c>
      <c r="L250" s="23" t="s">
        <v>27</v>
      </c>
      <c r="M250" s="23" t="s">
        <v>407</v>
      </c>
      <c r="N250" s="23" t="s">
        <v>408</v>
      </c>
      <c r="O250" s="23" t="s">
        <v>409</v>
      </c>
      <c r="P250" s="24">
        <v>39.799999999999997</v>
      </c>
      <c r="Q250" s="24">
        <v>1.19</v>
      </c>
      <c r="R250" s="24">
        <v>39.799999999999997</v>
      </c>
    </row>
    <row r="251" spans="1:18" x14ac:dyDescent="0.3">
      <c r="A251" t="s">
        <v>381</v>
      </c>
      <c r="E251" s="23" t="s">
        <v>302</v>
      </c>
      <c r="F251" s="24">
        <v>3</v>
      </c>
      <c r="G251" s="23" t="s">
        <v>385</v>
      </c>
      <c r="H251" s="23" t="s">
        <v>386</v>
      </c>
      <c r="I251" s="11">
        <v>42596</v>
      </c>
      <c r="J251" s="23" t="s">
        <v>21</v>
      </c>
      <c r="K251" s="23" t="s">
        <v>414</v>
      </c>
      <c r="L251" s="23" t="s">
        <v>20</v>
      </c>
      <c r="M251" s="23" t="s">
        <v>411</v>
      </c>
      <c r="N251" s="23" t="s">
        <v>412</v>
      </c>
      <c r="O251" s="23" t="s">
        <v>413</v>
      </c>
      <c r="P251" s="24">
        <v>239.9</v>
      </c>
      <c r="Q251" s="24">
        <v>7.2</v>
      </c>
      <c r="R251" s="24">
        <v>239.9</v>
      </c>
    </row>
    <row r="252" spans="1:18" x14ac:dyDescent="0.3">
      <c r="A252" t="s">
        <v>381</v>
      </c>
      <c r="E252" s="23" t="s">
        <v>303</v>
      </c>
      <c r="F252" s="24">
        <v>3</v>
      </c>
      <c r="G252" s="23" t="s">
        <v>385</v>
      </c>
      <c r="H252" s="23" t="s">
        <v>386</v>
      </c>
      <c r="I252" s="11">
        <v>42596</v>
      </c>
      <c r="J252" s="23" t="s">
        <v>19</v>
      </c>
      <c r="K252" s="23" t="s">
        <v>387</v>
      </c>
      <c r="L252" s="23" t="s">
        <v>18</v>
      </c>
      <c r="M252" s="23" t="s">
        <v>388</v>
      </c>
      <c r="N252" s="23" t="s">
        <v>389</v>
      </c>
      <c r="O252" s="23" t="s">
        <v>390</v>
      </c>
      <c r="P252" s="24">
        <v>1099.5</v>
      </c>
      <c r="Q252" s="24">
        <v>32.99</v>
      </c>
      <c r="R252" s="24">
        <v>1099.5</v>
      </c>
    </row>
    <row r="253" spans="1:18" x14ac:dyDescent="0.3">
      <c r="A253" t="s">
        <v>381</v>
      </c>
      <c r="E253" s="23" t="s">
        <v>304</v>
      </c>
      <c r="F253" s="24">
        <v>3</v>
      </c>
      <c r="G253" s="23" t="s">
        <v>385</v>
      </c>
      <c r="H253" s="23" t="s">
        <v>386</v>
      </c>
      <c r="I253" s="11">
        <v>42596</v>
      </c>
      <c r="J253" s="23" t="s">
        <v>31</v>
      </c>
      <c r="K253" s="23" t="s">
        <v>391</v>
      </c>
      <c r="L253" s="23" t="s">
        <v>22</v>
      </c>
      <c r="M253" s="23" t="s">
        <v>392</v>
      </c>
      <c r="N253" s="23" t="s">
        <v>393</v>
      </c>
      <c r="O253" s="23" t="s">
        <v>394</v>
      </c>
      <c r="P253" s="24">
        <v>159.80000000000001</v>
      </c>
      <c r="Q253" s="24">
        <v>4.79</v>
      </c>
      <c r="R253" s="24">
        <v>159.80000000000001</v>
      </c>
    </row>
    <row r="254" spans="1:18" x14ac:dyDescent="0.3">
      <c r="A254" t="s">
        <v>381</v>
      </c>
      <c r="E254" s="23" t="s">
        <v>305</v>
      </c>
      <c r="F254" s="24">
        <v>3</v>
      </c>
      <c r="G254" s="23" t="s">
        <v>385</v>
      </c>
      <c r="H254" s="23" t="s">
        <v>386</v>
      </c>
      <c r="I254" s="11">
        <v>42596</v>
      </c>
      <c r="J254" s="23" t="s">
        <v>33</v>
      </c>
      <c r="K254" s="23" t="s">
        <v>395</v>
      </c>
      <c r="L254" s="23" t="s">
        <v>32</v>
      </c>
      <c r="M254" s="23" t="s">
        <v>396</v>
      </c>
      <c r="N254" s="23" t="s">
        <v>397</v>
      </c>
      <c r="O254" s="23" t="s">
        <v>398</v>
      </c>
      <c r="P254" s="24">
        <v>39.9</v>
      </c>
      <c r="Q254" s="24">
        <v>1.2</v>
      </c>
      <c r="R254" s="24">
        <v>39.9</v>
      </c>
    </row>
    <row r="255" spans="1:18" x14ac:dyDescent="0.3">
      <c r="A255" t="s">
        <v>381</v>
      </c>
      <c r="E255" s="23" t="s">
        <v>306</v>
      </c>
      <c r="F255" s="24">
        <v>3</v>
      </c>
      <c r="G255" s="23" t="s">
        <v>385</v>
      </c>
      <c r="H255" s="23" t="s">
        <v>386</v>
      </c>
      <c r="I255" s="11">
        <v>42596</v>
      </c>
      <c r="J255" s="23" t="s">
        <v>34</v>
      </c>
      <c r="K255" s="23" t="s">
        <v>399</v>
      </c>
      <c r="L255" s="23" t="s">
        <v>22</v>
      </c>
      <c r="M255" s="23" t="s">
        <v>392</v>
      </c>
      <c r="N255" s="23" t="s">
        <v>393</v>
      </c>
      <c r="O255" s="23" t="s">
        <v>394</v>
      </c>
      <c r="P255" s="24">
        <v>8039.7</v>
      </c>
      <c r="Q255" s="24">
        <v>241.19</v>
      </c>
      <c r="R255" s="24">
        <v>8039.7</v>
      </c>
    </row>
    <row r="256" spans="1:18" x14ac:dyDescent="0.3">
      <c r="A256" t="s">
        <v>381</v>
      </c>
      <c r="E256" s="23" t="s">
        <v>307</v>
      </c>
      <c r="F256" s="24">
        <v>3</v>
      </c>
      <c r="G256" s="23" t="s">
        <v>385</v>
      </c>
      <c r="H256" s="23" t="s">
        <v>386</v>
      </c>
      <c r="I256" s="11">
        <v>42596</v>
      </c>
      <c r="J256" s="23" t="s">
        <v>30</v>
      </c>
      <c r="K256" s="23" t="s">
        <v>437</v>
      </c>
      <c r="L256" s="23" t="s">
        <v>20</v>
      </c>
      <c r="M256" s="23" t="s">
        <v>411</v>
      </c>
      <c r="N256" s="23" t="s">
        <v>412</v>
      </c>
      <c r="O256" s="23" t="s">
        <v>413</v>
      </c>
      <c r="P256" s="24">
        <v>239.85</v>
      </c>
      <c r="Q256" s="24">
        <v>7.2</v>
      </c>
      <c r="R256" s="24">
        <v>239.85</v>
      </c>
    </row>
    <row r="257" spans="1:18" x14ac:dyDescent="0.3">
      <c r="A257" t="s">
        <v>381</v>
      </c>
      <c r="E257" s="23" t="s">
        <v>308</v>
      </c>
      <c r="F257" s="24">
        <v>3</v>
      </c>
      <c r="G257" s="23" t="s">
        <v>385</v>
      </c>
      <c r="H257" s="23" t="s">
        <v>386</v>
      </c>
      <c r="I257" s="11">
        <v>42596</v>
      </c>
      <c r="J257" s="23" t="s">
        <v>38</v>
      </c>
      <c r="K257" s="23" t="s">
        <v>438</v>
      </c>
      <c r="L257" s="23" t="s">
        <v>36</v>
      </c>
      <c r="M257" s="23" t="s">
        <v>425</v>
      </c>
      <c r="N257" s="23" t="s">
        <v>426</v>
      </c>
      <c r="O257" s="23" t="s">
        <v>427</v>
      </c>
      <c r="P257" s="24">
        <v>21599.55</v>
      </c>
      <c r="Q257" s="24">
        <v>647.99</v>
      </c>
      <c r="R257" s="24">
        <v>21599.55</v>
      </c>
    </row>
    <row r="258" spans="1:18" x14ac:dyDescent="0.3">
      <c r="A258" t="s">
        <v>381</v>
      </c>
      <c r="E258" s="23" t="s">
        <v>309</v>
      </c>
      <c r="F258" s="24">
        <v>3</v>
      </c>
      <c r="G258" s="23" t="s">
        <v>385</v>
      </c>
      <c r="H258" s="23" t="s">
        <v>386</v>
      </c>
      <c r="I258" s="11">
        <v>42596</v>
      </c>
      <c r="J258" s="23" t="s">
        <v>30</v>
      </c>
      <c r="K258" s="23" t="s">
        <v>437</v>
      </c>
      <c r="L258" s="23" t="s">
        <v>20</v>
      </c>
      <c r="M258" s="23" t="s">
        <v>411</v>
      </c>
      <c r="N258" s="23" t="s">
        <v>412</v>
      </c>
      <c r="O258" s="23" t="s">
        <v>413</v>
      </c>
      <c r="P258" s="24">
        <v>799.5</v>
      </c>
      <c r="Q258" s="24">
        <v>23.99</v>
      </c>
      <c r="R258" s="24">
        <v>799.5</v>
      </c>
    </row>
    <row r="259" spans="1:18" x14ac:dyDescent="0.3">
      <c r="A259" t="s">
        <v>381</v>
      </c>
      <c r="E259" s="23" t="s">
        <v>310</v>
      </c>
      <c r="F259" s="24">
        <v>3</v>
      </c>
      <c r="G259" s="23" t="s">
        <v>385</v>
      </c>
      <c r="H259" s="23" t="s">
        <v>386</v>
      </c>
      <c r="I259" s="11">
        <v>42596</v>
      </c>
      <c r="J259" s="23" t="s">
        <v>23</v>
      </c>
      <c r="K259" s="23" t="s">
        <v>400</v>
      </c>
      <c r="L259" s="23" t="s">
        <v>22</v>
      </c>
      <c r="M259" s="23" t="s">
        <v>392</v>
      </c>
      <c r="N259" s="23" t="s">
        <v>393</v>
      </c>
      <c r="O259" s="23" t="s">
        <v>394</v>
      </c>
      <c r="P259" s="24">
        <v>28799.4</v>
      </c>
      <c r="Q259" s="24">
        <v>863.98</v>
      </c>
      <c r="R259" s="24">
        <v>28799.4</v>
      </c>
    </row>
    <row r="260" spans="1:18" x14ac:dyDescent="0.3">
      <c r="A260" t="s">
        <v>381</v>
      </c>
      <c r="E260" s="23" t="s">
        <v>311</v>
      </c>
      <c r="F260" s="24">
        <v>3</v>
      </c>
      <c r="G260" s="23" t="s">
        <v>385</v>
      </c>
      <c r="H260" s="23" t="s">
        <v>386</v>
      </c>
      <c r="I260" s="11">
        <v>42596</v>
      </c>
      <c r="J260" s="23" t="s">
        <v>25</v>
      </c>
      <c r="K260" s="23" t="s">
        <v>401</v>
      </c>
      <c r="L260" s="23" t="s">
        <v>24</v>
      </c>
      <c r="M260" s="23" t="s">
        <v>402</v>
      </c>
      <c r="N260" s="23" t="s">
        <v>403</v>
      </c>
      <c r="O260" s="23" t="s">
        <v>404</v>
      </c>
      <c r="P260" s="24">
        <v>4799.8999999999996</v>
      </c>
      <c r="Q260" s="24">
        <v>144</v>
      </c>
      <c r="R260" s="24">
        <v>4799.8999999999996</v>
      </c>
    </row>
    <row r="261" spans="1:18" x14ac:dyDescent="0.3">
      <c r="A261" t="s">
        <v>381</v>
      </c>
      <c r="E261" s="23" t="s">
        <v>312</v>
      </c>
      <c r="F261" s="24">
        <v>3</v>
      </c>
      <c r="G261" s="23" t="s">
        <v>385</v>
      </c>
      <c r="H261" s="23" t="s">
        <v>386</v>
      </c>
      <c r="I261" s="11">
        <v>42596</v>
      </c>
      <c r="J261" s="23" t="s">
        <v>26</v>
      </c>
      <c r="K261" s="23" t="s">
        <v>405</v>
      </c>
      <c r="L261" s="23" t="s">
        <v>24</v>
      </c>
      <c r="M261" s="23" t="s">
        <v>402</v>
      </c>
      <c r="N261" s="23" t="s">
        <v>403</v>
      </c>
      <c r="O261" s="23" t="s">
        <v>404</v>
      </c>
      <c r="P261" s="24">
        <v>59.95</v>
      </c>
      <c r="Q261" s="24">
        <v>1.8</v>
      </c>
      <c r="R261" s="24">
        <v>59.95</v>
      </c>
    </row>
    <row r="262" spans="1:18" x14ac:dyDescent="0.3">
      <c r="A262" t="s">
        <v>381</v>
      </c>
      <c r="E262" s="23" t="s">
        <v>313</v>
      </c>
      <c r="F262" s="24">
        <v>3</v>
      </c>
      <c r="G262" s="23" t="s">
        <v>385</v>
      </c>
      <c r="H262" s="23" t="s">
        <v>386</v>
      </c>
      <c r="I262" s="11">
        <v>42596</v>
      </c>
      <c r="J262" s="23" t="s">
        <v>33</v>
      </c>
      <c r="K262" s="23" t="s">
        <v>395</v>
      </c>
      <c r="L262" s="23" t="s">
        <v>32</v>
      </c>
      <c r="M262" s="23" t="s">
        <v>396</v>
      </c>
      <c r="N262" s="23" t="s">
        <v>397</v>
      </c>
      <c r="O262" s="23" t="s">
        <v>398</v>
      </c>
      <c r="P262" s="24">
        <v>479.6</v>
      </c>
      <c r="Q262" s="24">
        <v>14.39</v>
      </c>
      <c r="R262" s="24">
        <v>479.6</v>
      </c>
    </row>
    <row r="263" spans="1:18" x14ac:dyDescent="0.3">
      <c r="A263" t="s">
        <v>381</v>
      </c>
      <c r="E263" s="23" t="s">
        <v>314</v>
      </c>
      <c r="F263" s="24">
        <v>3</v>
      </c>
      <c r="G263" s="23" t="s">
        <v>385</v>
      </c>
      <c r="H263" s="23" t="s">
        <v>386</v>
      </c>
      <c r="I263" s="11">
        <v>42596</v>
      </c>
      <c r="J263" s="23" t="s">
        <v>34</v>
      </c>
      <c r="K263" s="23" t="s">
        <v>399</v>
      </c>
      <c r="L263" s="23" t="s">
        <v>22</v>
      </c>
      <c r="M263" s="23" t="s">
        <v>392</v>
      </c>
      <c r="N263" s="23" t="s">
        <v>393</v>
      </c>
      <c r="O263" s="23" t="s">
        <v>394</v>
      </c>
      <c r="P263" s="24">
        <v>1339.95</v>
      </c>
      <c r="Q263" s="24">
        <v>40.200000000000003</v>
      </c>
      <c r="R263" s="24">
        <v>1339.95</v>
      </c>
    </row>
    <row r="264" spans="1:18" x14ac:dyDescent="0.3">
      <c r="A264" t="s">
        <v>381</v>
      </c>
      <c r="E264" s="23" t="s">
        <v>315</v>
      </c>
      <c r="F264" s="24">
        <v>3</v>
      </c>
      <c r="G264" s="23" t="s">
        <v>385</v>
      </c>
      <c r="H264" s="23" t="s">
        <v>386</v>
      </c>
      <c r="I264" s="11">
        <v>42596</v>
      </c>
      <c r="J264" s="23" t="s">
        <v>28</v>
      </c>
      <c r="K264" s="23" t="s">
        <v>406</v>
      </c>
      <c r="L264" s="23" t="s">
        <v>27</v>
      </c>
      <c r="M264" s="23" t="s">
        <v>407</v>
      </c>
      <c r="N264" s="23" t="s">
        <v>408</v>
      </c>
      <c r="O264" s="23" t="s">
        <v>409</v>
      </c>
      <c r="P264" s="24">
        <v>419.4</v>
      </c>
      <c r="Q264" s="24">
        <v>12.58</v>
      </c>
      <c r="R264" s="24">
        <v>419.4</v>
      </c>
    </row>
    <row r="265" spans="1:18" x14ac:dyDescent="0.3">
      <c r="A265" t="s">
        <v>381</v>
      </c>
      <c r="E265" s="23" t="s">
        <v>316</v>
      </c>
      <c r="F265" s="24">
        <v>3</v>
      </c>
      <c r="G265" s="23" t="s">
        <v>385</v>
      </c>
      <c r="H265" s="23" t="s">
        <v>386</v>
      </c>
      <c r="I265" s="11">
        <v>42596</v>
      </c>
      <c r="J265" s="23" t="s">
        <v>29</v>
      </c>
      <c r="K265" s="23" t="s">
        <v>410</v>
      </c>
      <c r="L265" s="23" t="s">
        <v>20</v>
      </c>
      <c r="M265" s="23" t="s">
        <v>411</v>
      </c>
      <c r="N265" s="23" t="s">
        <v>412</v>
      </c>
      <c r="O265" s="23" t="s">
        <v>413</v>
      </c>
      <c r="P265" s="24">
        <v>189.95</v>
      </c>
      <c r="Q265" s="24">
        <v>5.7</v>
      </c>
      <c r="R265" s="24">
        <v>189.95</v>
      </c>
    </row>
    <row r="266" spans="1:18" x14ac:dyDescent="0.3">
      <c r="A266" t="s">
        <v>381</v>
      </c>
      <c r="E266" s="23" t="s">
        <v>317</v>
      </c>
      <c r="F266" s="24">
        <v>3</v>
      </c>
      <c r="G266" s="23" t="s">
        <v>385</v>
      </c>
      <c r="H266" s="23" t="s">
        <v>386</v>
      </c>
      <c r="I266" s="11">
        <v>42596</v>
      </c>
      <c r="J266" s="23" t="s">
        <v>29</v>
      </c>
      <c r="K266" s="23" t="s">
        <v>410</v>
      </c>
      <c r="L266" s="23" t="s">
        <v>20</v>
      </c>
      <c r="M266" s="23" t="s">
        <v>411</v>
      </c>
      <c r="N266" s="23" t="s">
        <v>412</v>
      </c>
      <c r="O266" s="23" t="s">
        <v>413</v>
      </c>
      <c r="P266" s="24">
        <v>39.799999999999997</v>
      </c>
      <c r="Q266" s="24">
        <v>1.19</v>
      </c>
      <c r="R266" s="24">
        <v>39.799999999999997</v>
      </c>
    </row>
    <row r="267" spans="1:18" x14ac:dyDescent="0.3">
      <c r="A267" t="s">
        <v>381</v>
      </c>
      <c r="E267" s="23" t="s">
        <v>318</v>
      </c>
      <c r="F267" s="24">
        <v>3</v>
      </c>
      <c r="G267" s="23" t="s">
        <v>385</v>
      </c>
      <c r="H267" s="23" t="s">
        <v>386</v>
      </c>
      <c r="I267" s="11">
        <v>42596</v>
      </c>
      <c r="J267" s="23" t="s">
        <v>34</v>
      </c>
      <c r="K267" s="23" t="s">
        <v>399</v>
      </c>
      <c r="L267" s="23" t="s">
        <v>22</v>
      </c>
      <c r="M267" s="23" t="s">
        <v>392</v>
      </c>
      <c r="N267" s="23" t="s">
        <v>393</v>
      </c>
      <c r="O267" s="23" t="s">
        <v>394</v>
      </c>
      <c r="P267" s="24">
        <v>359.7</v>
      </c>
      <c r="Q267" s="24">
        <v>10.79</v>
      </c>
      <c r="R267" s="24">
        <v>359.7</v>
      </c>
    </row>
    <row r="268" spans="1:18" x14ac:dyDescent="0.3">
      <c r="A268" t="s">
        <v>381</v>
      </c>
      <c r="E268" s="23" t="s">
        <v>319</v>
      </c>
      <c r="F268" s="24">
        <v>3</v>
      </c>
      <c r="G268" s="23" t="s">
        <v>385</v>
      </c>
      <c r="H268" s="23" t="s">
        <v>386</v>
      </c>
      <c r="I268" s="11">
        <v>42596</v>
      </c>
      <c r="J268" s="23" t="s">
        <v>29</v>
      </c>
      <c r="K268" s="23" t="s">
        <v>410</v>
      </c>
      <c r="L268" s="23" t="s">
        <v>20</v>
      </c>
      <c r="M268" s="23" t="s">
        <v>411</v>
      </c>
      <c r="N268" s="23" t="s">
        <v>412</v>
      </c>
      <c r="O268" s="23" t="s">
        <v>413</v>
      </c>
      <c r="P268" s="24">
        <v>569.85</v>
      </c>
      <c r="Q268" s="24">
        <v>17.100000000000001</v>
      </c>
      <c r="R268" s="24">
        <v>569.85</v>
      </c>
    </row>
    <row r="269" spans="1:18" x14ac:dyDescent="0.3">
      <c r="A269" t="s">
        <v>381</v>
      </c>
      <c r="E269" s="23" t="s">
        <v>320</v>
      </c>
      <c r="F269" s="24">
        <v>3</v>
      </c>
      <c r="G269" s="23" t="s">
        <v>385</v>
      </c>
      <c r="H269" s="23" t="s">
        <v>386</v>
      </c>
      <c r="I269" s="11">
        <v>42596</v>
      </c>
      <c r="J269" s="23" t="s">
        <v>38</v>
      </c>
      <c r="K269" s="23" t="s">
        <v>438</v>
      </c>
      <c r="L269" s="23" t="s">
        <v>36</v>
      </c>
      <c r="M269" s="23" t="s">
        <v>425</v>
      </c>
      <c r="N269" s="23" t="s">
        <v>426</v>
      </c>
      <c r="O269" s="23" t="s">
        <v>427</v>
      </c>
      <c r="P269" s="24">
        <v>1219.9000000000001</v>
      </c>
      <c r="Q269" s="24">
        <v>36.6</v>
      </c>
      <c r="R269" s="24">
        <v>1219.9000000000001</v>
      </c>
    </row>
    <row r="270" spans="1:18" x14ac:dyDescent="0.3">
      <c r="A270" t="s">
        <v>381</v>
      </c>
      <c r="E270" s="23" t="s">
        <v>321</v>
      </c>
      <c r="F270" s="24">
        <v>3</v>
      </c>
      <c r="G270" s="23" t="s">
        <v>385</v>
      </c>
      <c r="H270" s="23" t="s">
        <v>386</v>
      </c>
      <c r="I270" s="11">
        <v>42596</v>
      </c>
      <c r="J270" s="23" t="s">
        <v>30</v>
      </c>
      <c r="K270" s="23" t="s">
        <v>437</v>
      </c>
      <c r="L270" s="23" t="s">
        <v>20</v>
      </c>
      <c r="M270" s="23" t="s">
        <v>411</v>
      </c>
      <c r="N270" s="23" t="s">
        <v>412</v>
      </c>
      <c r="O270" s="23" t="s">
        <v>413</v>
      </c>
      <c r="P270" s="24">
        <v>109.95</v>
      </c>
      <c r="Q270" s="24">
        <v>3.3</v>
      </c>
      <c r="R270" s="24">
        <v>109.95</v>
      </c>
    </row>
    <row r="271" spans="1:18" x14ac:dyDescent="0.3">
      <c r="A271" t="s">
        <v>381</v>
      </c>
      <c r="E271" s="23" t="s">
        <v>99</v>
      </c>
      <c r="F271" s="24">
        <v>3</v>
      </c>
      <c r="G271" s="23" t="s">
        <v>385</v>
      </c>
      <c r="H271" s="23" t="s">
        <v>386</v>
      </c>
      <c r="I271" s="11">
        <v>42833</v>
      </c>
      <c r="J271" s="23" t="s">
        <v>29</v>
      </c>
      <c r="K271" s="23" t="s">
        <v>410</v>
      </c>
      <c r="L271" s="23" t="s">
        <v>20</v>
      </c>
      <c r="M271" s="23" t="s">
        <v>411</v>
      </c>
      <c r="N271" s="23" t="s">
        <v>412</v>
      </c>
      <c r="O271" s="23" t="s">
        <v>413</v>
      </c>
      <c r="P271" s="24">
        <v>49.75</v>
      </c>
      <c r="Q271" s="24">
        <v>1.49</v>
      </c>
      <c r="R271" s="24">
        <v>49.75</v>
      </c>
    </row>
    <row r="272" spans="1:18" x14ac:dyDescent="0.3">
      <c r="A272" t="s">
        <v>381</v>
      </c>
      <c r="E272" s="23" t="s">
        <v>100</v>
      </c>
      <c r="F272" s="24">
        <v>3</v>
      </c>
      <c r="G272" s="23" t="s">
        <v>385</v>
      </c>
      <c r="H272" s="23" t="s">
        <v>386</v>
      </c>
      <c r="I272" s="11">
        <v>42833</v>
      </c>
      <c r="J272" s="23" t="s">
        <v>39</v>
      </c>
      <c r="K272" s="23" t="s">
        <v>439</v>
      </c>
      <c r="L272" s="23" t="s">
        <v>24</v>
      </c>
      <c r="M272" s="23" t="s">
        <v>402</v>
      </c>
      <c r="N272" s="23" t="s">
        <v>403</v>
      </c>
      <c r="O272" s="23" t="s">
        <v>404</v>
      </c>
      <c r="P272" s="24">
        <v>189.95</v>
      </c>
      <c r="Q272" s="24">
        <v>5.7</v>
      </c>
      <c r="R272" s="24">
        <v>189.95</v>
      </c>
    </row>
    <row r="273" spans="1:18" x14ac:dyDescent="0.3">
      <c r="A273" t="s">
        <v>381</v>
      </c>
      <c r="E273" s="23" t="s">
        <v>101</v>
      </c>
      <c r="F273" s="24">
        <v>3</v>
      </c>
      <c r="G273" s="23" t="s">
        <v>385</v>
      </c>
      <c r="H273" s="23" t="s">
        <v>386</v>
      </c>
      <c r="I273" s="11">
        <v>42834</v>
      </c>
      <c r="J273" s="23" t="s">
        <v>28</v>
      </c>
      <c r="K273" s="23" t="s">
        <v>406</v>
      </c>
      <c r="L273" s="23" t="s">
        <v>27</v>
      </c>
      <c r="M273" s="23" t="s">
        <v>407</v>
      </c>
      <c r="N273" s="23" t="s">
        <v>408</v>
      </c>
      <c r="O273" s="23" t="s">
        <v>409</v>
      </c>
      <c r="P273" s="24">
        <v>609.95000000000005</v>
      </c>
      <c r="Q273" s="24">
        <v>18.3</v>
      </c>
      <c r="R273" s="24">
        <v>609.95000000000005</v>
      </c>
    </row>
    <row r="274" spans="1:18" x14ac:dyDescent="0.3">
      <c r="A274" t="s">
        <v>381</v>
      </c>
      <c r="E274" s="23" t="s">
        <v>102</v>
      </c>
      <c r="F274" s="24">
        <v>3</v>
      </c>
      <c r="G274" s="23" t="s">
        <v>385</v>
      </c>
      <c r="H274" s="23" t="s">
        <v>386</v>
      </c>
      <c r="I274" s="11">
        <v>42834</v>
      </c>
      <c r="J274" s="23" t="s">
        <v>34</v>
      </c>
      <c r="K274" s="23" t="s">
        <v>399</v>
      </c>
      <c r="L274" s="23" t="s">
        <v>22</v>
      </c>
      <c r="M274" s="23" t="s">
        <v>392</v>
      </c>
      <c r="N274" s="23" t="s">
        <v>393</v>
      </c>
      <c r="O274" s="23" t="s">
        <v>394</v>
      </c>
      <c r="P274" s="24">
        <v>949.75</v>
      </c>
      <c r="Q274" s="24">
        <v>28.49</v>
      </c>
      <c r="R274" s="24">
        <v>949.75</v>
      </c>
    </row>
    <row r="275" spans="1:18" x14ac:dyDescent="0.3">
      <c r="A275" t="s">
        <v>381</v>
      </c>
      <c r="E275" s="23" t="s">
        <v>103</v>
      </c>
      <c r="F275" s="24">
        <v>3</v>
      </c>
      <c r="G275" s="23" t="s">
        <v>385</v>
      </c>
      <c r="H275" s="23" t="s">
        <v>386</v>
      </c>
      <c r="I275" s="11">
        <v>42834</v>
      </c>
      <c r="J275" s="23" t="s">
        <v>21</v>
      </c>
      <c r="K275" s="23" t="s">
        <v>414</v>
      </c>
      <c r="L275" s="23" t="s">
        <v>20</v>
      </c>
      <c r="M275" s="23" t="s">
        <v>411</v>
      </c>
      <c r="N275" s="23" t="s">
        <v>412</v>
      </c>
      <c r="O275" s="23" t="s">
        <v>413</v>
      </c>
      <c r="P275" s="24">
        <v>29.85</v>
      </c>
      <c r="Q275" s="24">
        <v>0.9</v>
      </c>
      <c r="R275" s="24">
        <v>29.85</v>
      </c>
    </row>
    <row r="276" spans="1:18" x14ac:dyDescent="0.3">
      <c r="A276" t="s">
        <v>381</v>
      </c>
      <c r="E276" s="23" t="s">
        <v>104</v>
      </c>
      <c r="F276" s="24">
        <v>3</v>
      </c>
      <c r="G276" s="23" t="s">
        <v>385</v>
      </c>
      <c r="H276" s="23" t="s">
        <v>386</v>
      </c>
      <c r="I276" s="11">
        <v>42834</v>
      </c>
      <c r="J276" s="23" t="s">
        <v>19</v>
      </c>
      <c r="K276" s="23" t="s">
        <v>387</v>
      </c>
      <c r="L276" s="23" t="s">
        <v>18</v>
      </c>
      <c r="M276" s="23" t="s">
        <v>388</v>
      </c>
      <c r="N276" s="23" t="s">
        <v>389</v>
      </c>
      <c r="O276" s="23" t="s">
        <v>390</v>
      </c>
      <c r="P276" s="24">
        <v>719.9</v>
      </c>
      <c r="Q276" s="24">
        <v>21.6</v>
      </c>
      <c r="R276" s="24">
        <v>719.9</v>
      </c>
    </row>
    <row r="277" spans="1:18" x14ac:dyDescent="0.3">
      <c r="A277" t="s">
        <v>381</v>
      </c>
      <c r="E277" s="23" t="s">
        <v>105</v>
      </c>
      <c r="F277" s="24">
        <v>3</v>
      </c>
      <c r="G277" s="23" t="s">
        <v>385</v>
      </c>
      <c r="H277" s="23" t="s">
        <v>386</v>
      </c>
      <c r="I277" s="11">
        <v>42834</v>
      </c>
      <c r="J277" s="23" t="s">
        <v>31</v>
      </c>
      <c r="K277" s="23" t="s">
        <v>391</v>
      </c>
      <c r="L277" s="23" t="s">
        <v>22</v>
      </c>
      <c r="M277" s="23" t="s">
        <v>392</v>
      </c>
      <c r="N277" s="23" t="s">
        <v>393</v>
      </c>
      <c r="O277" s="23" t="s">
        <v>394</v>
      </c>
      <c r="P277" s="24">
        <v>29.85</v>
      </c>
      <c r="Q277" s="24">
        <v>0.9</v>
      </c>
      <c r="R277" s="24">
        <v>29.85</v>
      </c>
    </row>
    <row r="278" spans="1:18" x14ac:dyDescent="0.3">
      <c r="A278" t="s">
        <v>381</v>
      </c>
      <c r="E278" s="23" t="s">
        <v>106</v>
      </c>
      <c r="F278" s="24">
        <v>3</v>
      </c>
      <c r="G278" s="23" t="s">
        <v>385</v>
      </c>
      <c r="H278" s="23" t="s">
        <v>386</v>
      </c>
      <c r="I278" s="11">
        <v>42834</v>
      </c>
      <c r="J278" s="23" t="s">
        <v>23</v>
      </c>
      <c r="K278" s="23" t="s">
        <v>400</v>
      </c>
      <c r="L278" s="23" t="s">
        <v>22</v>
      </c>
      <c r="M278" s="23" t="s">
        <v>392</v>
      </c>
      <c r="N278" s="23" t="s">
        <v>393</v>
      </c>
      <c r="O278" s="23" t="s">
        <v>394</v>
      </c>
      <c r="P278" s="24">
        <v>11999.9</v>
      </c>
      <c r="Q278" s="24">
        <v>360</v>
      </c>
      <c r="R278" s="24">
        <v>11999.9</v>
      </c>
    </row>
    <row r="279" spans="1:18" x14ac:dyDescent="0.3">
      <c r="A279" t="s">
        <v>381</v>
      </c>
      <c r="E279" s="23" t="s">
        <v>107</v>
      </c>
      <c r="F279" s="24">
        <v>3</v>
      </c>
      <c r="G279" s="23" t="s">
        <v>385</v>
      </c>
      <c r="H279" s="23" t="s">
        <v>386</v>
      </c>
      <c r="I279" s="11">
        <v>42834</v>
      </c>
      <c r="J279" s="23" t="s">
        <v>25</v>
      </c>
      <c r="K279" s="23" t="s">
        <v>401</v>
      </c>
      <c r="L279" s="23" t="s">
        <v>24</v>
      </c>
      <c r="M279" s="23" t="s">
        <v>402</v>
      </c>
      <c r="N279" s="23" t="s">
        <v>403</v>
      </c>
      <c r="O279" s="23" t="s">
        <v>404</v>
      </c>
      <c r="P279" s="24">
        <v>6929.95</v>
      </c>
      <c r="Q279" s="24">
        <v>207.9</v>
      </c>
      <c r="R279" s="24">
        <v>6929.95</v>
      </c>
    </row>
    <row r="280" spans="1:18" x14ac:dyDescent="0.3">
      <c r="A280" t="s">
        <v>381</v>
      </c>
      <c r="E280" s="23" t="s">
        <v>108</v>
      </c>
      <c r="F280" s="24">
        <v>3</v>
      </c>
      <c r="G280" s="23" t="s">
        <v>385</v>
      </c>
      <c r="H280" s="23" t="s">
        <v>386</v>
      </c>
      <c r="I280" s="11">
        <v>42834</v>
      </c>
      <c r="J280" s="23" t="s">
        <v>26</v>
      </c>
      <c r="K280" s="23" t="s">
        <v>405</v>
      </c>
      <c r="L280" s="23" t="s">
        <v>24</v>
      </c>
      <c r="M280" s="23" t="s">
        <v>402</v>
      </c>
      <c r="N280" s="23" t="s">
        <v>403</v>
      </c>
      <c r="O280" s="23" t="s">
        <v>404</v>
      </c>
      <c r="P280" s="24">
        <v>1349.95</v>
      </c>
      <c r="Q280" s="24">
        <v>40.5</v>
      </c>
      <c r="R280" s="24">
        <v>1349.95</v>
      </c>
    </row>
    <row r="281" spans="1:18" x14ac:dyDescent="0.3">
      <c r="A281" t="s">
        <v>381</v>
      </c>
      <c r="E281" s="23" t="s">
        <v>109</v>
      </c>
      <c r="F281" s="24">
        <v>3</v>
      </c>
      <c r="G281" s="23" t="s">
        <v>385</v>
      </c>
      <c r="H281" s="23" t="s">
        <v>386</v>
      </c>
      <c r="I281" s="11">
        <v>42834</v>
      </c>
      <c r="J281" s="23" t="s">
        <v>33</v>
      </c>
      <c r="K281" s="23" t="s">
        <v>395</v>
      </c>
      <c r="L281" s="23" t="s">
        <v>32</v>
      </c>
      <c r="M281" s="23" t="s">
        <v>396</v>
      </c>
      <c r="N281" s="23" t="s">
        <v>397</v>
      </c>
      <c r="O281" s="23" t="s">
        <v>398</v>
      </c>
      <c r="P281" s="24">
        <v>29.85</v>
      </c>
      <c r="Q281" s="24">
        <v>0.9</v>
      </c>
      <c r="R281" s="24">
        <v>29.85</v>
      </c>
    </row>
    <row r="282" spans="1:18" x14ac:dyDescent="0.3">
      <c r="A282" t="s">
        <v>381</v>
      </c>
      <c r="E282" t="s">
        <v>384</v>
      </c>
      <c r="F282">
        <f>SUBTOTAL(109,SOP30200_[SOP Type])</f>
        <v>810</v>
      </c>
      <c r="P282">
        <f>SUBTOTAL(109,SOP30200_[Actual Sale Amount])</f>
        <v>879472.0199999992</v>
      </c>
      <c r="Q282">
        <f>SUBTOTAL(109,SOP30200_[Commission Amount])</f>
        <v>26384.520000000008</v>
      </c>
      <c r="R282">
        <f>SUBTOTAL(109,SOP30200_[Commission Sale Amount])</f>
        <v>879472.0199999992</v>
      </c>
    </row>
  </sheetData>
  <pageMargins left="0.7" right="0.7" top="0.75" bottom="0.75" header="0.3" footer="0.3"/>
  <pageSetup scale="32" fitToHeight="0" orientation="landscape" horizontalDpi="300" verticalDpi="3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workbookViewId="0"/>
  </sheetViews>
  <sheetFormatPr defaultRowHeight="16.5" x14ac:dyDescent="0.3"/>
  <sheetData>
    <row r="1" spans="1:19" x14ac:dyDescent="0.3">
      <c r="A1" s="18" t="s">
        <v>680</v>
      </c>
      <c r="B1" s="18" t="s">
        <v>253</v>
      </c>
      <c r="E1" s="18" t="s">
        <v>0</v>
      </c>
    </row>
    <row r="3" spans="1:19" x14ac:dyDescent="0.3">
      <c r="D3" s="18" t="s">
        <v>1</v>
      </c>
      <c r="E3" s="18" t="s">
        <v>2</v>
      </c>
    </row>
    <row r="4" spans="1:19" x14ac:dyDescent="0.3">
      <c r="D4" s="18" t="s">
        <v>3</v>
      </c>
    </row>
    <row r="5" spans="1:19" x14ac:dyDescent="0.3">
      <c r="A5" s="18" t="s">
        <v>4</v>
      </c>
      <c r="B5" s="18" t="s">
        <v>64</v>
      </c>
      <c r="D5" s="18" t="s">
        <v>5</v>
      </c>
      <c r="E5" s="18" t="s">
        <v>379</v>
      </c>
    </row>
    <row r="6" spans="1:19" x14ac:dyDescent="0.3">
      <c r="A6" s="18" t="s">
        <v>6</v>
      </c>
      <c r="D6" s="18" t="s">
        <v>7</v>
      </c>
      <c r="E6" s="18" t="s">
        <v>380</v>
      </c>
    </row>
    <row r="8" spans="1:19" x14ac:dyDescent="0.3">
      <c r="A8" s="18" t="s">
        <v>6</v>
      </c>
      <c r="E8" s="18" t="s">
        <v>8</v>
      </c>
      <c r="F8" s="18" t="s">
        <v>671</v>
      </c>
      <c r="G8" s="18" t="s">
        <v>672</v>
      </c>
      <c r="H8" s="18" t="s">
        <v>673</v>
      </c>
    </row>
    <row r="9" spans="1:19" x14ac:dyDescent="0.3">
      <c r="A9" s="18" t="s">
        <v>6</v>
      </c>
      <c r="E9" s="18" t="s">
        <v>9</v>
      </c>
      <c r="F9" s="18" t="s">
        <v>46</v>
      </c>
      <c r="G9" s="18" t="s">
        <v>47</v>
      </c>
      <c r="H9" s="18" t="s">
        <v>371</v>
      </c>
      <c r="I9" s="18" t="s">
        <v>52</v>
      </c>
      <c r="J9" s="18" t="s">
        <v>53</v>
      </c>
      <c r="K9" s="18" t="s">
        <v>49</v>
      </c>
      <c r="L9" s="18" t="s">
        <v>50</v>
      </c>
      <c r="M9" s="18" t="s">
        <v>48</v>
      </c>
      <c r="N9" s="18" t="s">
        <v>57</v>
      </c>
      <c r="O9" s="18" t="s">
        <v>58</v>
      </c>
      <c r="P9" s="18" t="s">
        <v>54</v>
      </c>
      <c r="Q9" s="18" t="s">
        <v>55</v>
      </c>
      <c r="R9" s="18" t="s">
        <v>51</v>
      </c>
      <c r="S9" s="18" t="s">
        <v>56</v>
      </c>
    </row>
    <row r="10" spans="1:19" x14ac:dyDescent="0.3">
      <c r="A10" s="18" t="s">
        <v>6</v>
      </c>
      <c r="E10" s="18" t="s">
        <v>10</v>
      </c>
      <c r="F10" s="18" t="s">
        <v>11</v>
      </c>
      <c r="G10" s="18" t="s">
        <v>7</v>
      </c>
      <c r="H10" s="18" t="s">
        <v>674</v>
      </c>
      <c r="I10" s="18" t="s">
        <v>16</v>
      </c>
      <c r="J10" s="18" t="s">
        <v>5</v>
      </c>
      <c r="K10" s="18" t="s">
        <v>13</v>
      </c>
      <c r="L10" s="18" t="s">
        <v>14</v>
      </c>
      <c r="M10" s="18" t="s">
        <v>12</v>
      </c>
      <c r="N10" s="18" t="s">
        <v>675</v>
      </c>
      <c r="O10" s="18" t="s">
        <v>676</v>
      </c>
      <c r="P10" s="18" t="s">
        <v>17</v>
      </c>
      <c r="Q10" s="18" t="s">
        <v>677</v>
      </c>
      <c r="R10" s="18" t="s">
        <v>15</v>
      </c>
      <c r="S10" s="18" t="s">
        <v>678</v>
      </c>
    </row>
    <row r="11" spans="1:19" x14ac:dyDescent="0.3">
      <c r="E11" s="18" t="s">
        <v>679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workbookViewId="0"/>
  </sheetViews>
  <sheetFormatPr defaultRowHeight="16.5" x14ac:dyDescent="0.3"/>
  <sheetData>
    <row r="1" spans="1:19" x14ac:dyDescent="0.3">
      <c r="A1" s="18" t="s">
        <v>680</v>
      </c>
      <c r="B1" s="18" t="s">
        <v>253</v>
      </c>
      <c r="E1" s="18" t="s">
        <v>0</v>
      </c>
    </row>
    <row r="3" spans="1:19" x14ac:dyDescent="0.3">
      <c r="D3" s="18" t="s">
        <v>1</v>
      </c>
      <c r="E3" s="18" t="s">
        <v>2</v>
      </c>
    </row>
    <row r="4" spans="1:19" x14ac:dyDescent="0.3">
      <c r="D4" s="18" t="s">
        <v>3</v>
      </c>
    </row>
    <row r="5" spans="1:19" x14ac:dyDescent="0.3">
      <c r="A5" s="18" t="s">
        <v>4</v>
      </c>
      <c r="B5" s="18" t="s">
        <v>64</v>
      </c>
      <c r="D5" s="18" t="s">
        <v>5</v>
      </c>
      <c r="E5" s="18" t="s">
        <v>379</v>
      </c>
    </row>
    <row r="6" spans="1:19" x14ac:dyDescent="0.3">
      <c r="A6" s="18" t="s">
        <v>6</v>
      </c>
      <c r="D6" s="18" t="s">
        <v>7</v>
      </c>
      <c r="E6" s="18" t="s">
        <v>380</v>
      </c>
    </row>
    <row r="8" spans="1:19" x14ac:dyDescent="0.3">
      <c r="A8" s="18" t="s">
        <v>6</v>
      </c>
      <c r="E8" s="18" t="s">
        <v>8</v>
      </c>
      <c r="F8" s="18" t="s">
        <v>671</v>
      </c>
      <c r="G8" s="18" t="s">
        <v>672</v>
      </c>
      <c r="H8" s="18" t="s">
        <v>673</v>
      </c>
    </row>
    <row r="9" spans="1:19" x14ac:dyDescent="0.3">
      <c r="A9" s="18" t="s">
        <v>6</v>
      </c>
      <c r="E9" s="18" t="s">
        <v>9</v>
      </c>
      <c r="F9" s="18" t="s">
        <v>46</v>
      </c>
      <c r="G9" s="18" t="s">
        <v>47</v>
      </c>
      <c r="H9" s="18" t="s">
        <v>371</v>
      </c>
      <c r="I9" s="18" t="s">
        <v>52</v>
      </c>
      <c r="J9" s="18" t="s">
        <v>53</v>
      </c>
      <c r="K9" s="18" t="s">
        <v>49</v>
      </c>
      <c r="L9" s="18" t="s">
        <v>50</v>
      </c>
      <c r="M9" s="18" t="s">
        <v>48</v>
      </c>
      <c r="N9" s="18" t="s">
        <v>57</v>
      </c>
      <c r="O9" s="18" t="s">
        <v>58</v>
      </c>
      <c r="P9" s="18" t="s">
        <v>54</v>
      </c>
      <c r="Q9" s="18" t="s">
        <v>55</v>
      </c>
      <c r="R9" s="18" t="s">
        <v>51</v>
      </c>
      <c r="S9" s="18" t="s">
        <v>56</v>
      </c>
    </row>
    <row r="10" spans="1:19" x14ac:dyDescent="0.3">
      <c r="A10" s="18" t="s">
        <v>6</v>
      </c>
      <c r="E10" s="18" t="s">
        <v>10</v>
      </c>
      <c r="F10" s="18" t="s">
        <v>11</v>
      </c>
      <c r="G10" s="18" t="s">
        <v>7</v>
      </c>
      <c r="H10" s="18" t="s">
        <v>674</v>
      </c>
      <c r="I10" s="18" t="s">
        <v>16</v>
      </c>
      <c r="J10" s="18" t="s">
        <v>5</v>
      </c>
      <c r="K10" s="18" t="s">
        <v>13</v>
      </c>
      <c r="L10" s="18" t="s">
        <v>14</v>
      </c>
      <c r="M10" s="18" t="s">
        <v>12</v>
      </c>
      <c r="N10" s="18" t="s">
        <v>675</v>
      </c>
      <c r="O10" s="18" t="s">
        <v>676</v>
      </c>
      <c r="P10" s="18" t="s">
        <v>17</v>
      </c>
      <c r="Q10" s="18" t="s">
        <v>677</v>
      </c>
      <c r="R10" s="18" t="s">
        <v>15</v>
      </c>
      <c r="S10" s="18" t="s">
        <v>678</v>
      </c>
    </row>
    <row r="11" spans="1:19" x14ac:dyDescent="0.3">
      <c r="E11" s="18" t="s">
        <v>679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82"/>
  <sheetViews>
    <sheetView workbookViewId="0"/>
  </sheetViews>
  <sheetFormatPr defaultRowHeight="16.5" x14ac:dyDescent="0.3"/>
  <sheetData>
    <row r="1" spans="1:32" x14ac:dyDescent="0.3">
      <c r="A1" s="18" t="s">
        <v>682</v>
      </c>
      <c r="B1" s="18" t="s">
        <v>253</v>
      </c>
      <c r="E1" s="18" t="s">
        <v>382</v>
      </c>
      <c r="F1" s="18" t="s">
        <v>383</v>
      </c>
      <c r="G1" s="18" t="s">
        <v>383</v>
      </c>
      <c r="H1" s="18" t="s">
        <v>383</v>
      </c>
      <c r="I1" s="18" t="s">
        <v>383</v>
      </c>
      <c r="J1" s="18" t="s">
        <v>383</v>
      </c>
      <c r="K1" s="18" t="s">
        <v>383</v>
      </c>
      <c r="L1" s="18" t="s">
        <v>383</v>
      </c>
      <c r="M1" s="18" t="s">
        <v>383</v>
      </c>
      <c r="N1" s="18" t="s">
        <v>383</v>
      </c>
      <c r="O1" s="18" t="s">
        <v>383</v>
      </c>
      <c r="P1" s="18" t="s">
        <v>383</v>
      </c>
      <c r="Q1" s="18" t="s">
        <v>383</v>
      </c>
      <c r="R1" s="18" t="s">
        <v>383</v>
      </c>
    </row>
    <row r="3" spans="1:32" x14ac:dyDescent="0.3">
      <c r="D3" s="18" t="s">
        <v>1</v>
      </c>
      <c r="E3" s="18" t="s">
        <v>2</v>
      </c>
    </row>
    <row r="4" spans="1:32" x14ac:dyDescent="0.3">
      <c r="D4" s="18" t="s">
        <v>3</v>
      </c>
    </row>
    <row r="5" spans="1:32" x14ac:dyDescent="0.3">
      <c r="A5" s="18" t="s">
        <v>4</v>
      </c>
      <c r="B5" s="18" t="s">
        <v>64</v>
      </c>
      <c r="D5" s="18" t="s">
        <v>5</v>
      </c>
      <c r="E5" s="18" t="s">
        <v>379</v>
      </c>
    </row>
    <row r="6" spans="1:32" x14ac:dyDescent="0.3">
      <c r="A6" s="18" t="s">
        <v>6</v>
      </c>
      <c r="D6" s="18" t="s">
        <v>7</v>
      </c>
      <c r="E6" s="18" t="s">
        <v>380</v>
      </c>
    </row>
    <row r="8" spans="1:32" x14ac:dyDescent="0.3">
      <c r="A8" s="18" t="s">
        <v>6</v>
      </c>
      <c r="E8" s="18" t="s">
        <v>8</v>
      </c>
      <c r="S8" s="18" t="s">
        <v>671</v>
      </c>
      <c r="T8" s="18" t="s">
        <v>672</v>
      </c>
      <c r="U8" s="18" t="s">
        <v>673</v>
      </c>
    </row>
    <row r="9" spans="1:32" x14ac:dyDescent="0.3">
      <c r="A9" s="18" t="s">
        <v>6</v>
      </c>
      <c r="E9" s="18" t="s">
        <v>9</v>
      </c>
      <c r="S9" s="18" t="s">
        <v>46</v>
      </c>
      <c r="T9" s="18" t="s">
        <v>47</v>
      </c>
      <c r="U9" s="18" t="s">
        <v>371</v>
      </c>
      <c r="V9" s="18" t="s">
        <v>52</v>
      </c>
      <c r="W9" s="18" t="s">
        <v>53</v>
      </c>
      <c r="X9" s="18" t="s">
        <v>49</v>
      </c>
      <c r="Y9" s="18" t="s">
        <v>50</v>
      </c>
      <c r="Z9" s="18" t="s">
        <v>48</v>
      </c>
      <c r="AA9" s="18" t="s">
        <v>57</v>
      </c>
      <c r="AB9" s="18" t="s">
        <v>58</v>
      </c>
      <c r="AC9" s="18" t="s">
        <v>54</v>
      </c>
      <c r="AD9" s="18" t="s">
        <v>55</v>
      </c>
      <c r="AE9" s="18" t="s">
        <v>51</v>
      </c>
      <c r="AF9" s="18" t="s">
        <v>56</v>
      </c>
    </row>
    <row r="10" spans="1:32" x14ac:dyDescent="0.3">
      <c r="A10" s="18" t="s">
        <v>6</v>
      </c>
      <c r="E10" s="18" t="s">
        <v>10</v>
      </c>
      <c r="S10" s="18" t="s">
        <v>11</v>
      </c>
      <c r="T10" s="18" t="s">
        <v>7</v>
      </c>
      <c r="U10" s="18" t="s">
        <v>674</v>
      </c>
      <c r="V10" s="18" t="s">
        <v>16</v>
      </c>
      <c r="W10" s="18" t="s">
        <v>5</v>
      </c>
      <c r="X10" s="18" t="s">
        <v>13</v>
      </c>
      <c r="Y10" s="18" t="s">
        <v>14</v>
      </c>
      <c r="Z10" s="18" t="s">
        <v>12</v>
      </c>
      <c r="AA10" s="18" t="s">
        <v>675</v>
      </c>
      <c r="AB10" s="18" t="s">
        <v>676</v>
      </c>
      <c r="AC10" s="18" t="s">
        <v>17</v>
      </c>
      <c r="AD10" s="18" t="s">
        <v>677</v>
      </c>
      <c r="AE10" s="18" t="s">
        <v>15</v>
      </c>
      <c r="AF10" s="18" t="s">
        <v>678</v>
      </c>
    </row>
    <row r="11" spans="1:32" x14ac:dyDescent="0.3">
      <c r="E11" s="18" t="s">
        <v>46</v>
      </c>
      <c r="F11" s="18" t="s">
        <v>47</v>
      </c>
      <c r="G11" s="18" t="s">
        <v>371</v>
      </c>
      <c r="H11" s="18" t="s">
        <v>52</v>
      </c>
      <c r="I11" s="18" t="s">
        <v>53</v>
      </c>
      <c r="J11" s="18" t="s">
        <v>49</v>
      </c>
      <c r="K11" s="18" t="s">
        <v>50</v>
      </c>
      <c r="L11" s="18" t="s">
        <v>48</v>
      </c>
      <c r="M11" s="18" t="s">
        <v>57</v>
      </c>
      <c r="N11" s="18" t="s">
        <v>58</v>
      </c>
      <c r="O11" s="18" t="s">
        <v>54</v>
      </c>
      <c r="P11" s="18" t="s">
        <v>55</v>
      </c>
      <c r="Q11" s="18" t="s">
        <v>51</v>
      </c>
      <c r="R11" s="18" t="s">
        <v>56</v>
      </c>
    </row>
    <row r="12" spans="1:32" x14ac:dyDescent="0.3">
      <c r="A12" s="18" t="s">
        <v>381</v>
      </c>
      <c r="E12" s="18" t="s">
        <v>254</v>
      </c>
      <c r="F12" s="18" t="s">
        <v>380</v>
      </c>
      <c r="G12" s="18" t="s">
        <v>385</v>
      </c>
      <c r="H12" s="18" t="s">
        <v>386</v>
      </c>
      <c r="I12" s="18" t="s">
        <v>460</v>
      </c>
      <c r="J12" s="18" t="s">
        <v>19</v>
      </c>
      <c r="K12" s="18" t="s">
        <v>387</v>
      </c>
      <c r="L12" s="18" t="s">
        <v>18</v>
      </c>
      <c r="M12" s="18" t="s">
        <v>388</v>
      </c>
      <c r="N12" s="18" t="s">
        <v>389</v>
      </c>
      <c r="O12" s="18" t="s">
        <v>390</v>
      </c>
      <c r="P12" s="18" t="s">
        <v>461</v>
      </c>
      <c r="Q12" s="18" t="s">
        <v>462</v>
      </c>
      <c r="R12" s="18" t="s">
        <v>461</v>
      </c>
    </row>
    <row r="13" spans="1:32" x14ac:dyDescent="0.3">
      <c r="A13" s="18" t="s">
        <v>381</v>
      </c>
      <c r="E13" s="18" t="s">
        <v>255</v>
      </c>
      <c r="F13" s="18" t="s">
        <v>380</v>
      </c>
      <c r="G13" s="18" t="s">
        <v>385</v>
      </c>
      <c r="H13" s="18" t="s">
        <v>386</v>
      </c>
      <c r="I13" s="18" t="s">
        <v>460</v>
      </c>
      <c r="J13" s="18" t="s">
        <v>31</v>
      </c>
      <c r="K13" s="18" t="s">
        <v>391</v>
      </c>
      <c r="L13" s="18" t="s">
        <v>22</v>
      </c>
      <c r="M13" s="18" t="s">
        <v>392</v>
      </c>
      <c r="N13" s="18" t="s">
        <v>393</v>
      </c>
      <c r="O13" s="18" t="s">
        <v>394</v>
      </c>
      <c r="P13" s="18" t="s">
        <v>463</v>
      </c>
      <c r="Q13" s="18" t="s">
        <v>464</v>
      </c>
      <c r="R13" s="18" t="s">
        <v>463</v>
      </c>
    </row>
    <row r="14" spans="1:32" x14ac:dyDescent="0.3">
      <c r="A14" s="18" t="s">
        <v>381</v>
      </c>
      <c r="E14" s="18" t="s">
        <v>256</v>
      </c>
      <c r="F14" s="18" t="s">
        <v>380</v>
      </c>
      <c r="G14" s="18" t="s">
        <v>385</v>
      </c>
      <c r="H14" s="18" t="s">
        <v>386</v>
      </c>
      <c r="I14" s="18" t="s">
        <v>460</v>
      </c>
      <c r="J14" s="18" t="s">
        <v>33</v>
      </c>
      <c r="K14" s="18" t="s">
        <v>395</v>
      </c>
      <c r="L14" s="18" t="s">
        <v>32</v>
      </c>
      <c r="M14" s="18" t="s">
        <v>396</v>
      </c>
      <c r="N14" s="18" t="s">
        <v>397</v>
      </c>
      <c r="O14" s="18" t="s">
        <v>398</v>
      </c>
      <c r="P14" s="18" t="s">
        <v>465</v>
      </c>
      <c r="Q14" s="18" t="s">
        <v>466</v>
      </c>
      <c r="R14" s="18" t="s">
        <v>465</v>
      </c>
    </row>
    <row r="15" spans="1:32" x14ac:dyDescent="0.3">
      <c r="A15" s="18" t="s">
        <v>381</v>
      </c>
      <c r="E15" s="18" t="s">
        <v>257</v>
      </c>
      <c r="F15" s="18" t="s">
        <v>380</v>
      </c>
      <c r="G15" s="18" t="s">
        <v>385</v>
      </c>
      <c r="H15" s="18" t="s">
        <v>386</v>
      </c>
      <c r="I15" s="18" t="s">
        <v>460</v>
      </c>
      <c r="J15" s="18" t="s">
        <v>34</v>
      </c>
      <c r="K15" s="18" t="s">
        <v>399</v>
      </c>
      <c r="L15" s="18" t="s">
        <v>22</v>
      </c>
      <c r="M15" s="18" t="s">
        <v>392</v>
      </c>
      <c r="N15" s="18" t="s">
        <v>393</v>
      </c>
      <c r="O15" s="18" t="s">
        <v>394</v>
      </c>
      <c r="P15" s="18" t="s">
        <v>467</v>
      </c>
      <c r="Q15" s="18" t="s">
        <v>468</v>
      </c>
      <c r="R15" s="18" t="s">
        <v>467</v>
      </c>
    </row>
    <row r="16" spans="1:32" x14ac:dyDescent="0.3">
      <c r="A16" s="18" t="s">
        <v>381</v>
      </c>
      <c r="E16" s="18" t="s">
        <v>110</v>
      </c>
      <c r="F16" s="18" t="s">
        <v>380</v>
      </c>
      <c r="G16" s="18" t="s">
        <v>385</v>
      </c>
      <c r="H16" s="18" t="s">
        <v>386</v>
      </c>
      <c r="I16" s="18" t="s">
        <v>578</v>
      </c>
      <c r="J16" s="18" t="s">
        <v>34</v>
      </c>
      <c r="K16" s="18" t="s">
        <v>399</v>
      </c>
      <c r="L16" s="18" t="s">
        <v>22</v>
      </c>
      <c r="M16" s="18" t="s">
        <v>392</v>
      </c>
      <c r="N16" s="18" t="s">
        <v>393</v>
      </c>
      <c r="O16" s="18" t="s">
        <v>394</v>
      </c>
      <c r="P16" s="18" t="s">
        <v>521</v>
      </c>
      <c r="Q16" s="18" t="s">
        <v>522</v>
      </c>
      <c r="R16" s="18" t="s">
        <v>521</v>
      </c>
    </row>
    <row r="17" spans="1:18" x14ac:dyDescent="0.3">
      <c r="A17" s="18" t="s">
        <v>381</v>
      </c>
      <c r="E17" s="18" t="s">
        <v>111</v>
      </c>
      <c r="F17" s="18" t="s">
        <v>380</v>
      </c>
      <c r="G17" s="18" t="s">
        <v>385</v>
      </c>
      <c r="H17" s="18" t="s">
        <v>386</v>
      </c>
      <c r="I17" s="18" t="s">
        <v>578</v>
      </c>
      <c r="J17" s="18" t="s">
        <v>28</v>
      </c>
      <c r="K17" s="18" t="s">
        <v>406</v>
      </c>
      <c r="L17" s="18" t="s">
        <v>27</v>
      </c>
      <c r="M17" s="18" t="s">
        <v>407</v>
      </c>
      <c r="N17" s="18" t="s">
        <v>408</v>
      </c>
      <c r="O17" s="18" t="s">
        <v>409</v>
      </c>
      <c r="P17" s="18" t="s">
        <v>589</v>
      </c>
      <c r="Q17" s="18" t="s">
        <v>590</v>
      </c>
      <c r="R17" s="18" t="s">
        <v>589</v>
      </c>
    </row>
    <row r="18" spans="1:18" x14ac:dyDescent="0.3">
      <c r="A18" s="18" t="s">
        <v>381</v>
      </c>
      <c r="E18" s="18" t="s">
        <v>112</v>
      </c>
      <c r="F18" s="18" t="s">
        <v>380</v>
      </c>
      <c r="G18" s="18" t="s">
        <v>385</v>
      </c>
      <c r="H18" s="18" t="s">
        <v>386</v>
      </c>
      <c r="I18" s="18" t="s">
        <v>578</v>
      </c>
      <c r="J18" s="18" t="s">
        <v>29</v>
      </c>
      <c r="K18" s="18" t="s">
        <v>410</v>
      </c>
      <c r="L18" s="18" t="s">
        <v>20</v>
      </c>
      <c r="M18" s="18" t="s">
        <v>411</v>
      </c>
      <c r="N18" s="18" t="s">
        <v>412</v>
      </c>
      <c r="O18" s="18" t="s">
        <v>413</v>
      </c>
      <c r="P18" s="18" t="s">
        <v>544</v>
      </c>
      <c r="Q18" s="18" t="s">
        <v>545</v>
      </c>
      <c r="R18" s="18" t="s">
        <v>544</v>
      </c>
    </row>
    <row r="19" spans="1:18" x14ac:dyDescent="0.3">
      <c r="A19" s="18" t="s">
        <v>381</v>
      </c>
      <c r="E19" s="18" t="s">
        <v>113</v>
      </c>
      <c r="F19" s="18" t="s">
        <v>380</v>
      </c>
      <c r="G19" s="18" t="s">
        <v>385</v>
      </c>
      <c r="H19" s="18" t="s">
        <v>386</v>
      </c>
      <c r="I19" s="18" t="s">
        <v>578</v>
      </c>
      <c r="J19" s="18" t="s">
        <v>29</v>
      </c>
      <c r="K19" s="18" t="s">
        <v>410</v>
      </c>
      <c r="L19" s="18" t="s">
        <v>20</v>
      </c>
      <c r="M19" s="18" t="s">
        <v>411</v>
      </c>
      <c r="N19" s="18" t="s">
        <v>412</v>
      </c>
      <c r="O19" s="18" t="s">
        <v>413</v>
      </c>
      <c r="P19" s="18" t="s">
        <v>515</v>
      </c>
      <c r="Q19" s="18" t="s">
        <v>516</v>
      </c>
      <c r="R19" s="18" t="s">
        <v>515</v>
      </c>
    </row>
    <row r="20" spans="1:18" x14ac:dyDescent="0.3">
      <c r="A20" s="18" t="s">
        <v>381</v>
      </c>
      <c r="E20" s="18" t="s">
        <v>114</v>
      </c>
      <c r="F20" s="18" t="s">
        <v>380</v>
      </c>
      <c r="G20" s="18" t="s">
        <v>385</v>
      </c>
      <c r="H20" s="18" t="s">
        <v>386</v>
      </c>
      <c r="I20" s="18" t="s">
        <v>578</v>
      </c>
      <c r="J20" s="18" t="s">
        <v>34</v>
      </c>
      <c r="K20" s="18" t="s">
        <v>399</v>
      </c>
      <c r="L20" s="18" t="s">
        <v>22</v>
      </c>
      <c r="M20" s="18" t="s">
        <v>392</v>
      </c>
      <c r="N20" s="18" t="s">
        <v>393</v>
      </c>
      <c r="O20" s="18" t="s">
        <v>394</v>
      </c>
      <c r="P20" s="18" t="s">
        <v>533</v>
      </c>
      <c r="Q20" s="18" t="s">
        <v>534</v>
      </c>
      <c r="R20" s="18" t="s">
        <v>533</v>
      </c>
    </row>
    <row r="21" spans="1:18" x14ac:dyDescent="0.3">
      <c r="A21" s="18" t="s">
        <v>381</v>
      </c>
      <c r="E21" s="18" t="s">
        <v>115</v>
      </c>
      <c r="F21" s="18" t="s">
        <v>380</v>
      </c>
      <c r="G21" s="18" t="s">
        <v>385</v>
      </c>
      <c r="H21" s="18" t="s">
        <v>386</v>
      </c>
      <c r="I21" s="18" t="s">
        <v>578</v>
      </c>
      <c r="J21" s="18" t="s">
        <v>31</v>
      </c>
      <c r="K21" s="18" t="s">
        <v>391</v>
      </c>
      <c r="L21" s="18" t="s">
        <v>22</v>
      </c>
      <c r="M21" s="18" t="s">
        <v>392</v>
      </c>
      <c r="N21" s="18" t="s">
        <v>393</v>
      </c>
      <c r="O21" s="18" t="s">
        <v>394</v>
      </c>
      <c r="P21" s="18" t="s">
        <v>529</v>
      </c>
      <c r="Q21" s="18" t="s">
        <v>530</v>
      </c>
      <c r="R21" s="18" t="s">
        <v>529</v>
      </c>
    </row>
    <row r="22" spans="1:18" x14ac:dyDescent="0.3">
      <c r="A22" s="18" t="s">
        <v>381</v>
      </c>
      <c r="E22" s="18" t="s">
        <v>116</v>
      </c>
      <c r="F22" s="18" t="s">
        <v>380</v>
      </c>
      <c r="G22" s="18" t="s">
        <v>385</v>
      </c>
      <c r="H22" s="18" t="s">
        <v>386</v>
      </c>
      <c r="I22" s="18" t="s">
        <v>578</v>
      </c>
      <c r="J22" s="18" t="s">
        <v>23</v>
      </c>
      <c r="K22" s="18" t="s">
        <v>400</v>
      </c>
      <c r="L22" s="18" t="s">
        <v>22</v>
      </c>
      <c r="M22" s="18" t="s">
        <v>392</v>
      </c>
      <c r="N22" s="18" t="s">
        <v>393</v>
      </c>
      <c r="O22" s="18" t="s">
        <v>394</v>
      </c>
      <c r="P22" s="18" t="s">
        <v>509</v>
      </c>
      <c r="Q22" s="18" t="s">
        <v>510</v>
      </c>
      <c r="R22" s="18" t="s">
        <v>509</v>
      </c>
    </row>
    <row r="23" spans="1:18" x14ac:dyDescent="0.3">
      <c r="A23" s="18" t="s">
        <v>381</v>
      </c>
      <c r="E23" s="18" t="s">
        <v>117</v>
      </c>
      <c r="F23" s="18" t="s">
        <v>380</v>
      </c>
      <c r="G23" s="18" t="s">
        <v>385</v>
      </c>
      <c r="H23" s="18" t="s">
        <v>386</v>
      </c>
      <c r="I23" s="18" t="s">
        <v>578</v>
      </c>
      <c r="J23" s="18" t="s">
        <v>25</v>
      </c>
      <c r="K23" s="18" t="s">
        <v>401</v>
      </c>
      <c r="L23" s="18" t="s">
        <v>24</v>
      </c>
      <c r="M23" s="18" t="s">
        <v>402</v>
      </c>
      <c r="N23" s="18" t="s">
        <v>403</v>
      </c>
      <c r="O23" s="18" t="s">
        <v>404</v>
      </c>
      <c r="P23" s="18" t="s">
        <v>473</v>
      </c>
      <c r="Q23" s="18" t="s">
        <v>474</v>
      </c>
      <c r="R23" s="18" t="s">
        <v>473</v>
      </c>
    </row>
    <row r="24" spans="1:18" x14ac:dyDescent="0.3">
      <c r="A24" s="18" t="s">
        <v>381</v>
      </c>
      <c r="E24" s="18" t="s">
        <v>118</v>
      </c>
      <c r="F24" s="18" t="s">
        <v>380</v>
      </c>
      <c r="G24" s="18" t="s">
        <v>385</v>
      </c>
      <c r="H24" s="18" t="s">
        <v>386</v>
      </c>
      <c r="I24" s="18" t="s">
        <v>578</v>
      </c>
      <c r="J24" s="18" t="s">
        <v>26</v>
      </c>
      <c r="K24" s="18" t="s">
        <v>405</v>
      </c>
      <c r="L24" s="18" t="s">
        <v>24</v>
      </c>
      <c r="M24" s="18" t="s">
        <v>402</v>
      </c>
      <c r="N24" s="18" t="s">
        <v>403</v>
      </c>
      <c r="O24" s="18" t="s">
        <v>404</v>
      </c>
      <c r="P24" s="18" t="s">
        <v>509</v>
      </c>
      <c r="Q24" s="18" t="s">
        <v>510</v>
      </c>
      <c r="R24" s="18" t="s">
        <v>509</v>
      </c>
    </row>
    <row r="25" spans="1:18" x14ac:dyDescent="0.3">
      <c r="A25" s="18" t="s">
        <v>381</v>
      </c>
      <c r="E25" s="18" t="s">
        <v>119</v>
      </c>
      <c r="F25" s="18" t="s">
        <v>380</v>
      </c>
      <c r="G25" s="18" t="s">
        <v>385</v>
      </c>
      <c r="H25" s="18" t="s">
        <v>386</v>
      </c>
      <c r="I25" s="18" t="s">
        <v>578</v>
      </c>
      <c r="J25" s="18" t="s">
        <v>33</v>
      </c>
      <c r="K25" s="18" t="s">
        <v>395</v>
      </c>
      <c r="L25" s="18" t="s">
        <v>32</v>
      </c>
      <c r="M25" s="18" t="s">
        <v>396</v>
      </c>
      <c r="N25" s="18" t="s">
        <v>397</v>
      </c>
      <c r="O25" s="18" t="s">
        <v>398</v>
      </c>
      <c r="P25" s="18" t="s">
        <v>473</v>
      </c>
      <c r="Q25" s="18" t="s">
        <v>474</v>
      </c>
      <c r="R25" s="18" t="s">
        <v>473</v>
      </c>
    </row>
    <row r="26" spans="1:18" x14ac:dyDescent="0.3">
      <c r="A26" s="18" t="s">
        <v>381</v>
      </c>
      <c r="E26" s="18" t="s">
        <v>120</v>
      </c>
      <c r="F26" s="18" t="s">
        <v>380</v>
      </c>
      <c r="G26" s="18" t="s">
        <v>385</v>
      </c>
      <c r="H26" s="18" t="s">
        <v>386</v>
      </c>
      <c r="I26" s="18" t="s">
        <v>578</v>
      </c>
      <c r="J26" s="18" t="s">
        <v>34</v>
      </c>
      <c r="K26" s="18" t="s">
        <v>399</v>
      </c>
      <c r="L26" s="18" t="s">
        <v>22</v>
      </c>
      <c r="M26" s="18" t="s">
        <v>392</v>
      </c>
      <c r="N26" s="18" t="s">
        <v>393</v>
      </c>
      <c r="O26" s="18" t="s">
        <v>394</v>
      </c>
      <c r="P26" s="18" t="s">
        <v>473</v>
      </c>
      <c r="Q26" s="18" t="s">
        <v>474</v>
      </c>
      <c r="R26" s="18" t="s">
        <v>473</v>
      </c>
    </row>
    <row r="27" spans="1:18" x14ac:dyDescent="0.3">
      <c r="A27" s="18" t="s">
        <v>381</v>
      </c>
      <c r="E27" s="18" t="s">
        <v>121</v>
      </c>
      <c r="F27" s="18" t="s">
        <v>380</v>
      </c>
      <c r="G27" s="18" t="s">
        <v>385</v>
      </c>
      <c r="H27" s="18" t="s">
        <v>386</v>
      </c>
      <c r="I27" s="18" t="s">
        <v>578</v>
      </c>
      <c r="J27" s="18" t="s">
        <v>39</v>
      </c>
      <c r="K27" s="18" t="s">
        <v>439</v>
      </c>
      <c r="L27" s="18" t="s">
        <v>24</v>
      </c>
      <c r="M27" s="18" t="s">
        <v>402</v>
      </c>
      <c r="N27" s="18" t="s">
        <v>403</v>
      </c>
      <c r="O27" s="18" t="s">
        <v>404</v>
      </c>
      <c r="P27" s="18" t="s">
        <v>544</v>
      </c>
      <c r="Q27" s="18" t="s">
        <v>545</v>
      </c>
      <c r="R27" s="18" t="s">
        <v>544</v>
      </c>
    </row>
    <row r="28" spans="1:18" x14ac:dyDescent="0.3">
      <c r="A28" s="18" t="s">
        <v>381</v>
      </c>
      <c r="E28" s="18" t="s">
        <v>122</v>
      </c>
      <c r="F28" s="18" t="s">
        <v>380</v>
      </c>
      <c r="G28" s="18" t="s">
        <v>385</v>
      </c>
      <c r="H28" s="18" t="s">
        <v>386</v>
      </c>
      <c r="I28" s="18" t="s">
        <v>578</v>
      </c>
      <c r="J28" s="18" t="s">
        <v>28</v>
      </c>
      <c r="K28" s="18" t="s">
        <v>406</v>
      </c>
      <c r="L28" s="18" t="s">
        <v>27</v>
      </c>
      <c r="M28" s="18" t="s">
        <v>407</v>
      </c>
      <c r="N28" s="18" t="s">
        <v>408</v>
      </c>
      <c r="O28" s="18" t="s">
        <v>409</v>
      </c>
      <c r="P28" s="18" t="s">
        <v>591</v>
      </c>
      <c r="Q28" s="18" t="s">
        <v>592</v>
      </c>
      <c r="R28" s="18" t="s">
        <v>591</v>
      </c>
    </row>
    <row r="29" spans="1:18" x14ac:dyDescent="0.3">
      <c r="A29" s="18" t="s">
        <v>381</v>
      </c>
      <c r="E29" s="18" t="s">
        <v>123</v>
      </c>
      <c r="F29" s="18" t="s">
        <v>380</v>
      </c>
      <c r="G29" s="18" t="s">
        <v>385</v>
      </c>
      <c r="H29" s="18" t="s">
        <v>386</v>
      </c>
      <c r="I29" s="18" t="s">
        <v>578</v>
      </c>
      <c r="J29" s="18" t="s">
        <v>34</v>
      </c>
      <c r="K29" s="18" t="s">
        <v>399</v>
      </c>
      <c r="L29" s="18" t="s">
        <v>22</v>
      </c>
      <c r="M29" s="18" t="s">
        <v>392</v>
      </c>
      <c r="N29" s="18" t="s">
        <v>393</v>
      </c>
      <c r="O29" s="18" t="s">
        <v>394</v>
      </c>
      <c r="P29" s="18" t="s">
        <v>591</v>
      </c>
      <c r="Q29" s="18" t="s">
        <v>592</v>
      </c>
      <c r="R29" s="18" t="s">
        <v>591</v>
      </c>
    </row>
    <row r="30" spans="1:18" x14ac:dyDescent="0.3">
      <c r="A30" s="18" t="s">
        <v>381</v>
      </c>
      <c r="E30" s="18" t="s">
        <v>124</v>
      </c>
      <c r="F30" s="18" t="s">
        <v>380</v>
      </c>
      <c r="G30" s="18" t="s">
        <v>385</v>
      </c>
      <c r="H30" s="18" t="s">
        <v>386</v>
      </c>
      <c r="I30" s="18" t="s">
        <v>578</v>
      </c>
      <c r="J30" s="18" t="s">
        <v>21</v>
      </c>
      <c r="K30" s="18" t="s">
        <v>414</v>
      </c>
      <c r="L30" s="18" t="s">
        <v>20</v>
      </c>
      <c r="M30" s="18" t="s">
        <v>411</v>
      </c>
      <c r="N30" s="18" t="s">
        <v>412</v>
      </c>
      <c r="O30" s="18" t="s">
        <v>413</v>
      </c>
      <c r="P30" s="18" t="s">
        <v>593</v>
      </c>
      <c r="Q30" s="18" t="s">
        <v>594</v>
      </c>
      <c r="R30" s="18" t="s">
        <v>593</v>
      </c>
    </row>
    <row r="31" spans="1:18" x14ac:dyDescent="0.3">
      <c r="A31" s="18" t="s">
        <v>381</v>
      </c>
      <c r="E31" s="18" t="s">
        <v>125</v>
      </c>
      <c r="F31" s="18" t="s">
        <v>380</v>
      </c>
      <c r="G31" s="18" t="s">
        <v>385</v>
      </c>
      <c r="H31" s="18" t="s">
        <v>386</v>
      </c>
      <c r="I31" s="18" t="s">
        <v>578</v>
      </c>
      <c r="J31" s="18" t="s">
        <v>19</v>
      </c>
      <c r="K31" s="18" t="s">
        <v>387</v>
      </c>
      <c r="L31" s="18" t="s">
        <v>18</v>
      </c>
      <c r="M31" s="18" t="s">
        <v>388</v>
      </c>
      <c r="N31" s="18" t="s">
        <v>389</v>
      </c>
      <c r="O31" s="18" t="s">
        <v>390</v>
      </c>
      <c r="P31" s="18" t="s">
        <v>593</v>
      </c>
      <c r="Q31" s="18" t="s">
        <v>594</v>
      </c>
      <c r="R31" s="18" t="s">
        <v>593</v>
      </c>
    </row>
    <row r="32" spans="1:18" x14ac:dyDescent="0.3">
      <c r="A32" s="18" t="s">
        <v>381</v>
      </c>
      <c r="E32" s="18" t="s">
        <v>126</v>
      </c>
      <c r="F32" s="18" t="s">
        <v>380</v>
      </c>
      <c r="G32" s="18" t="s">
        <v>385</v>
      </c>
      <c r="H32" s="18" t="s">
        <v>386</v>
      </c>
      <c r="I32" s="18" t="s">
        <v>595</v>
      </c>
      <c r="J32" s="18" t="s">
        <v>31</v>
      </c>
      <c r="K32" s="18" t="s">
        <v>391</v>
      </c>
      <c r="L32" s="18" t="s">
        <v>22</v>
      </c>
      <c r="M32" s="18" t="s">
        <v>392</v>
      </c>
      <c r="N32" s="18" t="s">
        <v>393</v>
      </c>
      <c r="O32" s="18" t="s">
        <v>394</v>
      </c>
      <c r="P32" s="18" t="s">
        <v>469</v>
      </c>
      <c r="Q32" s="18" t="s">
        <v>470</v>
      </c>
      <c r="R32" s="18" t="s">
        <v>469</v>
      </c>
    </row>
    <row r="33" spans="1:18" x14ac:dyDescent="0.3">
      <c r="A33" s="18" t="s">
        <v>381</v>
      </c>
      <c r="E33" s="18" t="s">
        <v>127</v>
      </c>
      <c r="F33" s="18" t="s">
        <v>380</v>
      </c>
      <c r="G33" s="18" t="s">
        <v>385</v>
      </c>
      <c r="H33" s="18" t="s">
        <v>386</v>
      </c>
      <c r="I33" s="18" t="s">
        <v>595</v>
      </c>
      <c r="J33" s="18" t="s">
        <v>23</v>
      </c>
      <c r="K33" s="18" t="s">
        <v>400</v>
      </c>
      <c r="L33" s="18" t="s">
        <v>22</v>
      </c>
      <c r="M33" s="18" t="s">
        <v>392</v>
      </c>
      <c r="N33" s="18" t="s">
        <v>393</v>
      </c>
      <c r="O33" s="18" t="s">
        <v>394</v>
      </c>
      <c r="P33" s="18" t="s">
        <v>469</v>
      </c>
      <c r="Q33" s="18" t="s">
        <v>470</v>
      </c>
      <c r="R33" s="18" t="s">
        <v>469</v>
      </c>
    </row>
    <row r="34" spans="1:18" x14ac:dyDescent="0.3">
      <c r="A34" s="18" t="s">
        <v>381</v>
      </c>
      <c r="E34" s="18" t="s">
        <v>128</v>
      </c>
      <c r="F34" s="18" t="s">
        <v>380</v>
      </c>
      <c r="G34" s="18" t="s">
        <v>385</v>
      </c>
      <c r="H34" s="18" t="s">
        <v>386</v>
      </c>
      <c r="I34" s="18" t="s">
        <v>595</v>
      </c>
      <c r="J34" s="18" t="s">
        <v>25</v>
      </c>
      <c r="K34" s="18" t="s">
        <v>401</v>
      </c>
      <c r="L34" s="18" t="s">
        <v>24</v>
      </c>
      <c r="M34" s="18" t="s">
        <v>402</v>
      </c>
      <c r="N34" s="18" t="s">
        <v>403</v>
      </c>
      <c r="O34" s="18" t="s">
        <v>404</v>
      </c>
      <c r="P34" s="18" t="s">
        <v>471</v>
      </c>
      <c r="Q34" s="18" t="s">
        <v>472</v>
      </c>
      <c r="R34" s="18" t="s">
        <v>471</v>
      </c>
    </row>
    <row r="35" spans="1:18" x14ac:dyDescent="0.3">
      <c r="A35" s="18" t="s">
        <v>381</v>
      </c>
      <c r="E35" s="18" t="s">
        <v>129</v>
      </c>
      <c r="F35" s="18" t="s">
        <v>380</v>
      </c>
      <c r="G35" s="18" t="s">
        <v>385</v>
      </c>
      <c r="H35" s="18" t="s">
        <v>386</v>
      </c>
      <c r="I35" s="18" t="s">
        <v>595</v>
      </c>
      <c r="J35" s="18" t="s">
        <v>26</v>
      </c>
      <c r="K35" s="18" t="s">
        <v>405</v>
      </c>
      <c r="L35" s="18" t="s">
        <v>24</v>
      </c>
      <c r="M35" s="18" t="s">
        <v>402</v>
      </c>
      <c r="N35" s="18" t="s">
        <v>403</v>
      </c>
      <c r="O35" s="18" t="s">
        <v>404</v>
      </c>
      <c r="P35" s="18" t="s">
        <v>469</v>
      </c>
      <c r="Q35" s="18" t="s">
        <v>470</v>
      </c>
      <c r="R35" s="18" t="s">
        <v>469</v>
      </c>
    </row>
    <row r="36" spans="1:18" x14ac:dyDescent="0.3">
      <c r="A36" s="18" t="s">
        <v>381</v>
      </c>
      <c r="E36" s="18" t="s">
        <v>130</v>
      </c>
      <c r="F36" s="18" t="s">
        <v>380</v>
      </c>
      <c r="G36" s="18" t="s">
        <v>385</v>
      </c>
      <c r="H36" s="18" t="s">
        <v>386</v>
      </c>
      <c r="I36" s="18" t="s">
        <v>595</v>
      </c>
      <c r="J36" s="18" t="s">
        <v>33</v>
      </c>
      <c r="K36" s="18" t="s">
        <v>395</v>
      </c>
      <c r="L36" s="18" t="s">
        <v>32</v>
      </c>
      <c r="M36" s="18" t="s">
        <v>396</v>
      </c>
      <c r="N36" s="18" t="s">
        <v>397</v>
      </c>
      <c r="O36" s="18" t="s">
        <v>398</v>
      </c>
      <c r="P36" s="18" t="s">
        <v>473</v>
      </c>
      <c r="Q36" s="18" t="s">
        <v>474</v>
      </c>
      <c r="R36" s="18" t="s">
        <v>473</v>
      </c>
    </row>
    <row r="37" spans="1:18" x14ac:dyDescent="0.3">
      <c r="A37" s="18" t="s">
        <v>381</v>
      </c>
      <c r="E37" s="18" t="s">
        <v>131</v>
      </c>
      <c r="F37" s="18" t="s">
        <v>380</v>
      </c>
      <c r="G37" s="18" t="s">
        <v>385</v>
      </c>
      <c r="H37" s="18" t="s">
        <v>386</v>
      </c>
      <c r="I37" s="18" t="s">
        <v>595</v>
      </c>
      <c r="J37" s="18" t="s">
        <v>34</v>
      </c>
      <c r="K37" s="18" t="s">
        <v>399</v>
      </c>
      <c r="L37" s="18" t="s">
        <v>22</v>
      </c>
      <c r="M37" s="18" t="s">
        <v>392</v>
      </c>
      <c r="N37" s="18" t="s">
        <v>393</v>
      </c>
      <c r="O37" s="18" t="s">
        <v>394</v>
      </c>
      <c r="P37" s="18" t="s">
        <v>469</v>
      </c>
      <c r="Q37" s="18" t="s">
        <v>470</v>
      </c>
      <c r="R37" s="18" t="s">
        <v>469</v>
      </c>
    </row>
    <row r="38" spans="1:18" x14ac:dyDescent="0.3">
      <c r="A38" s="18" t="s">
        <v>381</v>
      </c>
      <c r="E38" s="18" t="s">
        <v>132</v>
      </c>
      <c r="F38" s="18" t="s">
        <v>380</v>
      </c>
      <c r="G38" s="18" t="s">
        <v>385</v>
      </c>
      <c r="H38" s="18" t="s">
        <v>386</v>
      </c>
      <c r="I38" s="18" t="s">
        <v>595</v>
      </c>
      <c r="J38" s="18" t="s">
        <v>28</v>
      </c>
      <c r="K38" s="18" t="s">
        <v>406</v>
      </c>
      <c r="L38" s="18" t="s">
        <v>27</v>
      </c>
      <c r="M38" s="18" t="s">
        <v>407</v>
      </c>
      <c r="N38" s="18" t="s">
        <v>408</v>
      </c>
      <c r="O38" s="18" t="s">
        <v>409</v>
      </c>
      <c r="P38" s="18" t="s">
        <v>475</v>
      </c>
      <c r="Q38" s="18" t="s">
        <v>476</v>
      </c>
      <c r="R38" s="18" t="s">
        <v>475</v>
      </c>
    </row>
    <row r="39" spans="1:18" x14ac:dyDescent="0.3">
      <c r="A39" s="18" t="s">
        <v>381</v>
      </c>
      <c r="E39" s="18" t="s">
        <v>133</v>
      </c>
      <c r="F39" s="18" t="s">
        <v>380</v>
      </c>
      <c r="G39" s="18" t="s">
        <v>385</v>
      </c>
      <c r="H39" s="18" t="s">
        <v>386</v>
      </c>
      <c r="I39" s="18" t="s">
        <v>595</v>
      </c>
      <c r="J39" s="18" t="s">
        <v>29</v>
      </c>
      <c r="K39" s="18" t="s">
        <v>410</v>
      </c>
      <c r="L39" s="18" t="s">
        <v>20</v>
      </c>
      <c r="M39" s="18" t="s">
        <v>411</v>
      </c>
      <c r="N39" s="18" t="s">
        <v>412</v>
      </c>
      <c r="O39" s="18" t="s">
        <v>413</v>
      </c>
      <c r="P39" s="18" t="s">
        <v>596</v>
      </c>
      <c r="Q39" s="18" t="s">
        <v>597</v>
      </c>
      <c r="R39" s="18" t="s">
        <v>596</v>
      </c>
    </row>
    <row r="40" spans="1:18" x14ac:dyDescent="0.3">
      <c r="A40" s="18" t="s">
        <v>381</v>
      </c>
      <c r="E40" s="18" t="s">
        <v>134</v>
      </c>
      <c r="F40" s="18" t="s">
        <v>380</v>
      </c>
      <c r="G40" s="18" t="s">
        <v>385</v>
      </c>
      <c r="H40" s="18" t="s">
        <v>386</v>
      </c>
      <c r="I40" s="18" t="s">
        <v>595</v>
      </c>
      <c r="J40" s="18" t="s">
        <v>34</v>
      </c>
      <c r="K40" s="18" t="s">
        <v>399</v>
      </c>
      <c r="L40" s="18" t="s">
        <v>22</v>
      </c>
      <c r="M40" s="18" t="s">
        <v>392</v>
      </c>
      <c r="N40" s="18" t="s">
        <v>393</v>
      </c>
      <c r="O40" s="18" t="s">
        <v>394</v>
      </c>
      <c r="P40" s="18" t="s">
        <v>469</v>
      </c>
      <c r="Q40" s="18" t="s">
        <v>470</v>
      </c>
      <c r="R40" s="18" t="s">
        <v>469</v>
      </c>
    </row>
    <row r="41" spans="1:18" x14ac:dyDescent="0.3">
      <c r="A41" s="18" t="s">
        <v>381</v>
      </c>
      <c r="E41" s="18" t="s">
        <v>135</v>
      </c>
      <c r="F41" s="18" t="s">
        <v>380</v>
      </c>
      <c r="G41" s="18" t="s">
        <v>385</v>
      </c>
      <c r="H41" s="18" t="s">
        <v>386</v>
      </c>
      <c r="I41" s="18" t="s">
        <v>595</v>
      </c>
      <c r="J41" s="18" t="s">
        <v>21</v>
      </c>
      <c r="K41" s="18" t="s">
        <v>414</v>
      </c>
      <c r="L41" s="18" t="s">
        <v>20</v>
      </c>
      <c r="M41" s="18" t="s">
        <v>411</v>
      </c>
      <c r="N41" s="18" t="s">
        <v>412</v>
      </c>
      <c r="O41" s="18" t="s">
        <v>413</v>
      </c>
      <c r="P41" s="18" t="s">
        <v>469</v>
      </c>
      <c r="Q41" s="18" t="s">
        <v>470</v>
      </c>
      <c r="R41" s="18" t="s">
        <v>469</v>
      </c>
    </row>
    <row r="42" spans="1:18" x14ac:dyDescent="0.3">
      <c r="A42" s="18" t="s">
        <v>381</v>
      </c>
      <c r="E42" s="18" t="s">
        <v>136</v>
      </c>
      <c r="F42" s="18" t="s">
        <v>380</v>
      </c>
      <c r="G42" s="18" t="s">
        <v>385</v>
      </c>
      <c r="H42" s="18" t="s">
        <v>386</v>
      </c>
      <c r="I42" s="18" t="s">
        <v>595</v>
      </c>
      <c r="J42" s="18" t="s">
        <v>19</v>
      </c>
      <c r="K42" s="18" t="s">
        <v>387</v>
      </c>
      <c r="L42" s="18" t="s">
        <v>18</v>
      </c>
      <c r="M42" s="18" t="s">
        <v>388</v>
      </c>
      <c r="N42" s="18" t="s">
        <v>389</v>
      </c>
      <c r="O42" s="18" t="s">
        <v>390</v>
      </c>
      <c r="P42" s="18" t="s">
        <v>461</v>
      </c>
      <c r="Q42" s="18" t="s">
        <v>462</v>
      </c>
      <c r="R42" s="18" t="s">
        <v>461</v>
      </c>
    </row>
    <row r="43" spans="1:18" x14ac:dyDescent="0.3">
      <c r="A43" s="18" t="s">
        <v>381</v>
      </c>
      <c r="E43" s="18" t="s">
        <v>137</v>
      </c>
      <c r="F43" s="18" t="s">
        <v>380</v>
      </c>
      <c r="G43" s="18" t="s">
        <v>385</v>
      </c>
      <c r="H43" s="18" t="s">
        <v>386</v>
      </c>
      <c r="I43" s="18" t="s">
        <v>595</v>
      </c>
      <c r="J43" s="18" t="s">
        <v>31</v>
      </c>
      <c r="K43" s="18" t="s">
        <v>391</v>
      </c>
      <c r="L43" s="18" t="s">
        <v>22</v>
      </c>
      <c r="M43" s="18" t="s">
        <v>392</v>
      </c>
      <c r="N43" s="18" t="s">
        <v>393</v>
      </c>
      <c r="O43" s="18" t="s">
        <v>394</v>
      </c>
      <c r="P43" s="18" t="s">
        <v>463</v>
      </c>
      <c r="Q43" s="18" t="s">
        <v>464</v>
      </c>
      <c r="R43" s="18" t="s">
        <v>463</v>
      </c>
    </row>
    <row r="44" spans="1:18" x14ac:dyDescent="0.3">
      <c r="A44" s="18" t="s">
        <v>381</v>
      </c>
      <c r="E44" s="18" t="s">
        <v>138</v>
      </c>
      <c r="F44" s="18" t="s">
        <v>380</v>
      </c>
      <c r="G44" s="18" t="s">
        <v>385</v>
      </c>
      <c r="H44" s="18" t="s">
        <v>386</v>
      </c>
      <c r="I44" s="18" t="s">
        <v>595</v>
      </c>
      <c r="J44" s="18" t="s">
        <v>33</v>
      </c>
      <c r="K44" s="18" t="s">
        <v>395</v>
      </c>
      <c r="L44" s="18" t="s">
        <v>32</v>
      </c>
      <c r="M44" s="18" t="s">
        <v>396</v>
      </c>
      <c r="N44" s="18" t="s">
        <v>397</v>
      </c>
      <c r="O44" s="18" t="s">
        <v>398</v>
      </c>
      <c r="P44" s="18" t="s">
        <v>465</v>
      </c>
      <c r="Q44" s="18" t="s">
        <v>466</v>
      </c>
      <c r="R44" s="18" t="s">
        <v>465</v>
      </c>
    </row>
    <row r="45" spans="1:18" x14ac:dyDescent="0.3">
      <c r="A45" s="18" t="s">
        <v>381</v>
      </c>
      <c r="E45" s="18" t="s">
        <v>139</v>
      </c>
      <c r="F45" s="18" t="s">
        <v>380</v>
      </c>
      <c r="G45" s="18" t="s">
        <v>385</v>
      </c>
      <c r="H45" s="18" t="s">
        <v>386</v>
      </c>
      <c r="I45" s="18" t="s">
        <v>595</v>
      </c>
      <c r="J45" s="18" t="s">
        <v>34</v>
      </c>
      <c r="K45" s="18" t="s">
        <v>399</v>
      </c>
      <c r="L45" s="18" t="s">
        <v>22</v>
      </c>
      <c r="M45" s="18" t="s">
        <v>392</v>
      </c>
      <c r="N45" s="18" t="s">
        <v>393</v>
      </c>
      <c r="O45" s="18" t="s">
        <v>394</v>
      </c>
      <c r="P45" s="18" t="s">
        <v>467</v>
      </c>
      <c r="Q45" s="18" t="s">
        <v>468</v>
      </c>
      <c r="R45" s="18" t="s">
        <v>467</v>
      </c>
    </row>
    <row r="46" spans="1:18" x14ac:dyDescent="0.3">
      <c r="A46" s="18" t="s">
        <v>381</v>
      </c>
      <c r="E46" s="18" t="s">
        <v>140</v>
      </c>
      <c r="F46" s="18" t="s">
        <v>380</v>
      </c>
      <c r="G46" s="18" t="s">
        <v>385</v>
      </c>
      <c r="H46" s="18" t="s">
        <v>386</v>
      </c>
      <c r="I46" s="18" t="s">
        <v>595</v>
      </c>
      <c r="J46" s="18" t="s">
        <v>30</v>
      </c>
      <c r="K46" s="18" t="s">
        <v>437</v>
      </c>
      <c r="L46" s="18" t="s">
        <v>20</v>
      </c>
      <c r="M46" s="18" t="s">
        <v>411</v>
      </c>
      <c r="N46" s="18" t="s">
        <v>412</v>
      </c>
      <c r="O46" s="18" t="s">
        <v>413</v>
      </c>
      <c r="P46" s="18" t="s">
        <v>507</v>
      </c>
      <c r="Q46" s="18" t="s">
        <v>508</v>
      </c>
      <c r="R46" s="18" t="s">
        <v>507</v>
      </c>
    </row>
    <row r="47" spans="1:18" x14ac:dyDescent="0.3">
      <c r="A47" s="18" t="s">
        <v>381</v>
      </c>
      <c r="E47" s="18" t="s">
        <v>141</v>
      </c>
      <c r="F47" s="18" t="s">
        <v>380</v>
      </c>
      <c r="G47" s="18" t="s">
        <v>385</v>
      </c>
      <c r="H47" s="18" t="s">
        <v>386</v>
      </c>
      <c r="I47" s="18" t="s">
        <v>595</v>
      </c>
      <c r="J47" s="18" t="s">
        <v>38</v>
      </c>
      <c r="K47" s="18" t="s">
        <v>438</v>
      </c>
      <c r="L47" s="18" t="s">
        <v>36</v>
      </c>
      <c r="M47" s="18" t="s">
        <v>425</v>
      </c>
      <c r="N47" s="18" t="s">
        <v>426</v>
      </c>
      <c r="O47" s="18" t="s">
        <v>427</v>
      </c>
      <c r="P47" s="18" t="s">
        <v>509</v>
      </c>
      <c r="Q47" s="18" t="s">
        <v>510</v>
      </c>
      <c r="R47" s="18" t="s">
        <v>509</v>
      </c>
    </row>
    <row r="48" spans="1:18" x14ac:dyDescent="0.3">
      <c r="A48" s="18" t="s">
        <v>381</v>
      </c>
      <c r="E48" s="18" t="s">
        <v>142</v>
      </c>
      <c r="F48" s="18" t="s">
        <v>380</v>
      </c>
      <c r="G48" s="18" t="s">
        <v>385</v>
      </c>
      <c r="H48" s="18" t="s">
        <v>386</v>
      </c>
      <c r="I48" s="18" t="s">
        <v>595</v>
      </c>
      <c r="J48" s="18" t="s">
        <v>30</v>
      </c>
      <c r="K48" s="18" t="s">
        <v>437</v>
      </c>
      <c r="L48" s="18" t="s">
        <v>20</v>
      </c>
      <c r="M48" s="18" t="s">
        <v>411</v>
      </c>
      <c r="N48" s="18" t="s">
        <v>412</v>
      </c>
      <c r="O48" s="18" t="s">
        <v>413</v>
      </c>
      <c r="P48" s="18" t="s">
        <v>461</v>
      </c>
      <c r="Q48" s="18" t="s">
        <v>462</v>
      </c>
      <c r="R48" s="18" t="s">
        <v>461</v>
      </c>
    </row>
    <row r="49" spans="1:18" x14ac:dyDescent="0.3">
      <c r="A49" s="18" t="s">
        <v>381</v>
      </c>
      <c r="E49" s="18" t="s">
        <v>143</v>
      </c>
      <c r="F49" s="18" t="s">
        <v>380</v>
      </c>
      <c r="G49" s="18" t="s">
        <v>385</v>
      </c>
      <c r="H49" s="18" t="s">
        <v>386</v>
      </c>
      <c r="I49" s="18" t="s">
        <v>595</v>
      </c>
      <c r="J49" s="18" t="s">
        <v>29</v>
      </c>
      <c r="K49" s="18" t="s">
        <v>410</v>
      </c>
      <c r="L49" s="18" t="s">
        <v>20</v>
      </c>
      <c r="M49" s="18" t="s">
        <v>411</v>
      </c>
      <c r="N49" s="18" t="s">
        <v>412</v>
      </c>
      <c r="O49" s="18" t="s">
        <v>413</v>
      </c>
      <c r="P49" s="18" t="s">
        <v>511</v>
      </c>
      <c r="Q49" s="18" t="s">
        <v>512</v>
      </c>
      <c r="R49" s="18" t="s">
        <v>511</v>
      </c>
    </row>
    <row r="50" spans="1:18" x14ac:dyDescent="0.3">
      <c r="A50" s="18" t="s">
        <v>381</v>
      </c>
      <c r="E50" s="18" t="s">
        <v>144</v>
      </c>
      <c r="F50" s="18" t="s">
        <v>380</v>
      </c>
      <c r="G50" s="18" t="s">
        <v>385</v>
      </c>
      <c r="H50" s="18" t="s">
        <v>386</v>
      </c>
      <c r="I50" s="18" t="s">
        <v>595</v>
      </c>
      <c r="J50" s="18" t="s">
        <v>39</v>
      </c>
      <c r="K50" s="18" t="s">
        <v>439</v>
      </c>
      <c r="L50" s="18" t="s">
        <v>24</v>
      </c>
      <c r="M50" s="18" t="s">
        <v>402</v>
      </c>
      <c r="N50" s="18" t="s">
        <v>403</v>
      </c>
      <c r="O50" s="18" t="s">
        <v>404</v>
      </c>
      <c r="P50" s="18" t="s">
        <v>513</v>
      </c>
      <c r="Q50" s="18" t="s">
        <v>514</v>
      </c>
      <c r="R50" s="18" t="s">
        <v>513</v>
      </c>
    </row>
    <row r="51" spans="1:18" x14ac:dyDescent="0.3">
      <c r="A51" s="18" t="s">
        <v>381</v>
      </c>
      <c r="E51" s="18" t="s">
        <v>145</v>
      </c>
      <c r="F51" s="18" t="s">
        <v>380</v>
      </c>
      <c r="G51" s="18" t="s">
        <v>385</v>
      </c>
      <c r="H51" s="18" t="s">
        <v>386</v>
      </c>
      <c r="I51" s="18" t="s">
        <v>595</v>
      </c>
      <c r="J51" s="18" t="s">
        <v>28</v>
      </c>
      <c r="K51" s="18" t="s">
        <v>406</v>
      </c>
      <c r="L51" s="18" t="s">
        <v>27</v>
      </c>
      <c r="M51" s="18" t="s">
        <v>407</v>
      </c>
      <c r="N51" s="18" t="s">
        <v>408</v>
      </c>
      <c r="O51" s="18" t="s">
        <v>409</v>
      </c>
      <c r="P51" s="18" t="s">
        <v>515</v>
      </c>
      <c r="Q51" s="18" t="s">
        <v>516</v>
      </c>
      <c r="R51" s="18" t="s">
        <v>515</v>
      </c>
    </row>
    <row r="52" spans="1:18" x14ac:dyDescent="0.3">
      <c r="A52" s="18" t="s">
        <v>381</v>
      </c>
      <c r="E52" s="18" t="s">
        <v>146</v>
      </c>
      <c r="F52" s="18" t="s">
        <v>380</v>
      </c>
      <c r="G52" s="18" t="s">
        <v>385</v>
      </c>
      <c r="H52" s="18" t="s">
        <v>386</v>
      </c>
      <c r="I52" s="18" t="s">
        <v>595</v>
      </c>
      <c r="J52" s="18" t="s">
        <v>34</v>
      </c>
      <c r="K52" s="18" t="s">
        <v>399</v>
      </c>
      <c r="L52" s="18" t="s">
        <v>22</v>
      </c>
      <c r="M52" s="18" t="s">
        <v>392</v>
      </c>
      <c r="N52" s="18" t="s">
        <v>393</v>
      </c>
      <c r="O52" s="18" t="s">
        <v>394</v>
      </c>
      <c r="P52" s="18" t="s">
        <v>517</v>
      </c>
      <c r="Q52" s="18" t="s">
        <v>518</v>
      </c>
      <c r="R52" s="18" t="s">
        <v>517</v>
      </c>
    </row>
    <row r="53" spans="1:18" x14ac:dyDescent="0.3">
      <c r="A53" s="18" t="s">
        <v>381</v>
      </c>
      <c r="E53" s="18" t="s">
        <v>147</v>
      </c>
      <c r="F53" s="18" t="s">
        <v>380</v>
      </c>
      <c r="G53" s="18" t="s">
        <v>385</v>
      </c>
      <c r="H53" s="18" t="s">
        <v>386</v>
      </c>
      <c r="I53" s="18" t="s">
        <v>595</v>
      </c>
      <c r="J53" s="18" t="s">
        <v>21</v>
      </c>
      <c r="K53" s="18" t="s">
        <v>414</v>
      </c>
      <c r="L53" s="18" t="s">
        <v>20</v>
      </c>
      <c r="M53" s="18" t="s">
        <v>411</v>
      </c>
      <c r="N53" s="18" t="s">
        <v>412</v>
      </c>
      <c r="O53" s="18" t="s">
        <v>413</v>
      </c>
      <c r="P53" s="18" t="s">
        <v>519</v>
      </c>
      <c r="Q53" s="18" t="s">
        <v>520</v>
      </c>
      <c r="R53" s="18" t="s">
        <v>519</v>
      </c>
    </row>
    <row r="54" spans="1:18" x14ac:dyDescent="0.3">
      <c r="A54" s="18" t="s">
        <v>381</v>
      </c>
      <c r="E54" s="18" t="s">
        <v>148</v>
      </c>
      <c r="F54" s="18" t="s">
        <v>380</v>
      </c>
      <c r="G54" s="18" t="s">
        <v>385</v>
      </c>
      <c r="H54" s="18" t="s">
        <v>386</v>
      </c>
      <c r="I54" s="18" t="s">
        <v>595</v>
      </c>
      <c r="J54" s="18" t="s">
        <v>19</v>
      </c>
      <c r="K54" s="18" t="s">
        <v>387</v>
      </c>
      <c r="L54" s="18" t="s">
        <v>18</v>
      </c>
      <c r="M54" s="18" t="s">
        <v>388</v>
      </c>
      <c r="N54" s="18" t="s">
        <v>389</v>
      </c>
      <c r="O54" s="18" t="s">
        <v>390</v>
      </c>
      <c r="P54" s="18" t="s">
        <v>521</v>
      </c>
      <c r="Q54" s="18" t="s">
        <v>522</v>
      </c>
      <c r="R54" s="18" t="s">
        <v>521</v>
      </c>
    </row>
    <row r="55" spans="1:18" x14ac:dyDescent="0.3">
      <c r="A55" s="18" t="s">
        <v>381</v>
      </c>
      <c r="E55" s="18" t="s">
        <v>149</v>
      </c>
      <c r="F55" s="18" t="s">
        <v>380</v>
      </c>
      <c r="G55" s="18" t="s">
        <v>385</v>
      </c>
      <c r="H55" s="18" t="s">
        <v>386</v>
      </c>
      <c r="I55" s="18" t="s">
        <v>595</v>
      </c>
      <c r="J55" s="18" t="s">
        <v>31</v>
      </c>
      <c r="K55" s="18" t="s">
        <v>391</v>
      </c>
      <c r="L55" s="18" t="s">
        <v>22</v>
      </c>
      <c r="M55" s="18" t="s">
        <v>392</v>
      </c>
      <c r="N55" s="18" t="s">
        <v>393</v>
      </c>
      <c r="O55" s="18" t="s">
        <v>394</v>
      </c>
      <c r="P55" s="18" t="s">
        <v>523</v>
      </c>
      <c r="Q55" s="18" t="s">
        <v>524</v>
      </c>
      <c r="R55" s="18" t="s">
        <v>523</v>
      </c>
    </row>
    <row r="56" spans="1:18" x14ac:dyDescent="0.3">
      <c r="A56" s="18" t="s">
        <v>381</v>
      </c>
      <c r="E56" s="18" t="s">
        <v>150</v>
      </c>
      <c r="F56" s="18" t="s">
        <v>380</v>
      </c>
      <c r="G56" s="18" t="s">
        <v>385</v>
      </c>
      <c r="H56" s="18" t="s">
        <v>386</v>
      </c>
      <c r="I56" s="18" t="s">
        <v>595</v>
      </c>
      <c r="J56" s="18" t="s">
        <v>23</v>
      </c>
      <c r="K56" s="18" t="s">
        <v>400</v>
      </c>
      <c r="L56" s="18" t="s">
        <v>22</v>
      </c>
      <c r="M56" s="18" t="s">
        <v>392</v>
      </c>
      <c r="N56" s="18" t="s">
        <v>393</v>
      </c>
      <c r="O56" s="18" t="s">
        <v>394</v>
      </c>
      <c r="P56" s="18" t="s">
        <v>525</v>
      </c>
      <c r="Q56" s="18" t="s">
        <v>526</v>
      </c>
      <c r="R56" s="18" t="s">
        <v>525</v>
      </c>
    </row>
    <row r="57" spans="1:18" x14ac:dyDescent="0.3">
      <c r="A57" s="18" t="s">
        <v>381</v>
      </c>
      <c r="E57" s="18" t="s">
        <v>151</v>
      </c>
      <c r="F57" s="18" t="s">
        <v>380</v>
      </c>
      <c r="G57" s="18" t="s">
        <v>385</v>
      </c>
      <c r="H57" s="18" t="s">
        <v>386</v>
      </c>
      <c r="I57" s="18" t="s">
        <v>595</v>
      </c>
      <c r="J57" s="18" t="s">
        <v>25</v>
      </c>
      <c r="K57" s="18" t="s">
        <v>401</v>
      </c>
      <c r="L57" s="18" t="s">
        <v>24</v>
      </c>
      <c r="M57" s="18" t="s">
        <v>402</v>
      </c>
      <c r="N57" s="18" t="s">
        <v>403</v>
      </c>
      <c r="O57" s="18" t="s">
        <v>404</v>
      </c>
      <c r="P57" s="18" t="s">
        <v>527</v>
      </c>
      <c r="Q57" s="18" t="s">
        <v>528</v>
      </c>
      <c r="R57" s="18" t="s">
        <v>527</v>
      </c>
    </row>
    <row r="58" spans="1:18" x14ac:dyDescent="0.3">
      <c r="A58" s="18" t="s">
        <v>381</v>
      </c>
      <c r="E58" s="18" t="s">
        <v>152</v>
      </c>
      <c r="F58" s="18" t="s">
        <v>380</v>
      </c>
      <c r="G58" s="18" t="s">
        <v>385</v>
      </c>
      <c r="H58" s="18" t="s">
        <v>386</v>
      </c>
      <c r="I58" s="18" t="s">
        <v>598</v>
      </c>
      <c r="J58" s="18" t="s">
        <v>26</v>
      </c>
      <c r="K58" s="18" t="s">
        <v>405</v>
      </c>
      <c r="L58" s="18" t="s">
        <v>24</v>
      </c>
      <c r="M58" s="18" t="s">
        <v>402</v>
      </c>
      <c r="N58" s="18" t="s">
        <v>403</v>
      </c>
      <c r="O58" s="18" t="s">
        <v>404</v>
      </c>
      <c r="P58" s="18" t="s">
        <v>515</v>
      </c>
      <c r="Q58" s="18" t="s">
        <v>516</v>
      </c>
      <c r="R58" s="18" t="s">
        <v>515</v>
      </c>
    </row>
    <row r="59" spans="1:18" x14ac:dyDescent="0.3">
      <c r="A59" s="18" t="s">
        <v>381</v>
      </c>
      <c r="E59" s="18" t="s">
        <v>153</v>
      </c>
      <c r="F59" s="18" t="s">
        <v>380</v>
      </c>
      <c r="G59" s="18" t="s">
        <v>385</v>
      </c>
      <c r="H59" s="18" t="s">
        <v>386</v>
      </c>
      <c r="I59" s="18" t="s">
        <v>598</v>
      </c>
      <c r="J59" s="18" t="s">
        <v>33</v>
      </c>
      <c r="K59" s="18" t="s">
        <v>395</v>
      </c>
      <c r="L59" s="18" t="s">
        <v>32</v>
      </c>
      <c r="M59" s="18" t="s">
        <v>396</v>
      </c>
      <c r="N59" s="18" t="s">
        <v>397</v>
      </c>
      <c r="O59" s="18" t="s">
        <v>398</v>
      </c>
      <c r="P59" s="18" t="s">
        <v>529</v>
      </c>
      <c r="Q59" s="18" t="s">
        <v>530</v>
      </c>
      <c r="R59" s="18" t="s">
        <v>529</v>
      </c>
    </row>
    <row r="60" spans="1:18" x14ac:dyDescent="0.3">
      <c r="A60" s="18" t="s">
        <v>381</v>
      </c>
      <c r="E60" s="18" t="s">
        <v>154</v>
      </c>
      <c r="F60" s="18" t="s">
        <v>380</v>
      </c>
      <c r="G60" s="18" t="s">
        <v>385</v>
      </c>
      <c r="H60" s="18" t="s">
        <v>386</v>
      </c>
      <c r="I60" s="18" t="s">
        <v>598</v>
      </c>
      <c r="J60" s="18" t="s">
        <v>34</v>
      </c>
      <c r="K60" s="18" t="s">
        <v>399</v>
      </c>
      <c r="L60" s="18" t="s">
        <v>22</v>
      </c>
      <c r="M60" s="18" t="s">
        <v>392</v>
      </c>
      <c r="N60" s="18" t="s">
        <v>393</v>
      </c>
      <c r="O60" s="18" t="s">
        <v>394</v>
      </c>
      <c r="P60" s="18" t="s">
        <v>531</v>
      </c>
      <c r="Q60" s="18" t="s">
        <v>532</v>
      </c>
      <c r="R60" s="18" t="s">
        <v>531</v>
      </c>
    </row>
    <row r="61" spans="1:18" x14ac:dyDescent="0.3">
      <c r="A61" s="18" t="s">
        <v>381</v>
      </c>
      <c r="E61" s="18" t="s">
        <v>155</v>
      </c>
      <c r="F61" s="18" t="s">
        <v>380</v>
      </c>
      <c r="G61" s="18" t="s">
        <v>385</v>
      </c>
      <c r="H61" s="18" t="s">
        <v>386</v>
      </c>
      <c r="I61" s="18" t="s">
        <v>598</v>
      </c>
      <c r="J61" s="18" t="s">
        <v>28</v>
      </c>
      <c r="K61" s="18" t="s">
        <v>406</v>
      </c>
      <c r="L61" s="18" t="s">
        <v>27</v>
      </c>
      <c r="M61" s="18" t="s">
        <v>407</v>
      </c>
      <c r="N61" s="18" t="s">
        <v>408</v>
      </c>
      <c r="O61" s="18" t="s">
        <v>409</v>
      </c>
      <c r="P61" s="18" t="s">
        <v>509</v>
      </c>
      <c r="Q61" s="18" t="s">
        <v>510</v>
      </c>
      <c r="R61" s="18" t="s">
        <v>509</v>
      </c>
    </row>
    <row r="62" spans="1:18" x14ac:dyDescent="0.3">
      <c r="A62" s="18" t="s">
        <v>381</v>
      </c>
      <c r="E62" s="18" t="s">
        <v>156</v>
      </c>
      <c r="F62" s="18" t="s">
        <v>380</v>
      </c>
      <c r="G62" s="18" t="s">
        <v>385</v>
      </c>
      <c r="H62" s="18" t="s">
        <v>386</v>
      </c>
      <c r="I62" s="18" t="s">
        <v>598</v>
      </c>
      <c r="J62" s="18" t="s">
        <v>29</v>
      </c>
      <c r="K62" s="18" t="s">
        <v>410</v>
      </c>
      <c r="L62" s="18" t="s">
        <v>20</v>
      </c>
      <c r="M62" s="18" t="s">
        <v>411</v>
      </c>
      <c r="N62" s="18" t="s">
        <v>412</v>
      </c>
      <c r="O62" s="18" t="s">
        <v>413</v>
      </c>
      <c r="P62" s="18" t="s">
        <v>533</v>
      </c>
      <c r="Q62" s="18" t="s">
        <v>534</v>
      </c>
      <c r="R62" s="18" t="s">
        <v>533</v>
      </c>
    </row>
    <row r="63" spans="1:18" x14ac:dyDescent="0.3">
      <c r="A63" s="18" t="s">
        <v>381</v>
      </c>
      <c r="E63" s="18" t="s">
        <v>157</v>
      </c>
      <c r="F63" s="18" t="s">
        <v>380</v>
      </c>
      <c r="G63" s="18" t="s">
        <v>385</v>
      </c>
      <c r="H63" s="18" t="s">
        <v>386</v>
      </c>
      <c r="I63" s="18" t="s">
        <v>598</v>
      </c>
      <c r="J63" s="18" t="s">
        <v>29</v>
      </c>
      <c r="K63" s="18" t="s">
        <v>410</v>
      </c>
      <c r="L63" s="18" t="s">
        <v>20</v>
      </c>
      <c r="M63" s="18" t="s">
        <v>411</v>
      </c>
      <c r="N63" s="18" t="s">
        <v>412</v>
      </c>
      <c r="O63" s="18" t="s">
        <v>413</v>
      </c>
      <c r="P63" s="18" t="s">
        <v>535</v>
      </c>
      <c r="Q63" s="18" t="s">
        <v>536</v>
      </c>
      <c r="R63" s="18" t="s">
        <v>535</v>
      </c>
    </row>
    <row r="64" spans="1:18" x14ac:dyDescent="0.3">
      <c r="A64" s="18" t="s">
        <v>381</v>
      </c>
      <c r="E64" s="18" t="s">
        <v>158</v>
      </c>
      <c r="F64" s="18" t="s">
        <v>380</v>
      </c>
      <c r="G64" s="18" t="s">
        <v>385</v>
      </c>
      <c r="H64" s="18" t="s">
        <v>386</v>
      </c>
      <c r="I64" s="18" t="s">
        <v>598</v>
      </c>
      <c r="J64" s="18" t="s">
        <v>34</v>
      </c>
      <c r="K64" s="18" t="s">
        <v>399</v>
      </c>
      <c r="L64" s="18" t="s">
        <v>22</v>
      </c>
      <c r="M64" s="18" t="s">
        <v>392</v>
      </c>
      <c r="N64" s="18" t="s">
        <v>393</v>
      </c>
      <c r="O64" s="18" t="s">
        <v>394</v>
      </c>
      <c r="P64" s="18" t="s">
        <v>537</v>
      </c>
      <c r="Q64" s="18" t="s">
        <v>538</v>
      </c>
      <c r="R64" s="18" t="s">
        <v>537</v>
      </c>
    </row>
    <row r="65" spans="1:18" x14ac:dyDescent="0.3">
      <c r="A65" s="18" t="s">
        <v>381</v>
      </c>
      <c r="E65" s="18" t="s">
        <v>159</v>
      </c>
      <c r="F65" s="18" t="s">
        <v>380</v>
      </c>
      <c r="G65" s="18" t="s">
        <v>385</v>
      </c>
      <c r="H65" s="18" t="s">
        <v>386</v>
      </c>
      <c r="I65" s="18" t="s">
        <v>598</v>
      </c>
      <c r="J65" s="18" t="s">
        <v>21</v>
      </c>
      <c r="K65" s="18" t="s">
        <v>414</v>
      </c>
      <c r="L65" s="18" t="s">
        <v>20</v>
      </c>
      <c r="M65" s="18" t="s">
        <v>411</v>
      </c>
      <c r="N65" s="18" t="s">
        <v>412</v>
      </c>
      <c r="O65" s="18" t="s">
        <v>413</v>
      </c>
      <c r="P65" s="18" t="s">
        <v>539</v>
      </c>
      <c r="Q65" s="18" t="s">
        <v>510</v>
      </c>
      <c r="R65" s="18" t="s">
        <v>539</v>
      </c>
    </row>
    <row r="66" spans="1:18" x14ac:dyDescent="0.3">
      <c r="A66" s="18" t="s">
        <v>381</v>
      </c>
      <c r="E66" s="18" t="s">
        <v>160</v>
      </c>
      <c r="F66" s="18" t="s">
        <v>380</v>
      </c>
      <c r="G66" s="18" t="s">
        <v>385</v>
      </c>
      <c r="H66" s="18" t="s">
        <v>386</v>
      </c>
      <c r="I66" s="18" t="s">
        <v>598</v>
      </c>
      <c r="J66" s="18" t="s">
        <v>19</v>
      </c>
      <c r="K66" s="18" t="s">
        <v>387</v>
      </c>
      <c r="L66" s="18" t="s">
        <v>18</v>
      </c>
      <c r="M66" s="18" t="s">
        <v>388</v>
      </c>
      <c r="N66" s="18" t="s">
        <v>389</v>
      </c>
      <c r="O66" s="18" t="s">
        <v>390</v>
      </c>
      <c r="P66" s="18" t="s">
        <v>540</v>
      </c>
      <c r="Q66" s="18" t="s">
        <v>541</v>
      </c>
      <c r="R66" s="18" t="s">
        <v>540</v>
      </c>
    </row>
    <row r="67" spans="1:18" x14ac:dyDescent="0.3">
      <c r="A67" s="18" t="s">
        <v>381</v>
      </c>
      <c r="E67" s="18" t="s">
        <v>161</v>
      </c>
      <c r="F67" s="18" t="s">
        <v>380</v>
      </c>
      <c r="G67" s="18" t="s">
        <v>385</v>
      </c>
      <c r="H67" s="18" t="s">
        <v>386</v>
      </c>
      <c r="I67" s="18" t="s">
        <v>598</v>
      </c>
      <c r="J67" s="18" t="s">
        <v>31</v>
      </c>
      <c r="K67" s="18" t="s">
        <v>391</v>
      </c>
      <c r="L67" s="18" t="s">
        <v>22</v>
      </c>
      <c r="M67" s="18" t="s">
        <v>392</v>
      </c>
      <c r="N67" s="18" t="s">
        <v>393</v>
      </c>
      <c r="O67" s="18" t="s">
        <v>394</v>
      </c>
      <c r="P67" s="18" t="s">
        <v>517</v>
      </c>
      <c r="Q67" s="18" t="s">
        <v>518</v>
      </c>
      <c r="R67" s="18" t="s">
        <v>517</v>
      </c>
    </row>
    <row r="68" spans="1:18" x14ac:dyDescent="0.3">
      <c r="A68" s="18" t="s">
        <v>381</v>
      </c>
      <c r="E68" s="18" t="s">
        <v>162</v>
      </c>
      <c r="F68" s="18" t="s">
        <v>380</v>
      </c>
      <c r="G68" s="18" t="s">
        <v>385</v>
      </c>
      <c r="H68" s="18" t="s">
        <v>386</v>
      </c>
      <c r="I68" s="18" t="s">
        <v>598</v>
      </c>
      <c r="J68" s="18" t="s">
        <v>33</v>
      </c>
      <c r="K68" s="18" t="s">
        <v>395</v>
      </c>
      <c r="L68" s="18" t="s">
        <v>32</v>
      </c>
      <c r="M68" s="18" t="s">
        <v>396</v>
      </c>
      <c r="N68" s="18" t="s">
        <v>397</v>
      </c>
      <c r="O68" s="18" t="s">
        <v>398</v>
      </c>
      <c r="P68" s="18" t="s">
        <v>542</v>
      </c>
      <c r="Q68" s="18" t="s">
        <v>543</v>
      </c>
      <c r="R68" s="18" t="s">
        <v>542</v>
      </c>
    </row>
    <row r="69" spans="1:18" x14ac:dyDescent="0.3">
      <c r="A69" s="18" t="s">
        <v>381</v>
      </c>
      <c r="E69" s="18" t="s">
        <v>163</v>
      </c>
      <c r="F69" s="18" t="s">
        <v>380</v>
      </c>
      <c r="G69" s="18" t="s">
        <v>385</v>
      </c>
      <c r="H69" s="18" t="s">
        <v>386</v>
      </c>
      <c r="I69" s="18" t="s">
        <v>598</v>
      </c>
      <c r="J69" s="18" t="s">
        <v>23</v>
      </c>
      <c r="K69" s="18" t="s">
        <v>400</v>
      </c>
      <c r="L69" s="18" t="s">
        <v>22</v>
      </c>
      <c r="M69" s="18" t="s">
        <v>392</v>
      </c>
      <c r="N69" s="18" t="s">
        <v>393</v>
      </c>
      <c r="O69" s="18" t="s">
        <v>394</v>
      </c>
      <c r="P69" s="18" t="s">
        <v>521</v>
      </c>
      <c r="Q69" s="18" t="s">
        <v>522</v>
      </c>
      <c r="R69" s="18" t="s">
        <v>521</v>
      </c>
    </row>
    <row r="70" spans="1:18" x14ac:dyDescent="0.3">
      <c r="A70" s="18" t="s">
        <v>381</v>
      </c>
      <c r="E70" s="18" t="s">
        <v>164</v>
      </c>
      <c r="F70" s="18" t="s">
        <v>380</v>
      </c>
      <c r="G70" s="18" t="s">
        <v>385</v>
      </c>
      <c r="H70" s="18" t="s">
        <v>386</v>
      </c>
      <c r="I70" s="18" t="s">
        <v>598</v>
      </c>
      <c r="J70" s="18" t="s">
        <v>25</v>
      </c>
      <c r="K70" s="18" t="s">
        <v>401</v>
      </c>
      <c r="L70" s="18" t="s">
        <v>24</v>
      </c>
      <c r="M70" s="18" t="s">
        <v>402</v>
      </c>
      <c r="N70" s="18" t="s">
        <v>403</v>
      </c>
      <c r="O70" s="18" t="s">
        <v>404</v>
      </c>
      <c r="P70" s="18" t="s">
        <v>517</v>
      </c>
      <c r="Q70" s="18" t="s">
        <v>518</v>
      </c>
      <c r="R70" s="18" t="s">
        <v>517</v>
      </c>
    </row>
    <row r="71" spans="1:18" x14ac:dyDescent="0.3">
      <c r="A71" s="18" t="s">
        <v>381</v>
      </c>
      <c r="E71" s="18" t="s">
        <v>165</v>
      </c>
      <c r="F71" s="18" t="s">
        <v>380</v>
      </c>
      <c r="G71" s="18" t="s">
        <v>385</v>
      </c>
      <c r="H71" s="18" t="s">
        <v>386</v>
      </c>
      <c r="I71" s="18" t="s">
        <v>598</v>
      </c>
      <c r="J71" s="18" t="s">
        <v>26</v>
      </c>
      <c r="K71" s="18" t="s">
        <v>405</v>
      </c>
      <c r="L71" s="18" t="s">
        <v>24</v>
      </c>
      <c r="M71" s="18" t="s">
        <v>402</v>
      </c>
      <c r="N71" s="18" t="s">
        <v>403</v>
      </c>
      <c r="O71" s="18" t="s">
        <v>404</v>
      </c>
      <c r="P71" s="18" t="s">
        <v>523</v>
      </c>
      <c r="Q71" s="18" t="s">
        <v>524</v>
      </c>
      <c r="R71" s="18" t="s">
        <v>523</v>
      </c>
    </row>
    <row r="72" spans="1:18" x14ac:dyDescent="0.3">
      <c r="A72" s="18" t="s">
        <v>381</v>
      </c>
      <c r="E72" s="18" t="s">
        <v>166</v>
      </c>
      <c r="F72" s="18" t="s">
        <v>380</v>
      </c>
      <c r="G72" s="18" t="s">
        <v>385</v>
      </c>
      <c r="H72" s="18" t="s">
        <v>386</v>
      </c>
      <c r="I72" s="18" t="s">
        <v>598</v>
      </c>
      <c r="J72" s="18" t="s">
        <v>33</v>
      </c>
      <c r="K72" s="18" t="s">
        <v>395</v>
      </c>
      <c r="L72" s="18" t="s">
        <v>32</v>
      </c>
      <c r="M72" s="18" t="s">
        <v>396</v>
      </c>
      <c r="N72" s="18" t="s">
        <v>397</v>
      </c>
      <c r="O72" s="18" t="s">
        <v>398</v>
      </c>
      <c r="P72" s="18" t="s">
        <v>544</v>
      </c>
      <c r="Q72" s="18" t="s">
        <v>545</v>
      </c>
      <c r="R72" s="18" t="s">
        <v>544</v>
      </c>
    </row>
    <row r="73" spans="1:18" x14ac:dyDescent="0.3">
      <c r="A73" s="18" t="s">
        <v>381</v>
      </c>
      <c r="E73" s="18" t="s">
        <v>167</v>
      </c>
      <c r="F73" s="18" t="s">
        <v>380</v>
      </c>
      <c r="G73" s="18" t="s">
        <v>385</v>
      </c>
      <c r="H73" s="18" t="s">
        <v>386</v>
      </c>
      <c r="I73" s="18" t="s">
        <v>598</v>
      </c>
      <c r="J73" s="18" t="s">
        <v>34</v>
      </c>
      <c r="K73" s="18" t="s">
        <v>399</v>
      </c>
      <c r="L73" s="18" t="s">
        <v>22</v>
      </c>
      <c r="M73" s="18" t="s">
        <v>392</v>
      </c>
      <c r="N73" s="18" t="s">
        <v>393</v>
      </c>
      <c r="O73" s="18" t="s">
        <v>394</v>
      </c>
      <c r="P73" s="18" t="s">
        <v>546</v>
      </c>
      <c r="Q73" s="18" t="s">
        <v>547</v>
      </c>
      <c r="R73" s="18" t="s">
        <v>546</v>
      </c>
    </row>
    <row r="74" spans="1:18" x14ac:dyDescent="0.3">
      <c r="A74" s="18" t="s">
        <v>381</v>
      </c>
      <c r="E74" s="18" t="s">
        <v>168</v>
      </c>
      <c r="F74" s="18" t="s">
        <v>380</v>
      </c>
      <c r="G74" s="18" t="s">
        <v>385</v>
      </c>
      <c r="H74" s="18" t="s">
        <v>386</v>
      </c>
      <c r="I74" s="18" t="s">
        <v>598</v>
      </c>
      <c r="J74" s="18" t="s">
        <v>28</v>
      </c>
      <c r="K74" s="18" t="s">
        <v>406</v>
      </c>
      <c r="L74" s="18" t="s">
        <v>27</v>
      </c>
      <c r="M74" s="18" t="s">
        <v>407</v>
      </c>
      <c r="N74" s="18" t="s">
        <v>408</v>
      </c>
      <c r="O74" s="18" t="s">
        <v>409</v>
      </c>
      <c r="P74" s="18" t="s">
        <v>548</v>
      </c>
      <c r="Q74" s="18" t="s">
        <v>549</v>
      </c>
      <c r="R74" s="18" t="s">
        <v>548</v>
      </c>
    </row>
    <row r="75" spans="1:18" x14ac:dyDescent="0.3">
      <c r="A75" s="18" t="s">
        <v>381</v>
      </c>
      <c r="E75" s="18" t="s">
        <v>169</v>
      </c>
      <c r="F75" s="18" t="s">
        <v>380</v>
      </c>
      <c r="G75" s="18" t="s">
        <v>385</v>
      </c>
      <c r="H75" s="18" t="s">
        <v>386</v>
      </c>
      <c r="I75" s="18" t="s">
        <v>598</v>
      </c>
      <c r="J75" s="18" t="s">
        <v>29</v>
      </c>
      <c r="K75" s="18" t="s">
        <v>410</v>
      </c>
      <c r="L75" s="18" t="s">
        <v>20</v>
      </c>
      <c r="M75" s="18" t="s">
        <v>411</v>
      </c>
      <c r="N75" s="18" t="s">
        <v>412</v>
      </c>
      <c r="O75" s="18" t="s">
        <v>413</v>
      </c>
      <c r="P75" s="18" t="s">
        <v>550</v>
      </c>
      <c r="Q75" s="18" t="s">
        <v>551</v>
      </c>
      <c r="R75" s="18" t="s">
        <v>550</v>
      </c>
    </row>
    <row r="76" spans="1:18" x14ac:dyDescent="0.3">
      <c r="A76" s="18" t="s">
        <v>381</v>
      </c>
      <c r="E76" s="18" t="s">
        <v>170</v>
      </c>
      <c r="F76" s="18" t="s">
        <v>380</v>
      </c>
      <c r="G76" s="18" t="s">
        <v>385</v>
      </c>
      <c r="H76" s="18" t="s">
        <v>386</v>
      </c>
      <c r="I76" s="18" t="s">
        <v>598</v>
      </c>
      <c r="J76" s="18" t="s">
        <v>29</v>
      </c>
      <c r="K76" s="18" t="s">
        <v>410</v>
      </c>
      <c r="L76" s="18" t="s">
        <v>20</v>
      </c>
      <c r="M76" s="18" t="s">
        <v>411</v>
      </c>
      <c r="N76" s="18" t="s">
        <v>412</v>
      </c>
      <c r="O76" s="18" t="s">
        <v>413</v>
      </c>
      <c r="P76" s="18" t="s">
        <v>552</v>
      </c>
      <c r="Q76" s="18" t="s">
        <v>553</v>
      </c>
      <c r="R76" s="18" t="s">
        <v>552</v>
      </c>
    </row>
    <row r="77" spans="1:18" x14ac:dyDescent="0.3">
      <c r="A77" s="18" t="s">
        <v>381</v>
      </c>
      <c r="E77" s="18" t="s">
        <v>171</v>
      </c>
      <c r="F77" s="18" t="s">
        <v>380</v>
      </c>
      <c r="G77" s="18" t="s">
        <v>385</v>
      </c>
      <c r="H77" s="18" t="s">
        <v>386</v>
      </c>
      <c r="I77" s="18" t="s">
        <v>598</v>
      </c>
      <c r="J77" s="18" t="s">
        <v>34</v>
      </c>
      <c r="K77" s="18" t="s">
        <v>399</v>
      </c>
      <c r="L77" s="18" t="s">
        <v>22</v>
      </c>
      <c r="M77" s="18" t="s">
        <v>392</v>
      </c>
      <c r="N77" s="18" t="s">
        <v>393</v>
      </c>
      <c r="O77" s="18" t="s">
        <v>394</v>
      </c>
      <c r="P77" s="18" t="s">
        <v>554</v>
      </c>
      <c r="Q77" s="18" t="s">
        <v>555</v>
      </c>
      <c r="R77" s="18" t="s">
        <v>554</v>
      </c>
    </row>
    <row r="78" spans="1:18" x14ac:dyDescent="0.3">
      <c r="A78" s="18" t="s">
        <v>381</v>
      </c>
      <c r="E78" s="18" t="s">
        <v>172</v>
      </c>
      <c r="F78" s="18" t="s">
        <v>380</v>
      </c>
      <c r="G78" s="18" t="s">
        <v>385</v>
      </c>
      <c r="H78" s="18" t="s">
        <v>386</v>
      </c>
      <c r="I78" s="18" t="s">
        <v>598</v>
      </c>
      <c r="J78" s="18" t="s">
        <v>21</v>
      </c>
      <c r="K78" s="18" t="s">
        <v>414</v>
      </c>
      <c r="L78" s="18" t="s">
        <v>20</v>
      </c>
      <c r="M78" s="18" t="s">
        <v>411</v>
      </c>
      <c r="N78" s="18" t="s">
        <v>412</v>
      </c>
      <c r="O78" s="18" t="s">
        <v>413</v>
      </c>
      <c r="P78" s="18" t="s">
        <v>533</v>
      </c>
      <c r="Q78" s="18" t="s">
        <v>534</v>
      </c>
      <c r="R78" s="18" t="s">
        <v>533</v>
      </c>
    </row>
    <row r="79" spans="1:18" x14ac:dyDescent="0.3">
      <c r="A79" s="18" t="s">
        <v>381</v>
      </c>
      <c r="E79" s="18" t="s">
        <v>173</v>
      </c>
      <c r="F79" s="18" t="s">
        <v>380</v>
      </c>
      <c r="G79" s="18" t="s">
        <v>385</v>
      </c>
      <c r="H79" s="18" t="s">
        <v>386</v>
      </c>
      <c r="I79" s="18" t="s">
        <v>598</v>
      </c>
      <c r="J79" s="18" t="s">
        <v>19</v>
      </c>
      <c r="K79" s="18" t="s">
        <v>387</v>
      </c>
      <c r="L79" s="18" t="s">
        <v>18</v>
      </c>
      <c r="M79" s="18" t="s">
        <v>388</v>
      </c>
      <c r="N79" s="18" t="s">
        <v>389</v>
      </c>
      <c r="O79" s="18" t="s">
        <v>390</v>
      </c>
      <c r="P79" s="18" t="s">
        <v>556</v>
      </c>
      <c r="Q79" s="18" t="s">
        <v>557</v>
      </c>
      <c r="R79" s="18" t="s">
        <v>556</v>
      </c>
    </row>
    <row r="80" spans="1:18" x14ac:dyDescent="0.3">
      <c r="A80" s="18" t="s">
        <v>381</v>
      </c>
      <c r="E80" s="18" t="s">
        <v>174</v>
      </c>
      <c r="F80" s="18" t="s">
        <v>380</v>
      </c>
      <c r="G80" s="18" t="s">
        <v>385</v>
      </c>
      <c r="H80" s="18" t="s">
        <v>386</v>
      </c>
      <c r="I80" s="18" t="s">
        <v>598</v>
      </c>
      <c r="J80" s="18" t="s">
        <v>31</v>
      </c>
      <c r="K80" s="18" t="s">
        <v>391</v>
      </c>
      <c r="L80" s="18" t="s">
        <v>22</v>
      </c>
      <c r="M80" s="18" t="s">
        <v>392</v>
      </c>
      <c r="N80" s="18" t="s">
        <v>393</v>
      </c>
      <c r="O80" s="18" t="s">
        <v>394</v>
      </c>
      <c r="P80" s="18" t="s">
        <v>537</v>
      </c>
      <c r="Q80" s="18" t="s">
        <v>538</v>
      </c>
      <c r="R80" s="18" t="s">
        <v>537</v>
      </c>
    </row>
    <row r="81" spans="1:18" x14ac:dyDescent="0.3">
      <c r="A81" s="18" t="s">
        <v>381</v>
      </c>
      <c r="E81" s="18" t="s">
        <v>175</v>
      </c>
      <c r="F81" s="18" t="s">
        <v>380</v>
      </c>
      <c r="G81" s="18" t="s">
        <v>385</v>
      </c>
      <c r="H81" s="18" t="s">
        <v>386</v>
      </c>
      <c r="I81" s="18" t="s">
        <v>598</v>
      </c>
      <c r="J81" s="18" t="s">
        <v>33</v>
      </c>
      <c r="K81" s="18" t="s">
        <v>395</v>
      </c>
      <c r="L81" s="18" t="s">
        <v>32</v>
      </c>
      <c r="M81" s="18" t="s">
        <v>396</v>
      </c>
      <c r="N81" s="18" t="s">
        <v>397</v>
      </c>
      <c r="O81" s="18" t="s">
        <v>398</v>
      </c>
      <c r="P81" s="18" t="s">
        <v>558</v>
      </c>
      <c r="Q81" s="18" t="s">
        <v>559</v>
      </c>
      <c r="R81" s="18" t="s">
        <v>558</v>
      </c>
    </row>
    <row r="82" spans="1:18" x14ac:dyDescent="0.3">
      <c r="A82" s="18" t="s">
        <v>381</v>
      </c>
      <c r="E82" s="18" t="s">
        <v>176</v>
      </c>
      <c r="F82" s="18" t="s">
        <v>380</v>
      </c>
      <c r="G82" s="18" t="s">
        <v>385</v>
      </c>
      <c r="H82" s="18" t="s">
        <v>386</v>
      </c>
      <c r="I82" s="18" t="s">
        <v>598</v>
      </c>
      <c r="J82" s="18" t="s">
        <v>34</v>
      </c>
      <c r="K82" s="18" t="s">
        <v>399</v>
      </c>
      <c r="L82" s="18" t="s">
        <v>22</v>
      </c>
      <c r="M82" s="18" t="s">
        <v>392</v>
      </c>
      <c r="N82" s="18" t="s">
        <v>393</v>
      </c>
      <c r="O82" s="18" t="s">
        <v>394</v>
      </c>
      <c r="P82" s="18" t="s">
        <v>560</v>
      </c>
      <c r="Q82" s="18" t="s">
        <v>561</v>
      </c>
      <c r="R82" s="18" t="s">
        <v>560</v>
      </c>
    </row>
    <row r="83" spans="1:18" x14ac:dyDescent="0.3">
      <c r="A83" s="18" t="s">
        <v>381</v>
      </c>
      <c r="E83" s="18" t="s">
        <v>177</v>
      </c>
      <c r="F83" s="18" t="s">
        <v>380</v>
      </c>
      <c r="G83" s="18" t="s">
        <v>385</v>
      </c>
      <c r="H83" s="18" t="s">
        <v>386</v>
      </c>
      <c r="I83" s="18" t="s">
        <v>598</v>
      </c>
      <c r="J83" s="18" t="s">
        <v>30</v>
      </c>
      <c r="K83" s="18" t="s">
        <v>437</v>
      </c>
      <c r="L83" s="18" t="s">
        <v>20</v>
      </c>
      <c r="M83" s="18" t="s">
        <v>411</v>
      </c>
      <c r="N83" s="18" t="s">
        <v>412</v>
      </c>
      <c r="O83" s="18" t="s">
        <v>413</v>
      </c>
      <c r="P83" s="18" t="s">
        <v>562</v>
      </c>
      <c r="Q83" s="18" t="s">
        <v>534</v>
      </c>
      <c r="R83" s="18" t="s">
        <v>562</v>
      </c>
    </row>
    <row r="84" spans="1:18" x14ac:dyDescent="0.3">
      <c r="A84" s="18" t="s">
        <v>381</v>
      </c>
      <c r="E84" s="18" t="s">
        <v>178</v>
      </c>
      <c r="F84" s="18" t="s">
        <v>380</v>
      </c>
      <c r="G84" s="18" t="s">
        <v>385</v>
      </c>
      <c r="H84" s="18" t="s">
        <v>386</v>
      </c>
      <c r="I84" s="18" t="s">
        <v>598</v>
      </c>
      <c r="J84" s="18" t="s">
        <v>38</v>
      </c>
      <c r="K84" s="18" t="s">
        <v>438</v>
      </c>
      <c r="L84" s="18" t="s">
        <v>36</v>
      </c>
      <c r="M84" s="18" t="s">
        <v>425</v>
      </c>
      <c r="N84" s="18" t="s">
        <v>426</v>
      </c>
      <c r="O84" s="18" t="s">
        <v>427</v>
      </c>
      <c r="P84" s="18" t="s">
        <v>563</v>
      </c>
      <c r="Q84" s="18" t="s">
        <v>564</v>
      </c>
      <c r="R84" s="18" t="s">
        <v>563</v>
      </c>
    </row>
    <row r="85" spans="1:18" x14ac:dyDescent="0.3">
      <c r="A85" s="18" t="s">
        <v>381</v>
      </c>
      <c r="E85" s="18" t="s">
        <v>179</v>
      </c>
      <c r="F85" s="18" t="s">
        <v>380</v>
      </c>
      <c r="G85" s="18" t="s">
        <v>385</v>
      </c>
      <c r="H85" s="18" t="s">
        <v>386</v>
      </c>
      <c r="I85" s="18" t="s">
        <v>598</v>
      </c>
      <c r="J85" s="18" t="s">
        <v>30</v>
      </c>
      <c r="K85" s="18" t="s">
        <v>437</v>
      </c>
      <c r="L85" s="18" t="s">
        <v>20</v>
      </c>
      <c r="M85" s="18" t="s">
        <v>411</v>
      </c>
      <c r="N85" s="18" t="s">
        <v>412</v>
      </c>
      <c r="O85" s="18" t="s">
        <v>413</v>
      </c>
      <c r="P85" s="18" t="s">
        <v>565</v>
      </c>
      <c r="Q85" s="18" t="s">
        <v>566</v>
      </c>
      <c r="R85" s="18" t="s">
        <v>565</v>
      </c>
    </row>
    <row r="86" spans="1:18" x14ac:dyDescent="0.3">
      <c r="A86" s="18" t="s">
        <v>381</v>
      </c>
      <c r="E86" s="18" t="s">
        <v>180</v>
      </c>
      <c r="F86" s="18" t="s">
        <v>380</v>
      </c>
      <c r="G86" s="18" t="s">
        <v>385</v>
      </c>
      <c r="H86" s="18" t="s">
        <v>386</v>
      </c>
      <c r="I86" s="18" t="s">
        <v>598</v>
      </c>
      <c r="J86" s="18" t="s">
        <v>23</v>
      </c>
      <c r="K86" s="18" t="s">
        <v>400</v>
      </c>
      <c r="L86" s="18" t="s">
        <v>22</v>
      </c>
      <c r="M86" s="18" t="s">
        <v>392</v>
      </c>
      <c r="N86" s="18" t="s">
        <v>393</v>
      </c>
      <c r="O86" s="18" t="s">
        <v>394</v>
      </c>
      <c r="P86" s="18" t="s">
        <v>567</v>
      </c>
      <c r="Q86" s="18" t="s">
        <v>568</v>
      </c>
      <c r="R86" s="18" t="s">
        <v>567</v>
      </c>
    </row>
    <row r="87" spans="1:18" x14ac:dyDescent="0.3">
      <c r="A87" s="18" t="s">
        <v>381</v>
      </c>
      <c r="E87" s="18" t="s">
        <v>181</v>
      </c>
      <c r="F87" s="18" t="s">
        <v>380</v>
      </c>
      <c r="G87" s="18" t="s">
        <v>385</v>
      </c>
      <c r="H87" s="18" t="s">
        <v>386</v>
      </c>
      <c r="I87" s="18" t="s">
        <v>598</v>
      </c>
      <c r="J87" s="18" t="s">
        <v>25</v>
      </c>
      <c r="K87" s="18" t="s">
        <v>401</v>
      </c>
      <c r="L87" s="18" t="s">
        <v>24</v>
      </c>
      <c r="M87" s="18" t="s">
        <v>402</v>
      </c>
      <c r="N87" s="18" t="s">
        <v>403</v>
      </c>
      <c r="O87" s="18" t="s">
        <v>404</v>
      </c>
      <c r="P87" s="18" t="s">
        <v>471</v>
      </c>
      <c r="Q87" s="18" t="s">
        <v>472</v>
      </c>
      <c r="R87" s="18" t="s">
        <v>471</v>
      </c>
    </row>
    <row r="88" spans="1:18" x14ac:dyDescent="0.3">
      <c r="A88" s="18" t="s">
        <v>381</v>
      </c>
      <c r="E88" s="18" t="s">
        <v>182</v>
      </c>
      <c r="F88" s="18" t="s">
        <v>380</v>
      </c>
      <c r="G88" s="18" t="s">
        <v>385</v>
      </c>
      <c r="H88" s="18" t="s">
        <v>386</v>
      </c>
      <c r="I88" s="18" t="s">
        <v>598</v>
      </c>
      <c r="J88" s="18" t="s">
        <v>26</v>
      </c>
      <c r="K88" s="18" t="s">
        <v>405</v>
      </c>
      <c r="L88" s="18" t="s">
        <v>24</v>
      </c>
      <c r="M88" s="18" t="s">
        <v>402</v>
      </c>
      <c r="N88" s="18" t="s">
        <v>403</v>
      </c>
      <c r="O88" s="18" t="s">
        <v>404</v>
      </c>
      <c r="P88" s="18" t="s">
        <v>463</v>
      </c>
      <c r="Q88" s="18" t="s">
        <v>464</v>
      </c>
      <c r="R88" s="18" t="s">
        <v>463</v>
      </c>
    </row>
    <row r="89" spans="1:18" x14ac:dyDescent="0.3">
      <c r="A89" s="18" t="s">
        <v>381</v>
      </c>
      <c r="E89" s="18" t="s">
        <v>183</v>
      </c>
      <c r="F89" s="18" t="s">
        <v>380</v>
      </c>
      <c r="G89" s="18" t="s">
        <v>385</v>
      </c>
      <c r="H89" s="18" t="s">
        <v>386</v>
      </c>
      <c r="I89" s="18" t="s">
        <v>598</v>
      </c>
      <c r="J89" s="18" t="s">
        <v>33</v>
      </c>
      <c r="K89" s="18" t="s">
        <v>395</v>
      </c>
      <c r="L89" s="18" t="s">
        <v>32</v>
      </c>
      <c r="M89" s="18" t="s">
        <v>396</v>
      </c>
      <c r="N89" s="18" t="s">
        <v>397</v>
      </c>
      <c r="O89" s="18" t="s">
        <v>398</v>
      </c>
      <c r="P89" s="18" t="s">
        <v>569</v>
      </c>
      <c r="Q89" s="18" t="s">
        <v>570</v>
      </c>
      <c r="R89" s="18" t="s">
        <v>569</v>
      </c>
    </row>
    <row r="90" spans="1:18" x14ac:dyDescent="0.3">
      <c r="A90" s="18" t="s">
        <v>381</v>
      </c>
      <c r="E90" s="18" t="s">
        <v>184</v>
      </c>
      <c r="F90" s="18" t="s">
        <v>380</v>
      </c>
      <c r="G90" s="18" t="s">
        <v>385</v>
      </c>
      <c r="H90" s="18" t="s">
        <v>386</v>
      </c>
      <c r="I90" s="18" t="s">
        <v>598</v>
      </c>
      <c r="J90" s="18" t="s">
        <v>34</v>
      </c>
      <c r="K90" s="18" t="s">
        <v>399</v>
      </c>
      <c r="L90" s="18" t="s">
        <v>22</v>
      </c>
      <c r="M90" s="18" t="s">
        <v>392</v>
      </c>
      <c r="N90" s="18" t="s">
        <v>393</v>
      </c>
      <c r="O90" s="18" t="s">
        <v>394</v>
      </c>
      <c r="P90" s="18" t="s">
        <v>465</v>
      </c>
      <c r="Q90" s="18" t="s">
        <v>466</v>
      </c>
      <c r="R90" s="18" t="s">
        <v>465</v>
      </c>
    </row>
    <row r="91" spans="1:18" x14ac:dyDescent="0.3">
      <c r="A91" s="18" t="s">
        <v>381</v>
      </c>
      <c r="E91" s="18" t="s">
        <v>185</v>
      </c>
      <c r="F91" s="18" t="s">
        <v>380</v>
      </c>
      <c r="G91" s="18" t="s">
        <v>385</v>
      </c>
      <c r="H91" s="18" t="s">
        <v>386</v>
      </c>
      <c r="I91" s="18" t="s">
        <v>598</v>
      </c>
      <c r="J91" s="18" t="s">
        <v>28</v>
      </c>
      <c r="K91" s="18" t="s">
        <v>406</v>
      </c>
      <c r="L91" s="18" t="s">
        <v>27</v>
      </c>
      <c r="M91" s="18" t="s">
        <v>407</v>
      </c>
      <c r="N91" s="18" t="s">
        <v>408</v>
      </c>
      <c r="O91" s="18" t="s">
        <v>409</v>
      </c>
      <c r="P91" s="18" t="s">
        <v>571</v>
      </c>
      <c r="Q91" s="18" t="s">
        <v>572</v>
      </c>
      <c r="R91" s="18" t="s">
        <v>571</v>
      </c>
    </row>
    <row r="92" spans="1:18" x14ac:dyDescent="0.3">
      <c r="A92" s="18" t="s">
        <v>381</v>
      </c>
      <c r="E92" s="18" t="s">
        <v>186</v>
      </c>
      <c r="F92" s="18" t="s">
        <v>380</v>
      </c>
      <c r="G92" s="18" t="s">
        <v>385</v>
      </c>
      <c r="H92" s="18" t="s">
        <v>386</v>
      </c>
      <c r="I92" s="18" t="s">
        <v>598</v>
      </c>
      <c r="J92" s="18" t="s">
        <v>29</v>
      </c>
      <c r="K92" s="18" t="s">
        <v>410</v>
      </c>
      <c r="L92" s="18" t="s">
        <v>20</v>
      </c>
      <c r="M92" s="18" t="s">
        <v>411</v>
      </c>
      <c r="N92" s="18" t="s">
        <v>412</v>
      </c>
      <c r="O92" s="18" t="s">
        <v>413</v>
      </c>
      <c r="P92" s="18" t="s">
        <v>507</v>
      </c>
      <c r="Q92" s="18" t="s">
        <v>508</v>
      </c>
      <c r="R92" s="18" t="s">
        <v>507</v>
      </c>
    </row>
    <row r="93" spans="1:18" x14ac:dyDescent="0.3">
      <c r="A93" s="18" t="s">
        <v>381</v>
      </c>
      <c r="E93" s="18" t="s">
        <v>187</v>
      </c>
      <c r="F93" s="18" t="s">
        <v>380</v>
      </c>
      <c r="G93" s="18" t="s">
        <v>385</v>
      </c>
      <c r="H93" s="18" t="s">
        <v>386</v>
      </c>
      <c r="I93" s="18" t="s">
        <v>598</v>
      </c>
      <c r="J93" s="18" t="s">
        <v>29</v>
      </c>
      <c r="K93" s="18" t="s">
        <v>410</v>
      </c>
      <c r="L93" s="18" t="s">
        <v>20</v>
      </c>
      <c r="M93" s="18" t="s">
        <v>411</v>
      </c>
      <c r="N93" s="18" t="s">
        <v>412</v>
      </c>
      <c r="O93" s="18" t="s">
        <v>413</v>
      </c>
      <c r="P93" s="18" t="s">
        <v>554</v>
      </c>
      <c r="Q93" s="18" t="s">
        <v>555</v>
      </c>
      <c r="R93" s="18" t="s">
        <v>554</v>
      </c>
    </row>
    <row r="94" spans="1:18" x14ac:dyDescent="0.3">
      <c r="A94" s="18" t="s">
        <v>381</v>
      </c>
      <c r="E94" s="18" t="s">
        <v>188</v>
      </c>
      <c r="F94" s="18" t="s">
        <v>380</v>
      </c>
      <c r="G94" s="18" t="s">
        <v>385</v>
      </c>
      <c r="H94" s="18" t="s">
        <v>386</v>
      </c>
      <c r="I94" s="18" t="s">
        <v>598</v>
      </c>
      <c r="J94" s="18" t="s">
        <v>34</v>
      </c>
      <c r="K94" s="18" t="s">
        <v>399</v>
      </c>
      <c r="L94" s="18" t="s">
        <v>22</v>
      </c>
      <c r="M94" s="18" t="s">
        <v>392</v>
      </c>
      <c r="N94" s="18" t="s">
        <v>393</v>
      </c>
      <c r="O94" s="18" t="s">
        <v>394</v>
      </c>
      <c r="P94" s="18" t="s">
        <v>573</v>
      </c>
      <c r="Q94" s="18" t="s">
        <v>574</v>
      </c>
      <c r="R94" s="18" t="s">
        <v>573</v>
      </c>
    </row>
    <row r="95" spans="1:18" x14ac:dyDescent="0.3">
      <c r="A95" s="18" t="s">
        <v>381</v>
      </c>
      <c r="E95" s="18" t="s">
        <v>189</v>
      </c>
      <c r="F95" s="18" t="s">
        <v>380</v>
      </c>
      <c r="G95" s="18" t="s">
        <v>385</v>
      </c>
      <c r="H95" s="18" t="s">
        <v>386</v>
      </c>
      <c r="I95" s="18" t="s">
        <v>598</v>
      </c>
      <c r="J95" s="18" t="s">
        <v>29</v>
      </c>
      <c r="K95" s="18" t="s">
        <v>410</v>
      </c>
      <c r="L95" s="18" t="s">
        <v>20</v>
      </c>
      <c r="M95" s="18" t="s">
        <v>411</v>
      </c>
      <c r="N95" s="18" t="s">
        <v>412</v>
      </c>
      <c r="O95" s="18" t="s">
        <v>413</v>
      </c>
      <c r="P95" s="18" t="s">
        <v>517</v>
      </c>
      <c r="Q95" s="18" t="s">
        <v>518</v>
      </c>
      <c r="R95" s="18" t="s">
        <v>517</v>
      </c>
    </row>
    <row r="96" spans="1:18" x14ac:dyDescent="0.3">
      <c r="A96" s="18" t="s">
        <v>381</v>
      </c>
      <c r="E96" s="18" t="s">
        <v>190</v>
      </c>
      <c r="F96" s="18" t="s">
        <v>380</v>
      </c>
      <c r="G96" s="18" t="s">
        <v>385</v>
      </c>
      <c r="H96" s="18" t="s">
        <v>386</v>
      </c>
      <c r="I96" s="18" t="s">
        <v>598</v>
      </c>
      <c r="J96" s="18" t="s">
        <v>38</v>
      </c>
      <c r="K96" s="18" t="s">
        <v>438</v>
      </c>
      <c r="L96" s="18" t="s">
        <v>36</v>
      </c>
      <c r="M96" s="18" t="s">
        <v>425</v>
      </c>
      <c r="N96" s="18" t="s">
        <v>426</v>
      </c>
      <c r="O96" s="18" t="s">
        <v>427</v>
      </c>
      <c r="P96" s="18" t="s">
        <v>575</v>
      </c>
      <c r="Q96" s="18" t="s">
        <v>576</v>
      </c>
      <c r="R96" s="18" t="s">
        <v>575</v>
      </c>
    </row>
    <row r="97" spans="1:18" x14ac:dyDescent="0.3">
      <c r="A97" s="18" t="s">
        <v>381</v>
      </c>
      <c r="E97" s="18" t="s">
        <v>191</v>
      </c>
      <c r="F97" s="18" t="s">
        <v>380</v>
      </c>
      <c r="G97" s="18" t="s">
        <v>385</v>
      </c>
      <c r="H97" s="18" t="s">
        <v>386</v>
      </c>
      <c r="I97" s="18" t="s">
        <v>598</v>
      </c>
      <c r="J97" s="18" t="s">
        <v>30</v>
      </c>
      <c r="K97" s="18" t="s">
        <v>437</v>
      </c>
      <c r="L97" s="18" t="s">
        <v>20</v>
      </c>
      <c r="M97" s="18" t="s">
        <v>411</v>
      </c>
      <c r="N97" s="18" t="s">
        <v>412</v>
      </c>
      <c r="O97" s="18" t="s">
        <v>413</v>
      </c>
      <c r="P97" s="18" t="s">
        <v>515</v>
      </c>
      <c r="Q97" s="18" t="s">
        <v>516</v>
      </c>
      <c r="R97" s="18" t="s">
        <v>515</v>
      </c>
    </row>
    <row r="98" spans="1:18" x14ac:dyDescent="0.3">
      <c r="A98" s="18" t="s">
        <v>381</v>
      </c>
      <c r="E98" s="18" t="s">
        <v>192</v>
      </c>
      <c r="F98" s="18" t="s">
        <v>380</v>
      </c>
      <c r="G98" s="18" t="s">
        <v>385</v>
      </c>
      <c r="H98" s="18" t="s">
        <v>386</v>
      </c>
      <c r="I98" s="18" t="s">
        <v>598</v>
      </c>
      <c r="J98" s="18" t="s">
        <v>29</v>
      </c>
      <c r="K98" s="18" t="s">
        <v>410</v>
      </c>
      <c r="L98" s="18" t="s">
        <v>20</v>
      </c>
      <c r="M98" s="18" t="s">
        <v>411</v>
      </c>
      <c r="N98" s="18" t="s">
        <v>412</v>
      </c>
      <c r="O98" s="18" t="s">
        <v>413</v>
      </c>
      <c r="P98" s="18" t="s">
        <v>599</v>
      </c>
      <c r="Q98" s="18" t="s">
        <v>545</v>
      </c>
      <c r="R98" s="18" t="s">
        <v>599</v>
      </c>
    </row>
    <row r="99" spans="1:18" x14ac:dyDescent="0.3">
      <c r="A99" s="18" t="s">
        <v>381</v>
      </c>
      <c r="E99" s="18" t="s">
        <v>193</v>
      </c>
      <c r="F99" s="18" t="s">
        <v>380</v>
      </c>
      <c r="G99" s="18" t="s">
        <v>385</v>
      </c>
      <c r="H99" s="18" t="s">
        <v>386</v>
      </c>
      <c r="I99" s="18" t="s">
        <v>598</v>
      </c>
      <c r="J99" s="18" t="s">
        <v>37</v>
      </c>
      <c r="K99" s="18" t="s">
        <v>434</v>
      </c>
      <c r="L99" s="18" t="s">
        <v>32</v>
      </c>
      <c r="M99" s="18" t="s">
        <v>396</v>
      </c>
      <c r="N99" s="18" t="s">
        <v>397</v>
      </c>
      <c r="O99" s="18" t="s">
        <v>398</v>
      </c>
      <c r="P99" s="18" t="s">
        <v>469</v>
      </c>
      <c r="Q99" s="18" t="s">
        <v>470</v>
      </c>
      <c r="R99" s="18" t="s">
        <v>469</v>
      </c>
    </row>
    <row r="100" spans="1:18" x14ac:dyDescent="0.3">
      <c r="A100" s="18" t="s">
        <v>381</v>
      </c>
      <c r="E100" s="18" t="s">
        <v>194</v>
      </c>
      <c r="F100" s="18" t="s">
        <v>380</v>
      </c>
      <c r="G100" s="18" t="s">
        <v>385</v>
      </c>
      <c r="H100" s="18" t="s">
        <v>386</v>
      </c>
      <c r="I100" s="18" t="s">
        <v>598</v>
      </c>
      <c r="J100" s="18" t="s">
        <v>195</v>
      </c>
      <c r="K100" s="18" t="s">
        <v>441</v>
      </c>
      <c r="L100" s="18" t="s">
        <v>35</v>
      </c>
      <c r="M100" s="18" t="s">
        <v>420</v>
      </c>
      <c r="N100" s="18" t="s">
        <v>421</v>
      </c>
      <c r="O100" s="18" t="s">
        <v>422</v>
      </c>
      <c r="P100" s="18" t="s">
        <v>579</v>
      </c>
      <c r="Q100" s="18" t="s">
        <v>580</v>
      </c>
      <c r="R100" s="18" t="s">
        <v>579</v>
      </c>
    </row>
    <row r="101" spans="1:18" x14ac:dyDescent="0.3">
      <c r="A101" s="18" t="s">
        <v>381</v>
      </c>
      <c r="E101" s="18" t="s">
        <v>196</v>
      </c>
      <c r="F101" s="18" t="s">
        <v>380</v>
      </c>
      <c r="G101" s="18" t="s">
        <v>385</v>
      </c>
      <c r="H101" s="18" t="s">
        <v>386</v>
      </c>
      <c r="I101" s="18" t="s">
        <v>598</v>
      </c>
      <c r="J101" s="18" t="s">
        <v>37</v>
      </c>
      <c r="K101" s="18" t="s">
        <v>434</v>
      </c>
      <c r="L101" s="18" t="s">
        <v>32</v>
      </c>
      <c r="M101" s="18" t="s">
        <v>396</v>
      </c>
      <c r="N101" s="18" t="s">
        <v>397</v>
      </c>
      <c r="O101" s="18" t="s">
        <v>398</v>
      </c>
      <c r="P101" s="18" t="s">
        <v>600</v>
      </c>
      <c r="Q101" s="18" t="s">
        <v>601</v>
      </c>
      <c r="R101" s="18" t="s">
        <v>600</v>
      </c>
    </row>
    <row r="102" spans="1:18" x14ac:dyDescent="0.3">
      <c r="A102" s="18" t="s">
        <v>381</v>
      </c>
      <c r="E102" s="18" t="s">
        <v>197</v>
      </c>
      <c r="F102" s="18" t="s">
        <v>380</v>
      </c>
      <c r="G102" s="18" t="s">
        <v>385</v>
      </c>
      <c r="H102" s="18" t="s">
        <v>386</v>
      </c>
      <c r="I102" s="18" t="s">
        <v>598</v>
      </c>
      <c r="J102" s="18" t="s">
        <v>198</v>
      </c>
      <c r="K102" s="18" t="s">
        <v>442</v>
      </c>
      <c r="L102" s="18" t="s">
        <v>32</v>
      </c>
      <c r="M102" s="18" t="s">
        <v>396</v>
      </c>
      <c r="N102" s="18" t="s">
        <v>397</v>
      </c>
      <c r="O102" s="18" t="s">
        <v>398</v>
      </c>
      <c r="P102" s="18" t="s">
        <v>602</v>
      </c>
      <c r="Q102" s="18" t="s">
        <v>603</v>
      </c>
      <c r="R102" s="18" t="s">
        <v>602</v>
      </c>
    </row>
    <row r="103" spans="1:18" x14ac:dyDescent="0.3">
      <c r="A103" s="18" t="s">
        <v>381</v>
      </c>
      <c r="E103" s="18" t="s">
        <v>199</v>
      </c>
      <c r="F103" s="18" t="s">
        <v>380</v>
      </c>
      <c r="G103" s="18" t="s">
        <v>385</v>
      </c>
      <c r="H103" s="18" t="s">
        <v>386</v>
      </c>
      <c r="I103" s="18" t="s">
        <v>598</v>
      </c>
      <c r="J103" s="18" t="s">
        <v>29</v>
      </c>
      <c r="K103" s="18" t="s">
        <v>410</v>
      </c>
      <c r="L103" s="18" t="s">
        <v>20</v>
      </c>
      <c r="M103" s="18" t="s">
        <v>411</v>
      </c>
      <c r="N103" s="18" t="s">
        <v>412</v>
      </c>
      <c r="O103" s="18" t="s">
        <v>413</v>
      </c>
      <c r="P103" s="18" t="s">
        <v>475</v>
      </c>
      <c r="Q103" s="18" t="s">
        <v>476</v>
      </c>
      <c r="R103" s="18" t="s">
        <v>475</v>
      </c>
    </row>
    <row r="104" spans="1:18" x14ac:dyDescent="0.3">
      <c r="A104" s="18" t="s">
        <v>381</v>
      </c>
      <c r="E104" s="18" t="s">
        <v>200</v>
      </c>
      <c r="F104" s="18" t="s">
        <v>380</v>
      </c>
      <c r="G104" s="18" t="s">
        <v>385</v>
      </c>
      <c r="H104" s="18" t="s">
        <v>386</v>
      </c>
      <c r="I104" s="18" t="s">
        <v>598</v>
      </c>
      <c r="J104" s="18" t="s">
        <v>40</v>
      </c>
      <c r="K104" s="18" t="s">
        <v>443</v>
      </c>
      <c r="L104" s="18" t="s">
        <v>20</v>
      </c>
      <c r="M104" s="18" t="s">
        <v>411</v>
      </c>
      <c r="N104" s="18" t="s">
        <v>412</v>
      </c>
      <c r="O104" s="18" t="s">
        <v>413</v>
      </c>
      <c r="P104" s="18" t="s">
        <v>587</v>
      </c>
      <c r="Q104" s="18" t="s">
        <v>588</v>
      </c>
      <c r="R104" s="18" t="s">
        <v>587</v>
      </c>
    </row>
    <row r="105" spans="1:18" x14ac:dyDescent="0.3">
      <c r="A105" s="18" t="s">
        <v>381</v>
      </c>
      <c r="E105" s="18" t="s">
        <v>201</v>
      </c>
      <c r="F105" s="18" t="s">
        <v>380</v>
      </c>
      <c r="G105" s="18" t="s">
        <v>385</v>
      </c>
      <c r="H105" s="18" t="s">
        <v>386</v>
      </c>
      <c r="I105" s="18" t="s">
        <v>598</v>
      </c>
      <c r="J105" s="18" t="s">
        <v>31</v>
      </c>
      <c r="K105" s="18" t="s">
        <v>391</v>
      </c>
      <c r="L105" s="18" t="s">
        <v>22</v>
      </c>
      <c r="M105" s="18" t="s">
        <v>392</v>
      </c>
      <c r="N105" s="18" t="s">
        <v>393</v>
      </c>
      <c r="O105" s="18" t="s">
        <v>394</v>
      </c>
      <c r="P105" s="18" t="s">
        <v>473</v>
      </c>
      <c r="Q105" s="18" t="s">
        <v>474</v>
      </c>
      <c r="R105" s="18" t="s">
        <v>473</v>
      </c>
    </row>
    <row r="106" spans="1:18" x14ac:dyDescent="0.3">
      <c r="A106" s="18" t="s">
        <v>381</v>
      </c>
      <c r="E106" s="18" t="s">
        <v>202</v>
      </c>
      <c r="F106" s="18" t="s">
        <v>380</v>
      </c>
      <c r="G106" s="18" t="s">
        <v>385</v>
      </c>
      <c r="H106" s="18" t="s">
        <v>386</v>
      </c>
      <c r="I106" s="18" t="s">
        <v>598</v>
      </c>
      <c r="J106" s="18" t="s">
        <v>34</v>
      </c>
      <c r="K106" s="18" t="s">
        <v>399</v>
      </c>
      <c r="L106" s="18" t="s">
        <v>22</v>
      </c>
      <c r="M106" s="18" t="s">
        <v>392</v>
      </c>
      <c r="N106" s="18" t="s">
        <v>393</v>
      </c>
      <c r="O106" s="18" t="s">
        <v>394</v>
      </c>
      <c r="P106" s="18" t="s">
        <v>521</v>
      </c>
      <c r="Q106" s="18" t="s">
        <v>522</v>
      </c>
      <c r="R106" s="18" t="s">
        <v>521</v>
      </c>
    </row>
    <row r="107" spans="1:18" x14ac:dyDescent="0.3">
      <c r="A107" s="18" t="s">
        <v>381</v>
      </c>
      <c r="E107" s="18" t="s">
        <v>203</v>
      </c>
      <c r="F107" s="18" t="s">
        <v>380</v>
      </c>
      <c r="G107" s="18" t="s">
        <v>385</v>
      </c>
      <c r="H107" s="18" t="s">
        <v>444</v>
      </c>
      <c r="I107" s="18" t="s">
        <v>598</v>
      </c>
      <c r="J107" s="18" t="s">
        <v>30</v>
      </c>
      <c r="K107" s="18" t="s">
        <v>437</v>
      </c>
      <c r="L107" s="18" t="s">
        <v>20</v>
      </c>
      <c r="M107" s="18" t="s">
        <v>411</v>
      </c>
      <c r="N107" s="18" t="s">
        <v>412</v>
      </c>
      <c r="O107" s="18" t="s">
        <v>413</v>
      </c>
      <c r="P107" s="18" t="s">
        <v>507</v>
      </c>
      <c r="Q107" s="18" t="s">
        <v>508</v>
      </c>
      <c r="R107" s="18" t="s">
        <v>507</v>
      </c>
    </row>
    <row r="108" spans="1:18" x14ac:dyDescent="0.3">
      <c r="A108" s="18" t="s">
        <v>381</v>
      </c>
      <c r="E108" s="18" t="s">
        <v>204</v>
      </c>
      <c r="F108" s="18" t="s">
        <v>380</v>
      </c>
      <c r="G108" s="18" t="s">
        <v>385</v>
      </c>
      <c r="H108" s="18" t="s">
        <v>444</v>
      </c>
      <c r="I108" s="18" t="s">
        <v>598</v>
      </c>
      <c r="J108" s="18" t="s">
        <v>38</v>
      </c>
      <c r="K108" s="18" t="s">
        <v>438</v>
      </c>
      <c r="L108" s="18" t="s">
        <v>36</v>
      </c>
      <c r="M108" s="18" t="s">
        <v>425</v>
      </c>
      <c r="N108" s="18" t="s">
        <v>426</v>
      </c>
      <c r="O108" s="18" t="s">
        <v>427</v>
      </c>
      <c r="P108" s="18" t="s">
        <v>554</v>
      </c>
      <c r="Q108" s="18" t="s">
        <v>555</v>
      </c>
      <c r="R108" s="18" t="s">
        <v>554</v>
      </c>
    </row>
    <row r="109" spans="1:18" x14ac:dyDescent="0.3">
      <c r="A109" s="18" t="s">
        <v>381</v>
      </c>
      <c r="E109" s="18" t="s">
        <v>205</v>
      </c>
      <c r="F109" s="18" t="s">
        <v>380</v>
      </c>
      <c r="G109" s="18" t="s">
        <v>385</v>
      </c>
      <c r="H109" s="18" t="s">
        <v>444</v>
      </c>
      <c r="I109" s="18" t="s">
        <v>598</v>
      </c>
      <c r="J109" s="18" t="s">
        <v>206</v>
      </c>
      <c r="K109" s="18" t="s">
        <v>445</v>
      </c>
      <c r="L109" s="18" t="s">
        <v>36</v>
      </c>
      <c r="M109" s="18" t="s">
        <v>425</v>
      </c>
      <c r="N109" s="18" t="s">
        <v>426</v>
      </c>
      <c r="O109" s="18" t="s">
        <v>427</v>
      </c>
      <c r="P109" s="18" t="s">
        <v>604</v>
      </c>
      <c r="Q109" s="18" t="s">
        <v>605</v>
      </c>
      <c r="R109" s="18" t="s">
        <v>604</v>
      </c>
    </row>
    <row r="110" spans="1:18" x14ac:dyDescent="0.3">
      <c r="A110" s="18" t="s">
        <v>381</v>
      </c>
      <c r="E110" s="18" t="s">
        <v>207</v>
      </c>
      <c r="F110" s="18" t="s">
        <v>380</v>
      </c>
      <c r="G110" s="18" t="s">
        <v>385</v>
      </c>
      <c r="H110" s="18" t="s">
        <v>444</v>
      </c>
      <c r="I110" s="18" t="s">
        <v>598</v>
      </c>
      <c r="J110" s="18" t="s">
        <v>208</v>
      </c>
      <c r="K110" s="18" t="s">
        <v>446</v>
      </c>
      <c r="L110" s="18" t="s">
        <v>35</v>
      </c>
      <c r="M110" s="18" t="s">
        <v>420</v>
      </c>
      <c r="N110" s="18" t="s">
        <v>421</v>
      </c>
      <c r="O110" s="18" t="s">
        <v>422</v>
      </c>
      <c r="P110" s="18" t="s">
        <v>513</v>
      </c>
      <c r="Q110" s="18" t="s">
        <v>514</v>
      </c>
      <c r="R110" s="18" t="s">
        <v>513</v>
      </c>
    </row>
    <row r="111" spans="1:18" x14ac:dyDescent="0.3">
      <c r="A111" s="18" t="s">
        <v>381</v>
      </c>
      <c r="E111" s="18" t="s">
        <v>209</v>
      </c>
      <c r="F111" s="18" t="s">
        <v>380</v>
      </c>
      <c r="G111" s="18" t="s">
        <v>385</v>
      </c>
      <c r="H111" s="18" t="s">
        <v>444</v>
      </c>
      <c r="I111" s="18" t="s">
        <v>598</v>
      </c>
      <c r="J111" s="18" t="s">
        <v>210</v>
      </c>
      <c r="K111" s="18" t="s">
        <v>447</v>
      </c>
      <c r="L111" s="18" t="s">
        <v>20</v>
      </c>
      <c r="M111" s="18" t="s">
        <v>411</v>
      </c>
      <c r="N111" s="18" t="s">
        <v>412</v>
      </c>
      <c r="O111" s="18" t="s">
        <v>413</v>
      </c>
      <c r="P111" s="18" t="s">
        <v>606</v>
      </c>
      <c r="Q111" s="18" t="s">
        <v>607</v>
      </c>
      <c r="R111" s="18" t="s">
        <v>606</v>
      </c>
    </row>
    <row r="112" spans="1:18" x14ac:dyDescent="0.3">
      <c r="A112" s="18" t="s">
        <v>381</v>
      </c>
      <c r="E112" s="18" t="s">
        <v>211</v>
      </c>
      <c r="F112" s="18" t="s">
        <v>380</v>
      </c>
      <c r="G112" s="18" t="s">
        <v>385</v>
      </c>
      <c r="H112" s="18" t="s">
        <v>386</v>
      </c>
      <c r="I112" s="18" t="s">
        <v>598</v>
      </c>
      <c r="J112" s="18" t="s">
        <v>212</v>
      </c>
      <c r="K112" s="18" t="s">
        <v>448</v>
      </c>
      <c r="L112" s="18" t="s">
        <v>27</v>
      </c>
      <c r="M112" s="18" t="s">
        <v>407</v>
      </c>
      <c r="N112" s="18" t="s">
        <v>408</v>
      </c>
      <c r="O112" s="18" t="s">
        <v>409</v>
      </c>
      <c r="P112" s="18" t="s">
        <v>608</v>
      </c>
      <c r="Q112" s="18" t="s">
        <v>609</v>
      </c>
      <c r="R112" s="18" t="s">
        <v>608</v>
      </c>
    </row>
    <row r="113" spans="1:18" x14ac:dyDescent="0.3">
      <c r="A113" s="18" t="s">
        <v>381</v>
      </c>
      <c r="E113" s="18" t="s">
        <v>213</v>
      </c>
      <c r="F113" s="18" t="s">
        <v>380</v>
      </c>
      <c r="G113" s="18" t="s">
        <v>385</v>
      </c>
      <c r="H113" s="18" t="s">
        <v>386</v>
      </c>
      <c r="I113" s="18" t="s">
        <v>598</v>
      </c>
      <c r="J113" s="18" t="s">
        <v>25</v>
      </c>
      <c r="K113" s="18" t="s">
        <v>401</v>
      </c>
      <c r="L113" s="18" t="s">
        <v>24</v>
      </c>
      <c r="M113" s="18" t="s">
        <v>402</v>
      </c>
      <c r="N113" s="18" t="s">
        <v>403</v>
      </c>
      <c r="O113" s="18" t="s">
        <v>404</v>
      </c>
      <c r="P113" s="18" t="s">
        <v>610</v>
      </c>
      <c r="Q113" s="18" t="s">
        <v>611</v>
      </c>
      <c r="R113" s="18" t="s">
        <v>610</v>
      </c>
    </row>
    <row r="114" spans="1:18" x14ac:dyDescent="0.3">
      <c r="A114" s="18" t="s">
        <v>381</v>
      </c>
      <c r="E114" s="18" t="s">
        <v>214</v>
      </c>
      <c r="F114" s="18" t="s">
        <v>380</v>
      </c>
      <c r="G114" s="18" t="s">
        <v>385</v>
      </c>
      <c r="H114" s="18" t="s">
        <v>386</v>
      </c>
      <c r="I114" s="18" t="s">
        <v>598</v>
      </c>
      <c r="J114" s="18" t="s">
        <v>215</v>
      </c>
      <c r="K114" s="18" t="s">
        <v>449</v>
      </c>
      <c r="L114" s="18" t="s">
        <v>24</v>
      </c>
      <c r="M114" s="18" t="s">
        <v>402</v>
      </c>
      <c r="N114" s="18" t="s">
        <v>403</v>
      </c>
      <c r="O114" s="18" t="s">
        <v>404</v>
      </c>
      <c r="P114" s="18" t="s">
        <v>612</v>
      </c>
      <c r="Q114" s="18" t="s">
        <v>613</v>
      </c>
      <c r="R114" s="18" t="s">
        <v>612</v>
      </c>
    </row>
    <row r="115" spans="1:18" x14ac:dyDescent="0.3">
      <c r="A115" s="18" t="s">
        <v>381</v>
      </c>
      <c r="E115" s="18" t="s">
        <v>216</v>
      </c>
      <c r="F115" s="18" t="s">
        <v>380</v>
      </c>
      <c r="G115" s="18" t="s">
        <v>385</v>
      </c>
      <c r="H115" s="18" t="s">
        <v>386</v>
      </c>
      <c r="I115" s="18" t="s">
        <v>598</v>
      </c>
      <c r="J115" s="18" t="s">
        <v>31</v>
      </c>
      <c r="K115" s="18" t="s">
        <v>391</v>
      </c>
      <c r="L115" s="18" t="s">
        <v>22</v>
      </c>
      <c r="M115" s="18" t="s">
        <v>392</v>
      </c>
      <c r="N115" s="18" t="s">
        <v>393</v>
      </c>
      <c r="O115" s="18" t="s">
        <v>394</v>
      </c>
      <c r="P115" s="18" t="s">
        <v>614</v>
      </c>
      <c r="Q115" s="18" t="s">
        <v>615</v>
      </c>
      <c r="R115" s="18" t="s">
        <v>614</v>
      </c>
    </row>
    <row r="116" spans="1:18" x14ac:dyDescent="0.3">
      <c r="A116" s="18" t="s">
        <v>381</v>
      </c>
      <c r="E116" s="18" t="s">
        <v>217</v>
      </c>
      <c r="F116" s="18" t="s">
        <v>380</v>
      </c>
      <c r="G116" s="18" t="s">
        <v>385</v>
      </c>
      <c r="H116" s="18" t="s">
        <v>386</v>
      </c>
      <c r="I116" s="18" t="s">
        <v>598</v>
      </c>
      <c r="J116" s="18" t="s">
        <v>218</v>
      </c>
      <c r="K116" s="18" t="s">
        <v>450</v>
      </c>
      <c r="L116" s="18" t="s">
        <v>27</v>
      </c>
      <c r="M116" s="18" t="s">
        <v>407</v>
      </c>
      <c r="N116" s="18" t="s">
        <v>408</v>
      </c>
      <c r="O116" s="18" t="s">
        <v>409</v>
      </c>
      <c r="P116" s="18" t="s">
        <v>531</v>
      </c>
      <c r="Q116" s="18" t="s">
        <v>532</v>
      </c>
      <c r="R116" s="18" t="s">
        <v>531</v>
      </c>
    </row>
    <row r="117" spans="1:18" x14ac:dyDescent="0.3">
      <c r="A117" s="18" t="s">
        <v>381</v>
      </c>
      <c r="E117" s="18" t="s">
        <v>219</v>
      </c>
      <c r="F117" s="18" t="s">
        <v>380</v>
      </c>
      <c r="G117" s="18" t="s">
        <v>385</v>
      </c>
      <c r="H117" s="18" t="s">
        <v>386</v>
      </c>
      <c r="I117" s="18" t="s">
        <v>598</v>
      </c>
      <c r="J117" s="18" t="s">
        <v>218</v>
      </c>
      <c r="K117" s="18" t="s">
        <v>451</v>
      </c>
      <c r="L117" s="18" t="s">
        <v>18</v>
      </c>
      <c r="M117" s="18" t="s">
        <v>388</v>
      </c>
      <c r="N117" s="18" t="s">
        <v>389</v>
      </c>
      <c r="O117" s="18" t="s">
        <v>390</v>
      </c>
      <c r="P117" s="18" t="s">
        <v>554</v>
      </c>
      <c r="Q117" s="18" t="s">
        <v>555</v>
      </c>
      <c r="R117" s="18" t="s">
        <v>554</v>
      </c>
    </row>
    <row r="118" spans="1:18" x14ac:dyDescent="0.3">
      <c r="A118" s="18" t="s">
        <v>381</v>
      </c>
      <c r="E118" s="18" t="s">
        <v>220</v>
      </c>
      <c r="F118" s="18" t="s">
        <v>380</v>
      </c>
      <c r="G118" s="18" t="s">
        <v>385</v>
      </c>
      <c r="H118" s="18" t="s">
        <v>386</v>
      </c>
      <c r="I118" s="18" t="s">
        <v>598</v>
      </c>
      <c r="J118" s="18" t="s">
        <v>221</v>
      </c>
      <c r="K118" s="18" t="s">
        <v>452</v>
      </c>
      <c r="L118" s="18" t="s">
        <v>32</v>
      </c>
      <c r="M118" s="18" t="s">
        <v>396</v>
      </c>
      <c r="N118" s="18" t="s">
        <v>397</v>
      </c>
      <c r="O118" s="18" t="s">
        <v>398</v>
      </c>
      <c r="P118" s="18" t="s">
        <v>616</v>
      </c>
      <c r="Q118" s="18" t="s">
        <v>617</v>
      </c>
      <c r="R118" s="18" t="s">
        <v>616</v>
      </c>
    </row>
    <row r="119" spans="1:18" x14ac:dyDescent="0.3">
      <c r="A119" s="18" t="s">
        <v>381</v>
      </c>
      <c r="E119" s="18" t="s">
        <v>222</v>
      </c>
      <c r="F119" s="18" t="s">
        <v>380</v>
      </c>
      <c r="G119" s="18" t="s">
        <v>385</v>
      </c>
      <c r="H119" s="18" t="s">
        <v>453</v>
      </c>
      <c r="I119" s="18" t="s">
        <v>598</v>
      </c>
      <c r="J119" s="18" t="s">
        <v>223</v>
      </c>
      <c r="K119" s="18" t="s">
        <v>454</v>
      </c>
      <c r="L119" s="18" t="s">
        <v>22</v>
      </c>
      <c r="M119" s="18" t="s">
        <v>392</v>
      </c>
      <c r="N119" s="18" t="s">
        <v>393</v>
      </c>
      <c r="O119" s="18" t="s">
        <v>394</v>
      </c>
      <c r="P119" s="18" t="s">
        <v>544</v>
      </c>
      <c r="Q119" s="18" t="s">
        <v>545</v>
      </c>
      <c r="R119" s="18" t="s">
        <v>544</v>
      </c>
    </row>
    <row r="120" spans="1:18" x14ac:dyDescent="0.3">
      <c r="A120" s="18" t="s">
        <v>381</v>
      </c>
      <c r="E120" s="18" t="s">
        <v>224</v>
      </c>
      <c r="F120" s="18" t="s">
        <v>380</v>
      </c>
      <c r="G120" s="18" t="s">
        <v>385</v>
      </c>
      <c r="H120" s="18" t="s">
        <v>386</v>
      </c>
      <c r="I120" s="18" t="s">
        <v>598</v>
      </c>
      <c r="J120" s="18" t="s">
        <v>39</v>
      </c>
      <c r="K120" s="18" t="s">
        <v>439</v>
      </c>
      <c r="L120" s="18" t="s">
        <v>24</v>
      </c>
      <c r="M120" s="18" t="s">
        <v>402</v>
      </c>
      <c r="N120" s="18" t="s">
        <v>403</v>
      </c>
      <c r="O120" s="18" t="s">
        <v>404</v>
      </c>
      <c r="P120" s="18" t="s">
        <v>616</v>
      </c>
      <c r="Q120" s="18" t="s">
        <v>617</v>
      </c>
      <c r="R120" s="18" t="s">
        <v>616</v>
      </c>
    </row>
    <row r="121" spans="1:18" x14ac:dyDescent="0.3">
      <c r="A121" s="18" t="s">
        <v>381</v>
      </c>
      <c r="E121" s="18" t="s">
        <v>225</v>
      </c>
      <c r="F121" s="18" t="s">
        <v>380</v>
      </c>
      <c r="G121" s="18" t="s">
        <v>385</v>
      </c>
      <c r="H121" s="18" t="s">
        <v>453</v>
      </c>
      <c r="I121" s="18" t="s">
        <v>598</v>
      </c>
      <c r="J121" s="18" t="s">
        <v>77</v>
      </c>
      <c r="K121" s="18" t="s">
        <v>423</v>
      </c>
      <c r="L121" s="18" t="s">
        <v>35</v>
      </c>
      <c r="M121" s="18" t="s">
        <v>420</v>
      </c>
      <c r="N121" s="18" t="s">
        <v>421</v>
      </c>
      <c r="O121" s="18" t="s">
        <v>422</v>
      </c>
      <c r="P121" s="18" t="s">
        <v>618</v>
      </c>
      <c r="Q121" s="18" t="s">
        <v>619</v>
      </c>
      <c r="R121" s="18" t="s">
        <v>618</v>
      </c>
    </row>
    <row r="122" spans="1:18" x14ac:dyDescent="0.3">
      <c r="A122" s="18" t="s">
        <v>381</v>
      </c>
      <c r="E122" s="18" t="s">
        <v>226</v>
      </c>
      <c r="F122" s="18" t="s">
        <v>380</v>
      </c>
      <c r="G122" s="18" t="s">
        <v>385</v>
      </c>
      <c r="H122" s="18" t="s">
        <v>386</v>
      </c>
      <c r="I122" s="18" t="s">
        <v>598</v>
      </c>
      <c r="J122" s="18" t="s">
        <v>33</v>
      </c>
      <c r="K122" s="18" t="s">
        <v>395</v>
      </c>
      <c r="L122" s="18" t="s">
        <v>32</v>
      </c>
      <c r="M122" s="18" t="s">
        <v>396</v>
      </c>
      <c r="N122" s="18" t="s">
        <v>397</v>
      </c>
      <c r="O122" s="18" t="s">
        <v>398</v>
      </c>
      <c r="P122" s="18" t="s">
        <v>531</v>
      </c>
      <c r="Q122" s="18" t="s">
        <v>532</v>
      </c>
      <c r="R122" s="18" t="s">
        <v>531</v>
      </c>
    </row>
    <row r="123" spans="1:18" x14ac:dyDescent="0.3">
      <c r="A123" s="18" t="s">
        <v>381</v>
      </c>
      <c r="E123" s="18" t="s">
        <v>227</v>
      </c>
      <c r="F123" s="18" t="s">
        <v>380</v>
      </c>
      <c r="G123" s="18" t="s">
        <v>385</v>
      </c>
      <c r="H123" s="18" t="s">
        <v>444</v>
      </c>
      <c r="I123" s="18" t="s">
        <v>598</v>
      </c>
      <c r="J123" s="18" t="s">
        <v>39</v>
      </c>
      <c r="K123" s="18" t="s">
        <v>439</v>
      </c>
      <c r="L123" s="18" t="s">
        <v>24</v>
      </c>
      <c r="M123" s="18" t="s">
        <v>402</v>
      </c>
      <c r="N123" s="18" t="s">
        <v>403</v>
      </c>
      <c r="O123" s="18" t="s">
        <v>404</v>
      </c>
      <c r="P123" s="18" t="s">
        <v>515</v>
      </c>
      <c r="Q123" s="18" t="s">
        <v>516</v>
      </c>
      <c r="R123" s="18" t="s">
        <v>515</v>
      </c>
    </row>
    <row r="124" spans="1:18" x14ac:dyDescent="0.3">
      <c r="A124" s="18" t="s">
        <v>381</v>
      </c>
      <c r="E124" s="18" t="s">
        <v>228</v>
      </c>
      <c r="F124" s="18" t="s">
        <v>380</v>
      </c>
      <c r="G124" s="18" t="s">
        <v>385</v>
      </c>
      <c r="H124" s="18" t="s">
        <v>386</v>
      </c>
      <c r="I124" s="18" t="s">
        <v>598</v>
      </c>
      <c r="J124" s="18" t="s">
        <v>37</v>
      </c>
      <c r="K124" s="18" t="s">
        <v>434</v>
      </c>
      <c r="L124" s="18" t="s">
        <v>32</v>
      </c>
      <c r="M124" s="18" t="s">
        <v>396</v>
      </c>
      <c r="N124" s="18" t="s">
        <v>397</v>
      </c>
      <c r="O124" s="18" t="s">
        <v>398</v>
      </c>
      <c r="P124" s="18" t="s">
        <v>531</v>
      </c>
      <c r="Q124" s="18" t="s">
        <v>532</v>
      </c>
      <c r="R124" s="18" t="s">
        <v>531</v>
      </c>
    </row>
    <row r="125" spans="1:18" x14ac:dyDescent="0.3">
      <c r="A125" s="18" t="s">
        <v>381</v>
      </c>
      <c r="E125" s="18" t="s">
        <v>229</v>
      </c>
      <c r="F125" s="18" t="s">
        <v>380</v>
      </c>
      <c r="G125" s="18" t="s">
        <v>385</v>
      </c>
      <c r="H125" s="18" t="s">
        <v>386</v>
      </c>
      <c r="I125" s="18" t="s">
        <v>598</v>
      </c>
      <c r="J125" s="18" t="s">
        <v>198</v>
      </c>
      <c r="K125" s="18" t="s">
        <v>442</v>
      </c>
      <c r="L125" s="18" t="s">
        <v>32</v>
      </c>
      <c r="M125" s="18" t="s">
        <v>396</v>
      </c>
      <c r="N125" s="18" t="s">
        <v>397</v>
      </c>
      <c r="O125" s="18" t="s">
        <v>398</v>
      </c>
      <c r="P125" s="18" t="s">
        <v>554</v>
      </c>
      <c r="Q125" s="18" t="s">
        <v>555</v>
      </c>
      <c r="R125" s="18" t="s">
        <v>554</v>
      </c>
    </row>
    <row r="126" spans="1:18" x14ac:dyDescent="0.3">
      <c r="A126" s="18" t="s">
        <v>381</v>
      </c>
      <c r="E126" s="18" t="s">
        <v>230</v>
      </c>
      <c r="F126" s="18" t="s">
        <v>380</v>
      </c>
      <c r="G126" s="18" t="s">
        <v>385</v>
      </c>
      <c r="H126" s="18" t="s">
        <v>386</v>
      </c>
      <c r="I126" s="18" t="s">
        <v>598</v>
      </c>
      <c r="J126" s="18" t="s">
        <v>29</v>
      </c>
      <c r="K126" s="18" t="s">
        <v>410</v>
      </c>
      <c r="L126" s="18" t="s">
        <v>20</v>
      </c>
      <c r="M126" s="18" t="s">
        <v>411</v>
      </c>
      <c r="N126" s="18" t="s">
        <v>412</v>
      </c>
      <c r="O126" s="18" t="s">
        <v>413</v>
      </c>
      <c r="P126" s="18" t="s">
        <v>620</v>
      </c>
      <c r="Q126" s="18" t="s">
        <v>621</v>
      </c>
      <c r="R126" s="18" t="s">
        <v>620</v>
      </c>
    </row>
    <row r="127" spans="1:18" x14ac:dyDescent="0.3">
      <c r="A127" s="18" t="s">
        <v>381</v>
      </c>
      <c r="E127" s="18" t="s">
        <v>231</v>
      </c>
      <c r="F127" s="18" t="s">
        <v>380</v>
      </c>
      <c r="G127" s="18" t="s">
        <v>385</v>
      </c>
      <c r="H127" s="18" t="s">
        <v>386</v>
      </c>
      <c r="I127" s="18" t="s">
        <v>598</v>
      </c>
      <c r="J127" s="18" t="s">
        <v>43</v>
      </c>
      <c r="K127" s="18" t="s">
        <v>455</v>
      </c>
      <c r="L127" s="18" t="s">
        <v>20</v>
      </c>
      <c r="M127" s="18" t="s">
        <v>411</v>
      </c>
      <c r="N127" s="18" t="s">
        <v>412</v>
      </c>
      <c r="O127" s="18" t="s">
        <v>413</v>
      </c>
      <c r="P127" s="18" t="s">
        <v>622</v>
      </c>
      <c r="Q127" s="18" t="s">
        <v>623</v>
      </c>
      <c r="R127" s="18" t="s">
        <v>622</v>
      </c>
    </row>
    <row r="128" spans="1:18" x14ac:dyDescent="0.3">
      <c r="A128" s="18" t="s">
        <v>381</v>
      </c>
      <c r="E128" s="18" t="s">
        <v>232</v>
      </c>
      <c r="F128" s="18" t="s">
        <v>380</v>
      </c>
      <c r="G128" s="18" t="s">
        <v>385</v>
      </c>
      <c r="H128" s="18" t="s">
        <v>386</v>
      </c>
      <c r="I128" s="18" t="s">
        <v>598</v>
      </c>
      <c r="J128" s="18" t="s">
        <v>198</v>
      </c>
      <c r="K128" s="18" t="s">
        <v>442</v>
      </c>
      <c r="L128" s="18" t="s">
        <v>32</v>
      </c>
      <c r="M128" s="18" t="s">
        <v>396</v>
      </c>
      <c r="N128" s="18" t="s">
        <v>397</v>
      </c>
      <c r="O128" s="18" t="s">
        <v>398</v>
      </c>
      <c r="P128" s="18" t="s">
        <v>624</v>
      </c>
      <c r="Q128" s="18" t="s">
        <v>625</v>
      </c>
      <c r="R128" s="18" t="s">
        <v>624</v>
      </c>
    </row>
    <row r="129" spans="1:18" x14ac:dyDescent="0.3">
      <c r="A129" s="18" t="s">
        <v>381</v>
      </c>
      <c r="E129" s="18" t="s">
        <v>322</v>
      </c>
      <c r="F129" s="18" t="s">
        <v>380</v>
      </c>
      <c r="G129" s="18" t="s">
        <v>385</v>
      </c>
      <c r="H129" s="18" t="s">
        <v>386</v>
      </c>
      <c r="I129" s="18" t="s">
        <v>626</v>
      </c>
      <c r="J129" s="18" t="s">
        <v>39</v>
      </c>
      <c r="K129" s="18" t="s">
        <v>439</v>
      </c>
      <c r="L129" s="18" t="s">
        <v>24</v>
      </c>
      <c r="M129" s="18" t="s">
        <v>402</v>
      </c>
      <c r="N129" s="18" t="s">
        <v>403</v>
      </c>
      <c r="O129" s="18" t="s">
        <v>404</v>
      </c>
      <c r="P129" s="18" t="s">
        <v>627</v>
      </c>
      <c r="Q129" s="18" t="s">
        <v>628</v>
      </c>
      <c r="R129" s="18" t="s">
        <v>627</v>
      </c>
    </row>
    <row r="130" spans="1:18" x14ac:dyDescent="0.3">
      <c r="A130" s="18" t="s">
        <v>381</v>
      </c>
      <c r="E130" s="18" t="s">
        <v>323</v>
      </c>
      <c r="F130" s="18" t="s">
        <v>380</v>
      </c>
      <c r="G130" s="18" t="s">
        <v>385</v>
      </c>
      <c r="H130" s="18" t="s">
        <v>386</v>
      </c>
      <c r="I130" s="18" t="s">
        <v>626</v>
      </c>
      <c r="J130" s="18" t="s">
        <v>43</v>
      </c>
      <c r="K130" s="18" t="s">
        <v>455</v>
      </c>
      <c r="L130" s="18" t="s">
        <v>20</v>
      </c>
      <c r="M130" s="18" t="s">
        <v>411</v>
      </c>
      <c r="N130" s="18" t="s">
        <v>412</v>
      </c>
      <c r="O130" s="18" t="s">
        <v>413</v>
      </c>
      <c r="P130" s="18" t="s">
        <v>519</v>
      </c>
      <c r="Q130" s="18" t="s">
        <v>520</v>
      </c>
      <c r="R130" s="18" t="s">
        <v>519</v>
      </c>
    </row>
    <row r="131" spans="1:18" x14ac:dyDescent="0.3">
      <c r="A131" s="18" t="s">
        <v>381</v>
      </c>
      <c r="E131" s="18" t="s">
        <v>324</v>
      </c>
      <c r="F131" s="18" t="s">
        <v>380</v>
      </c>
      <c r="G131" s="18" t="s">
        <v>385</v>
      </c>
      <c r="H131" s="18" t="s">
        <v>386</v>
      </c>
      <c r="I131" s="18" t="s">
        <v>626</v>
      </c>
      <c r="J131" s="18" t="s">
        <v>29</v>
      </c>
      <c r="K131" s="18" t="s">
        <v>410</v>
      </c>
      <c r="L131" s="18" t="s">
        <v>20</v>
      </c>
      <c r="M131" s="18" t="s">
        <v>411</v>
      </c>
      <c r="N131" s="18" t="s">
        <v>412</v>
      </c>
      <c r="O131" s="18" t="s">
        <v>413</v>
      </c>
      <c r="P131" s="18" t="s">
        <v>519</v>
      </c>
      <c r="Q131" s="18" t="s">
        <v>520</v>
      </c>
      <c r="R131" s="18" t="s">
        <v>519</v>
      </c>
    </row>
    <row r="132" spans="1:18" x14ac:dyDescent="0.3">
      <c r="A132" s="18" t="s">
        <v>381</v>
      </c>
      <c r="E132" s="18" t="s">
        <v>325</v>
      </c>
      <c r="F132" s="18" t="s">
        <v>380</v>
      </c>
      <c r="G132" s="18" t="s">
        <v>385</v>
      </c>
      <c r="H132" s="18" t="s">
        <v>386</v>
      </c>
      <c r="I132" s="18" t="s">
        <v>626</v>
      </c>
      <c r="J132" s="18" t="s">
        <v>44</v>
      </c>
      <c r="K132" s="18" t="s">
        <v>456</v>
      </c>
      <c r="L132" s="18" t="s">
        <v>20</v>
      </c>
      <c r="M132" s="18" t="s">
        <v>411</v>
      </c>
      <c r="N132" s="18" t="s">
        <v>412</v>
      </c>
      <c r="O132" s="18" t="s">
        <v>413</v>
      </c>
      <c r="P132" s="18" t="s">
        <v>629</v>
      </c>
      <c r="Q132" s="18" t="s">
        <v>570</v>
      </c>
      <c r="R132" s="18" t="s">
        <v>629</v>
      </c>
    </row>
    <row r="133" spans="1:18" x14ac:dyDescent="0.3">
      <c r="A133" s="18" t="s">
        <v>381</v>
      </c>
      <c r="E133" s="18" t="s">
        <v>326</v>
      </c>
      <c r="F133" s="18" t="s">
        <v>380</v>
      </c>
      <c r="G133" s="18" t="s">
        <v>385</v>
      </c>
      <c r="H133" s="18" t="s">
        <v>386</v>
      </c>
      <c r="I133" s="18" t="s">
        <v>626</v>
      </c>
      <c r="J133" s="18" t="s">
        <v>45</v>
      </c>
      <c r="K133" s="18" t="s">
        <v>457</v>
      </c>
      <c r="L133" s="18" t="s">
        <v>27</v>
      </c>
      <c r="M133" s="18" t="s">
        <v>407</v>
      </c>
      <c r="N133" s="18" t="s">
        <v>408</v>
      </c>
      <c r="O133" s="18" t="s">
        <v>409</v>
      </c>
      <c r="P133" s="18" t="s">
        <v>511</v>
      </c>
      <c r="Q133" s="18" t="s">
        <v>512</v>
      </c>
      <c r="R133" s="18" t="s">
        <v>511</v>
      </c>
    </row>
    <row r="134" spans="1:18" x14ac:dyDescent="0.3">
      <c r="A134" s="18" t="s">
        <v>381</v>
      </c>
      <c r="E134" s="18" t="s">
        <v>327</v>
      </c>
      <c r="F134" s="18" t="s">
        <v>380</v>
      </c>
      <c r="G134" s="18" t="s">
        <v>385</v>
      </c>
      <c r="H134" s="18" t="s">
        <v>386</v>
      </c>
      <c r="I134" s="18" t="s">
        <v>626</v>
      </c>
      <c r="J134" s="18" t="s">
        <v>29</v>
      </c>
      <c r="K134" s="18" t="s">
        <v>410</v>
      </c>
      <c r="L134" s="18" t="s">
        <v>20</v>
      </c>
      <c r="M134" s="18" t="s">
        <v>411</v>
      </c>
      <c r="N134" s="18" t="s">
        <v>412</v>
      </c>
      <c r="O134" s="18" t="s">
        <v>413</v>
      </c>
      <c r="P134" s="18" t="s">
        <v>630</v>
      </c>
      <c r="Q134" s="18" t="s">
        <v>631</v>
      </c>
      <c r="R134" s="18" t="s">
        <v>630</v>
      </c>
    </row>
    <row r="135" spans="1:18" x14ac:dyDescent="0.3">
      <c r="A135" s="18" t="s">
        <v>381</v>
      </c>
      <c r="E135" s="18" t="s">
        <v>328</v>
      </c>
      <c r="F135" s="18" t="s">
        <v>380</v>
      </c>
      <c r="G135" s="18" t="s">
        <v>385</v>
      </c>
      <c r="H135" s="18" t="s">
        <v>386</v>
      </c>
      <c r="I135" s="18" t="s">
        <v>626</v>
      </c>
      <c r="J135" s="18" t="s">
        <v>29</v>
      </c>
      <c r="K135" s="18" t="s">
        <v>410</v>
      </c>
      <c r="L135" s="18" t="s">
        <v>20</v>
      </c>
      <c r="M135" s="18" t="s">
        <v>411</v>
      </c>
      <c r="N135" s="18" t="s">
        <v>412</v>
      </c>
      <c r="O135" s="18" t="s">
        <v>413</v>
      </c>
      <c r="P135" s="18" t="s">
        <v>632</v>
      </c>
      <c r="Q135" s="18" t="s">
        <v>633</v>
      </c>
      <c r="R135" s="18" t="s">
        <v>632</v>
      </c>
    </row>
    <row r="136" spans="1:18" x14ac:dyDescent="0.3">
      <c r="A136" s="18" t="s">
        <v>381</v>
      </c>
      <c r="E136" s="18" t="s">
        <v>329</v>
      </c>
      <c r="F136" s="18" t="s">
        <v>380</v>
      </c>
      <c r="G136" s="18" t="s">
        <v>385</v>
      </c>
      <c r="H136" s="18" t="s">
        <v>386</v>
      </c>
      <c r="I136" s="18" t="s">
        <v>626</v>
      </c>
      <c r="J136" s="18" t="s">
        <v>34</v>
      </c>
      <c r="K136" s="18" t="s">
        <v>399</v>
      </c>
      <c r="L136" s="18" t="s">
        <v>22</v>
      </c>
      <c r="M136" s="18" t="s">
        <v>392</v>
      </c>
      <c r="N136" s="18" t="s">
        <v>393</v>
      </c>
      <c r="O136" s="18" t="s">
        <v>394</v>
      </c>
      <c r="P136" s="18" t="s">
        <v>634</v>
      </c>
      <c r="Q136" s="18" t="s">
        <v>635</v>
      </c>
      <c r="R136" s="18" t="s">
        <v>634</v>
      </c>
    </row>
    <row r="137" spans="1:18" x14ac:dyDescent="0.3">
      <c r="A137" s="18" t="s">
        <v>381</v>
      </c>
      <c r="E137" s="18" t="s">
        <v>330</v>
      </c>
      <c r="F137" s="18" t="s">
        <v>380</v>
      </c>
      <c r="G137" s="18" t="s">
        <v>385</v>
      </c>
      <c r="H137" s="18" t="s">
        <v>386</v>
      </c>
      <c r="I137" s="18" t="s">
        <v>626</v>
      </c>
      <c r="J137" s="18" t="s">
        <v>42</v>
      </c>
      <c r="K137" s="18" t="s">
        <v>458</v>
      </c>
      <c r="L137" s="18" t="s">
        <v>35</v>
      </c>
      <c r="M137" s="18" t="s">
        <v>420</v>
      </c>
      <c r="N137" s="18" t="s">
        <v>421</v>
      </c>
      <c r="O137" s="18" t="s">
        <v>422</v>
      </c>
      <c r="P137" s="18" t="s">
        <v>525</v>
      </c>
      <c r="Q137" s="18" t="s">
        <v>526</v>
      </c>
      <c r="R137" s="18" t="s">
        <v>525</v>
      </c>
    </row>
    <row r="138" spans="1:18" x14ac:dyDescent="0.3">
      <c r="A138" s="18" t="s">
        <v>381</v>
      </c>
      <c r="E138" s="18" t="s">
        <v>331</v>
      </c>
      <c r="F138" s="18" t="s">
        <v>380</v>
      </c>
      <c r="G138" s="18" t="s">
        <v>385</v>
      </c>
      <c r="H138" s="18" t="s">
        <v>386</v>
      </c>
      <c r="I138" s="18" t="s">
        <v>626</v>
      </c>
      <c r="J138" s="18" t="s">
        <v>41</v>
      </c>
      <c r="K138" s="18" t="s">
        <v>459</v>
      </c>
      <c r="L138" s="18" t="s">
        <v>32</v>
      </c>
      <c r="M138" s="18" t="s">
        <v>396</v>
      </c>
      <c r="N138" s="18" t="s">
        <v>397</v>
      </c>
      <c r="O138" s="18" t="s">
        <v>398</v>
      </c>
      <c r="P138" s="18" t="s">
        <v>558</v>
      </c>
      <c r="Q138" s="18" t="s">
        <v>559</v>
      </c>
      <c r="R138" s="18" t="s">
        <v>558</v>
      </c>
    </row>
    <row r="139" spans="1:18" x14ac:dyDescent="0.3">
      <c r="A139" s="18" t="s">
        <v>381</v>
      </c>
      <c r="E139" s="18" t="s">
        <v>332</v>
      </c>
      <c r="F139" s="18" t="s">
        <v>380</v>
      </c>
      <c r="G139" s="18" t="s">
        <v>385</v>
      </c>
      <c r="H139" s="18" t="s">
        <v>386</v>
      </c>
      <c r="I139" s="18" t="s">
        <v>626</v>
      </c>
      <c r="J139" s="18" t="s">
        <v>29</v>
      </c>
      <c r="K139" s="18" t="s">
        <v>410</v>
      </c>
      <c r="L139" s="18" t="s">
        <v>20</v>
      </c>
      <c r="M139" s="18" t="s">
        <v>411</v>
      </c>
      <c r="N139" s="18" t="s">
        <v>412</v>
      </c>
      <c r="O139" s="18" t="s">
        <v>413</v>
      </c>
      <c r="P139" s="18" t="s">
        <v>511</v>
      </c>
      <c r="Q139" s="18" t="s">
        <v>512</v>
      </c>
      <c r="R139" s="18" t="s">
        <v>511</v>
      </c>
    </row>
    <row r="140" spans="1:18" x14ac:dyDescent="0.3">
      <c r="A140" s="18" t="s">
        <v>381</v>
      </c>
      <c r="E140" s="18" t="s">
        <v>333</v>
      </c>
      <c r="F140" s="18" t="s">
        <v>380</v>
      </c>
      <c r="G140" s="18" t="s">
        <v>385</v>
      </c>
      <c r="H140" s="18" t="s">
        <v>386</v>
      </c>
      <c r="I140" s="18" t="s">
        <v>636</v>
      </c>
      <c r="J140" s="18" t="s">
        <v>29</v>
      </c>
      <c r="K140" s="18" t="s">
        <v>410</v>
      </c>
      <c r="L140" s="18" t="s">
        <v>20</v>
      </c>
      <c r="M140" s="18" t="s">
        <v>411</v>
      </c>
      <c r="N140" s="18" t="s">
        <v>412</v>
      </c>
      <c r="O140" s="18" t="s">
        <v>413</v>
      </c>
      <c r="P140" s="18" t="s">
        <v>529</v>
      </c>
      <c r="Q140" s="18" t="s">
        <v>530</v>
      </c>
      <c r="R140" s="18" t="s">
        <v>529</v>
      </c>
    </row>
    <row r="141" spans="1:18" x14ac:dyDescent="0.3">
      <c r="A141" s="18" t="s">
        <v>381</v>
      </c>
      <c r="E141" s="18" t="s">
        <v>334</v>
      </c>
      <c r="F141" s="18" t="s">
        <v>380</v>
      </c>
      <c r="G141" s="18" t="s">
        <v>385</v>
      </c>
      <c r="H141" s="18" t="s">
        <v>386</v>
      </c>
      <c r="I141" s="18" t="s">
        <v>636</v>
      </c>
      <c r="J141" s="18" t="s">
        <v>29</v>
      </c>
      <c r="K141" s="18" t="s">
        <v>410</v>
      </c>
      <c r="L141" s="18" t="s">
        <v>20</v>
      </c>
      <c r="M141" s="18" t="s">
        <v>411</v>
      </c>
      <c r="N141" s="18" t="s">
        <v>412</v>
      </c>
      <c r="O141" s="18" t="s">
        <v>413</v>
      </c>
      <c r="P141" s="18" t="s">
        <v>529</v>
      </c>
      <c r="Q141" s="18" t="s">
        <v>530</v>
      </c>
      <c r="R141" s="18" t="s">
        <v>529</v>
      </c>
    </row>
    <row r="142" spans="1:18" x14ac:dyDescent="0.3">
      <c r="A142" s="18" t="s">
        <v>381</v>
      </c>
      <c r="E142" s="18" t="s">
        <v>335</v>
      </c>
      <c r="F142" s="18" t="s">
        <v>380</v>
      </c>
      <c r="G142" s="18" t="s">
        <v>385</v>
      </c>
      <c r="H142" s="18" t="s">
        <v>386</v>
      </c>
      <c r="I142" s="18" t="s">
        <v>636</v>
      </c>
      <c r="J142" s="18" t="s">
        <v>40</v>
      </c>
      <c r="K142" s="18" t="s">
        <v>443</v>
      </c>
      <c r="L142" s="18" t="s">
        <v>20</v>
      </c>
      <c r="M142" s="18" t="s">
        <v>411</v>
      </c>
      <c r="N142" s="18" t="s">
        <v>412</v>
      </c>
      <c r="O142" s="18" t="s">
        <v>413</v>
      </c>
      <c r="P142" s="18" t="s">
        <v>587</v>
      </c>
      <c r="Q142" s="18" t="s">
        <v>588</v>
      </c>
      <c r="R142" s="18" t="s">
        <v>587</v>
      </c>
    </row>
    <row r="143" spans="1:18" x14ac:dyDescent="0.3">
      <c r="A143" s="18" t="s">
        <v>381</v>
      </c>
      <c r="E143" s="18" t="s">
        <v>336</v>
      </c>
      <c r="F143" s="18" t="s">
        <v>380</v>
      </c>
      <c r="G143" s="18" t="s">
        <v>385</v>
      </c>
      <c r="H143" s="18" t="s">
        <v>386</v>
      </c>
      <c r="I143" s="18" t="s">
        <v>636</v>
      </c>
      <c r="J143" s="18" t="s">
        <v>39</v>
      </c>
      <c r="K143" s="18" t="s">
        <v>439</v>
      </c>
      <c r="L143" s="18" t="s">
        <v>24</v>
      </c>
      <c r="M143" s="18" t="s">
        <v>402</v>
      </c>
      <c r="N143" s="18" t="s">
        <v>403</v>
      </c>
      <c r="O143" s="18" t="s">
        <v>404</v>
      </c>
      <c r="P143" s="18" t="s">
        <v>507</v>
      </c>
      <c r="Q143" s="18" t="s">
        <v>508</v>
      </c>
      <c r="R143" s="18" t="s">
        <v>507</v>
      </c>
    </row>
    <row r="144" spans="1:18" x14ac:dyDescent="0.3">
      <c r="A144" s="18" t="s">
        <v>381</v>
      </c>
      <c r="E144" s="18" t="s">
        <v>337</v>
      </c>
      <c r="F144" s="18" t="s">
        <v>380</v>
      </c>
      <c r="G144" s="18" t="s">
        <v>385</v>
      </c>
      <c r="H144" s="18" t="s">
        <v>386</v>
      </c>
      <c r="I144" s="18" t="s">
        <v>636</v>
      </c>
      <c r="J144" s="18" t="s">
        <v>28</v>
      </c>
      <c r="K144" s="18" t="s">
        <v>406</v>
      </c>
      <c r="L144" s="18" t="s">
        <v>27</v>
      </c>
      <c r="M144" s="18" t="s">
        <v>407</v>
      </c>
      <c r="N144" s="18" t="s">
        <v>408</v>
      </c>
      <c r="O144" s="18" t="s">
        <v>409</v>
      </c>
      <c r="P144" s="18" t="s">
        <v>513</v>
      </c>
      <c r="Q144" s="18" t="s">
        <v>514</v>
      </c>
      <c r="R144" s="18" t="s">
        <v>513</v>
      </c>
    </row>
    <row r="145" spans="1:18" x14ac:dyDescent="0.3">
      <c r="A145" s="18" t="s">
        <v>381</v>
      </c>
      <c r="E145" s="18" t="s">
        <v>338</v>
      </c>
      <c r="F145" s="18" t="s">
        <v>380</v>
      </c>
      <c r="G145" s="18" t="s">
        <v>385</v>
      </c>
      <c r="H145" s="18" t="s">
        <v>386</v>
      </c>
      <c r="I145" s="18" t="s">
        <v>636</v>
      </c>
      <c r="J145" s="18" t="s">
        <v>34</v>
      </c>
      <c r="K145" s="18" t="s">
        <v>399</v>
      </c>
      <c r="L145" s="18" t="s">
        <v>22</v>
      </c>
      <c r="M145" s="18" t="s">
        <v>392</v>
      </c>
      <c r="N145" s="18" t="s">
        <v>393</v>
      </c>
      <c r="O145" s="18" t="s">
        <v>394</v>
      </c>
      <c r="P145" s="18" t="s">
        <v>579</v>
      </c>
      <c r="Q145" s="18" t="s">
        <v>580</v>
      </c>
      <c r="R145" s="18" t="s">
        <v>579</v>
      </c>
    </row>
    <row r="146" spans="1:18" x14ac:dyDescent="0.3">
      <c r="A146" s="18" t="s">
        <v>381</v>
      </c>
      <c r="E146" s="18" t="s">
        <v>339</v>
      </c>
      <c r="F146" s="18" t="s">
        <v>380</v>
      </c>
      <c r="G146" s="18" t="s">
        <v>385</v>
      </c>
      <c r="H146" s="18" t="s">
        <v>386</v>
      </c>
      <c r="I146" s="18" t="s">
        <v>636</v>
      </c>
      <c r="J146" s="18" t="s">
        <v>21</v>
      </c>
      <c r="K146" s="18" t="s">
        <v>414</v>
      </c>
      <c r="L146" s="18" t="s">
        <v>20</v>
      </c>
      <c r="M146" s="18" t="s">
        <v>411</v>
      </c>
      <c r="N146" s="18" t="s">
        <v>412</v>
      </c>
      <c r="O146" s="18" t="s">
        <v>413</v>
      </c>
      <c r="P146" s="18" t="s">
        <v>531</v>
      </c>
      <c r="Q146" s="18" t="s">
        <v>532</v>
      </c>
      <c r="R146" s="18" t="s">
        <v>531</v>
      </c>
    </row>
    <row r="147" spans="1:18" x14ac:dyDescent="0.3">
      <c r="A147" s="18" t="s">
        <v>381</v>
      </c>
      <c r="E147" s="18" t="s">
        <v>340</v>
      </c>
      <c r="F147" s="18" t="s">
        <v>380</v>
      </c>
      <c r="G147" s="18" t="s">
        <v>385</v>
      </c>
      <c r="H147" s="18" t="s">
        <v>386</v>
      </c>
      <c r="I147" s="18" t="s">
        <v>636</v>
      </c>
      <c r="J147" s="18" t="s">
        <v>19</v>
      </c>
      <c r="K147" s="18" t="s">
        <v>387</v>
      </c>
      <c r="L147" s="18" t="s">
        <v>18</v>
      </c>
      <c r="M147" s="18" t="s">
        <v>388</v>
      </c>
      <c r="N147" s="18" t="s">
        <v>389</v>
      </c>
      <c r="O147" s="18" t="s">
        <v>390</v>
      </c>
      <c r="P147" s="18" t="s">
        <v>581</v>
      </c>
      <c r="Q147" s="18" t="s">
        <v>582</v>
      </c>
      <c r="R147" s="18" t="s">
        <v>581</v>
      </c>
    </row>
    <row r="148" spans="1:18" x14ac:dyDescent="0.3">
      <c r="A148" s="18" t="s">
        <v>381</v>
      </c>
      <c r="E148" s="18" t="s">
        <v>341</v>
      </c>
      <c r="F148" s="18" t="s">
        <v>380</v>
      </c>
      <c r="G148" s="18" t="s">
        <v>385</v>
      </c>
      <c r="H148" s="18" t="s">
        <v>386</v>
      </c>
      <c r="I148" s="18" t="s">
        <v>636</v>
      </c>
      <c r="J148" s="18" t="s">
        <v>31</v>
      </c>
      <c r="K148" s="18" t="s">
        <v>391</v>
      </c>
      <c r="L148" s="18" t="s">
        <v>22</v>
      </c>
      <c r="M148" s="18" t="s">
        <v>392</v>
      </c>
      <c r="N148" s="18" t="s">
        <v>393</v>
      </c>
      <c r="O148" s="18" t="s">
        <v>394</v>
      </c>
      <c r="P148" s="18" t="s">
        <v>531</v>
      </c>
      <c r="Q148" s="18" t="s">
        <v>532</v>
      </c>
      <c r="R148" s="18" t="s">
        <v>531</v>
      </c>
    </row>
    <row r="149" spans="1:18" x14ac:dyDescent="0.3">
      <c r="A149" s="18" t="s">
        <v>381</v>
      </c>
      <c r="E149" s="18" t="s">
        <v>342</v>
      </c>
      <c r="F149" s="18" t="s">
        <v>380</v>
      </c>
      <c r="G149" s="18" t="s">
        <v>385</v>
      </c>
      <c r="H149" s="18" t="s">
        <v>386</v>
      </c>
      <c r="I149" s="18" t="s">
        <v>636</v>
      </c>
      <c r="J149" s="18" t="s">
        <v>23</v>
      </c>
      <c r="K149" s="18" t="s">
        <v>400</v>
      </c>
      <c r="L149" s="18" t="s">
        <v>22</v>
      </c>
      <c r="M149" s="18" t="s">
        <v>392</v>
      </c>
      <c r="N149" s="18" t="s">
        <v>393</v>
      </c>
      <c r="O149" s="18" t="s">
        <v>394</v>
      </c>
      <c r="P149" s="18" t="s">
        <v>583</v>
      </c>
      <c r="Q149" s="18" t="s">
        <v>584</v>
      </c>
      <c r="R149" s="18" t="s">
        <v>583</v>
      </c>
    </row>
    <row r="150" spans="1:18" x14ac:dyDescent="0.3">
      <c r="A150" s="18" t="s">
        <v>381</v>
      </c>
      <c r="E150" s="18" t="s">
        <v>343</v>
      </c>
      <c r="F150" s="18" t="s">
        <v>380</v>
      </c>
      <c r="G150" s="18" t="s">
        <v>385</v>
      </c>
      <c r="H150" s="18" t="s">
        <v>386</v>
      </c>
      <c r="I150" s="18" t="s">
        <v>636</v>
      </c>
      <c r="J150" s="18" t="s">
        <v>25</v>
      </c>
      <c r="K150" s="18" t="s">
        <v>401</v>
      </c>
      <c r="L150" s="18" t="s">
        <v>24</v>
      </c>
      <c r="M150" s="18" t="s">
        <v>402</v>
      </c>
      <c r="N150" s="18" t="s">
        <v>403</v>
      </c>
      <c r="O150" s="18" t="s">
        <v>404</v>
      </c>
      <c r="P150" s="18" t="s">
        <v>637</v>
      </c>
      <c r="Q150" s="18" t="s">
        <v>638</v>
      </c>
      <c r="R150" s="18" t="s">
        <v>637</v>
      </c>
    </row>
    <row r="151" spans="1:18" x14ac:dyDescent="0.3">
      <c r="A151" s="18" t="s">
        <v>381</v>
      </c>
      <c r="E151" s="18" t="s">
        <v>344</v>
      </c>
      <c r="F151" s="18" t="s">
        <v>380</v>
      </c>
      <c r="G151" s="18" t="s">
        <v>385</v>
      </c>
      <c r="H151" s="18" t="s">
        <v>386</v>
      </c>
      <c r="I151" s="18" t="s">
        <v>636</v>
      </c>
      <c r="J151" s="18" t="s">
        <v>26</v>
      </c>
      <c r="K151" s="18" t="s">
        <v>405</v>
      </c>
      <c r="L151" s="18" t="s">
        <v>24</v>
      </c>
      <c r="M151" s="18" t="s">
        <v>402</v>
      </c>
      <c r="N151" s="18" t="s">
        <v>403</v>
      </c>
      <c r="O151" s="18" t="s">
        <v>404</v>
      </c>
      <c r="P151" s="18" t="s">
        <v>587</v>
      </c>
      <c r="Q151" s="18" t="s">
        <v>588</v>
      </c>
      <c r="R151" s="18" t="s">
        <v>587</v>
      </c>
    </row>
    <row r="152" spans="1:18" x14ac:dyDescent="0.3">
      <c r="A152" s="18" t="s">
        <v>381</v>
      </c>
      <c r="E152" s="18" t="s">
        <v>345</v>
      </c>
      <c r="F152" s="18" t="s">
        <v>380</v>
      </c>
      <c r="G152" s="18" t="s">
        <v>385</v>
      </c>
      <c r="H152" s="18" t="s">
        <v>386</v>
      </c>
      <c r="I152" s="18" t="s">
        <v>636</v>
      </c>
      <c r="J152" s="18" t="s">
        <v>33</v>
      </c>
      <c r="K152" s="18" t="s">
        <v>395</v>
      </c>
      <c r="L152" s="18" t="s">
        <v>32</v>
      </c>
      <c r="M152" s="18" t="s">
        <v>396</v>
      </c>
      <c r="N152" s="18" t="s">
        <v>397</v>
      </c>
      <c r="O152" s="18" t="s">
        <v>398</v>
      </c>
      <c r="P152" s="18" t="s">
        <v>531</v>
      </c>
      <c r="Q152" s="18" t="s">
        <v>532</v>
      </c>
      <c r="R152" s="18" t="s">
        <v>531</v>
      </c>
    </row>
    <row r="153" spans="1:18" x14ac:dyDescent="0.3">
      <c r="A153" s="18" t="s">
        <v>381</v>
      </c>
      <c r="E153" s="18" t="s">
        <v>233</v>
      </c>
      <c r="F153" s="18" t="s">
        <v>380</v>
      </c>
      <c r="G153" s="18" t="s">
        <v>385</v>
      </c>
      <c r="H153" s="18" t="s">
        <v>386</v>
      </c>
      <c r="I153" s="18" t="s">
        <v>577</v>
      </c>
      <c r="J153" s="18" t="s">
        <v>39</v>
      </c>
      <c r="K153" s="18" t="s">
        <v>439</v>
      </c>
      <c r="L153" s="18" t="s">
        <v>24</v>
      </c>
      <c r="M153" s="18" t="s">
        <v>402</v>
      </c>
      <c r="N153" s="18" t="s">
        <v>403</v>
      </c>
      <c r="O153" s="18" t="s">
        <v>404</v>
      </c>
      <c r="P153" s="18" t="s">
        <v>627</v>
      </c>
      <c r="Q153" s="18" t="s">
        <v>628</v>
      </c>
      <c r="R153" s="18" t="s">
        <v>627</v>
      </c>
    </row>
    <row r="154" spans="1:18" x14ac:dyDescent="0.3">
      <c r="A154" s="18" t="s">
        <v>381</v>
      </c>
      <c r="E154" s="18" t="s">
        <v>234</v>
      </c>
      <c r="F154" s="18" t="s">
        <v>380</v>
      </c>
      <c r="G154" s="18" t="s">
        <v>385</v>
      </c>
      <c r="H154" s="18" t="s">
        <v>386</v>
      </c>
      <c r="I154" s="18" t="s">
        <v>577</v>
      </c>
      <c r="J154" s="18" t="s">
        <v>43</v>
      </c>
      <c r="K154" s="18" t="s">
        <v>455</v>
      </c>
      <c r="L154" s="18" t="s">
        <v>20</v>
      </c>
      <c r="M154" s="18" t="s">
        <v>411</v>
      </c>
      <c r="N154" s="18" t="s">
        <v>412</v>
      </c>
      <c r="O154" s="18" t="s">
        <v>413</v>
      </c>
      <c r="P154" s="18" t="s">
        <v>519</v>
      </c>
      <c r="Q154" s="18" t="s">
        <v>520</v>
      </c>
      <c r="R154" s="18" t="s">
        <v>519</v>
      </c>
    </row>
    <row r="155" spans="1:18" x14ac:dyDescent="0.3">
      <c r="A155" s="18" t="s">
        <v>381</v>
      </c>
      <c r="E155" s="18" t="s">
        <v>235</v>
      </c>
      <c r="F155" s="18" t="s">
        <v>380</v>
      </c>
      <c r="G155" s="18" t="s">
        <v>385</v>
      </c>
      <c r="H155" s="18" t="s">
        <v>386</v>
      </c>
      <c r="I155" s="18" t="s">
        <v>577</v>
      </c>
      <c r="J155" s="18" t="s">
        <v>29</v>
      </c>
      <c r="K155" s="18" t="s">
        <v>410</v>
      </c>
      <c r="L155" s="18" t="s">
        <v>20</v>
      </c>
      <c r="M155" s="18" t="s">
        <v>411</v>
      </c>
      <c r="N155" s="18" t="s">
        <v>412</v>
      </c>
      <c r="O155" s="18" t="s">
        <v>413</v>
      </c>
      <c r="P155" s="18" t="s">
        <v>519</v>
      </c>
      <c r="Q155" s="18" t="s">
        <v>520</v>
      </c>
      <c r="R155" s="18" t="s">
        <v>519</v>
      </c>
    </row>
    <row r="156" spans="1:18" x14ac:dyDescent="0.3">
      <c r="A156" s="18" t="s">
        <v>381</v>
      </c>
      <c r="E156" s="18" t="s">
        <v>236</v>
      </c>
      <c r="F156" s="18" t="s">
        <v>380</v>
      </c>
      <c r="G156" s="18" t="s">
        <v>385</v>
      </c>
      <c r="H156" s="18" t="s">
        <v>386</v>
      </c>
      <c r="I156" s="18" t="s">
        <v>577</v>
      </c>
      <c r="J156" s="18" t="s">
        <v>44</v>
      </c>
      <c r="K156" s="18" t="s">
        <v>456</v>
      </c>
      <c r="L156" s="18" t="s">
        <v>20</v>
      </c>
      <c r="M156" s="18" t="s">
        <v>411</v>
      </c>
      <c r="N156" s="18" t="s">
        <v>412</v>
      </c>
      <c r="O156" s="18" t="s">
        <v>413</v>
      </c>
      <c r="P156" s="18" t="s">
        <v>461</v>
      </c>
      <c r="Q156" s="18" t="s">
        <v>462</v>
      </c>
      <c r="R156" s="18" t="s">
        <v>461</v>
      </c>
    </row>
    <row r="157" spans="1:18" x14ac:dyDescent="0.3">
      <c r="A157" s="18" t="s">
        <v>381</v>
      </c>
      <c r="E157" s="18" t="s">
        <v>237</v>
      </c>
      <c r="F157" s="18" t="s">
        <v>380</v>
      </c>
      <c r="G157" s="18" t="s">
        <v>385</v>
      </c>
      <c r="H157" s="18" t="s">
        <v>386</v>
      </c>
      <c r="I157" s="18" t="s">
        <v>577</v>
      </c>
      <c r="J157" s="18" t="s">
        <v>45</v>
      </c>
      <c r="K157" s="18" t="s">
        <v>457</v>
      </c>
      <c r="L157" s="18" t="s">
        <v>27</v>
      </c>
      <c r="M157" s="18" t="s">
        <v>407</v>
      </c>
      <c r="N157" s="18" t="s">
        <v>408</v>
      </c>
      <c r="O157" s="18" t="s">
        <v>409</v>
      </c>
      <c r="P157" s="18" t="s">
        <v>511</v>
      </c>
      <c r="Q157" s="18" t="s">
        <v>512</v>
      </c>
      <c r="R157" s="18" t="s">
        <v>511</v>
      </c>
    </row>
    <row r="158" spans="1:18" x14ac:dyDescent="0.3">
      <c r="A158" s="18" t="s">
        <v>381</v>
      </c>
      <c r="E158" s="18" t="s">
        <v>238</v>
      </c>
      <c r="F158" s="18" t="s">
        <v>380</v>
      </c>
      <c r="G158" s="18" t="s">
        <v>385</v>
      </c>
      <c r="H158" s="18" t="s">
        <v>386</v>
      </c>
      <c r="I158" s="18" t="s">
        <v>577</v>
      </c>
      <c r="J158" s="18" t="s">
        <v>29</v>
      </c>
      <c r="K158" s="18" t="s">
        <v>410</v>
      </c>
      <c r="L158" s="18" t="s">
        <v>20</v>
      </c>
      <c r="M158" s="18" t="s">
        <v>411</v>
      </c>
      <c r="N158" s="18" t="s">
        <v>412</v>
      </c>
      <c r="O158" s="18" t="s">
        <v>413</v>
      </c>
      <c r="P158" s="18" t="s">
        <v>630</v>
      </c>
      <c r="Q158" s="18" t="s">
        <v>631</v>
      </c>
      <c r="R158" s="18" t="s">
        <v>630</v>
      </c>
    </row>
    <row r="159" spans="1:18" x14ac:dyDescent="0.3">
      <c r="A159" s="18" t="s">
        <v>381</v>
      </c>
      <c r="E159" s="18" t="s">
        <v>239</v>
      </c>
      <c r="F159" s="18" t="s">
        <v>380</v>
      </c>
      <c r="G159" s="18" t="s">
        <v>385</v>
      </c>
      <c r="H159" s="18" t="s">
        <v>386</v>
      </c>
      <c r="I159" s="18" t="s">
        <v>577</v>
      </c>
      <c r="J159" s="18" t="s">
        <v>29</v>
      </c>
      <c r="K159" s="18" t="s">
        <v>410</v>
      </c>
      <c r="L159" s="18" t="s">
        <v>20</v>
      </c>
      <c r="M159" s="18" t="s">
        <v>411</v>
      </c>
      <c r="N159" s="18" t="s">
        <v>412</v>
      </c>
      <c r="O159" s="18" t="s">
        <v>413</v>
      </c>
      <c r="P159" s="18" t="s">
        <v>632</v>
      </c>
      <c r="Q159" s="18" t="s">
        <v>633</v>
      </c>
      <c r="R159" s="18" t="s">
        <v>632</v>
      </c>
    </row>
    <row r="160" spans="1:18" x14ac:dyDescent="0.3">
      <c r="A160" s="18" t="s">
        <v>381</v>
      </c>
      <c r="E160" s="18" t="s">
        <v>240</v>
      </c>
      <c r="F160" s="18" t="s">
        <v>380</v>
      </c>
      <c r="G160" s="18" t="s">
        <v>385</v>
      </c>
      <c r="H160" s="18" t="s">
        <v>386</v>
      </c>
      <c r="I160" s="18" t="s">
        <v>577</v>
      </c>
      <c r="J160" s="18" t="s">
        <v>34</v>
      </c>
      <c r="K160" s="18" t="s">
        <v>399</v>
      </c>
      <c r="L160" s="18" t="s">
        <v>22</v>
      </c>
      <c r="M160" s="18" t="s">
        <v>392</v>
      </c>
      <c r="N160" s="18" t="s">
        <v>393</v>
      </c>
      <c r="O160" s="18" t="s">
        <v>394</v>
      </c>
      <c r="P160" s="18" t="s">
        <v>639</v>
      </c>
      <c r="Q160" s="18" t="s">
        <v>640</v>
      </c>
      <c r="R160" s="18" t="s">
        <v>639</v>
      </c>
    </row>
    <row r="161" spans="1:18" x14ac:dyDescent="0.3">
      <c r="A161" s="18" t="s">
        <v>381</v>
      </c>
      <c r="E161" s="18" t="s">
        <v>241</v>
      </c>
      <c r="F161" s="18" t="s">
        <v>380</v>
      </c>
      <c r="G161" s="18" t="s">
        <v>385</v>
      </c>
      <c r="H161" s="18" t="s">
        <v>386</v>
      </c>
      <c r="I161" s="18" t="s">
        <v>577</v>
      </c>
      <c r="J161" s="18" t="s">
        <v>42</v>
      </c>
      <c r="K161" s="18" t="s">
        <v>458</v>
      </c>
      <c r="L161" s="18" t="s">
        <v>35</v>
      </c>
      <c r="M161" s="18" t="s">
        <v>420</v>
      </c>
      <c r="N161" s="18" t="s">
        <v>421</v>
      </c>
      <c r="O161" s="18" t="s">
        <v>422</v>
      </c>
      <c r="P161" s="18" t="s">
        <v>525</v>
      </c>
      <c r="Q161" s="18" t="s">
        <v>526</v>
      </c>
      <c r="R161" s="18" t="s">
        <v>525</v>
      </c>
    </row>
    <row r="162" spans="1:18" x14ac:dyDescent="0.3">
      <c r="A162" s="18" t="s">
        <v>381</v>
      </c>
      <c r="E162" s="18" t="s">
        <v>242</v>
      </c>
      <c r="F162" s="18" t="s">
        <v>380</v>
      </c>
      <c r="G162" s="18" t="s">
        <v>385</v>
      </c>
      <c r="H162" s="18" t="s">
        <v>386</v>
      </c>
      <c r="I162" s="18" t="s">
        <v>577</v>
      </c>
      <c r="J162" s="18" t="s">
        <v>41</v>
      </c>
      <c r="K162" s="18" t="s">
        <v>459</v>
      </c>
      <c r="L162" s="18" t="s">
        <v>32</v>
      </c>
      <c r="M162" s="18" t="s">
        <v>396</v>
      </c>
      <c r="N162" s="18" t="s">
        <v>397</v>
      </c>
      <c r="O162" s="18" t="s">
        <v>398</v>
      </c>
      <c r="P162" s="18" t="s">
        <v>558</v>
      </c>
      <c r="Q162" s="18" t="s">
        <v>559</v>
      </c>
      <c r="R162" s="18" t="s">
        <v>558</v>
      </c>
    </row>
    <row r="163" spans="1:18" x14ac:dyDescent="0.3">
      <c r="A163" s="18" t="s">
        <v>381</v>
      </c>
      <c r="E163" s="18" t="s">
        <v>243</v>
      </c>
      <c r="F163" s="18" t="s">
        <v>380</v>
      </c>
      <c r="G163" s="18" t="s">
        <v>385</v>
      </c>
      <c r="H163" s="18" t="s">
        <v>386</v>
      </c>
      <c r="I163" s="18" t="s">
        <v>577</v>
      </c>
      <c r="J163" s="18" t="s">
        <v>29</v>
      </c>
      <c r="K163" s="18" t="s">
        <v>410</v>
      </c>
      <c r="L163" s="18" t="s">
        <v>20</v>
      </c>
      <c r="M163" s="18" t="s">
        <v>411</v>
      </c>
      <c r="N163" s="18" t="s">
        <v>412</v>
      </c>
      <c r="O163" s="18" t="s">
        <v>413</v>
      </c>
      <c r="P163" s="18" t="s">
        <v>511</v>
      </c>
      <c r="Q163" s="18" t="s">
        <v>512</v>
      </c>
      <c r="R163" s="18" t="s">
        <v>511</v>
      </c>
    </row>
    <row r="164" spans="1:18" x14ac:dyDescent="0.3">
      <c r="A164" s="18" t="s">
        <v>381</v>
      </c>
      <c r="E164" s="18" t="s">
        <v>244</v>
      </c>
      <c r="F164" s="18" t="s">
        <v>380</v>
      </c>
      <c r="G164" s="18" t="s">
        <v>385</v>
      </c>
      <c r="H164" s="18" t="s">
        <v>386</v>
      </c>
      <c r="I164" s="18" t="s">
        <v>577</v>
      </c>
      <c r="J164" s="18" t="s">
        <v>29</v>
      </c>
      <c r="K164" s="18" t="s">
        <v>410</v>
      </c>
      <c r="L164" s="18" t="s">
        <v>20</v>
      </c>
      <c r="M164" s="18" t="s">
        <v>411</v>
      </c>
      <c r="N164" s="18" t="s">
        <v>412</v>
      </c>
      <c r="O164" s="18" t="s">
        <v>413</v>
      </c>
      <c r="P164" s="18" t="s">
        <v>529</v>
      </c>
      <c r="Q164" s="18" t="s">
        <v>530</v>
      </c>
      <c r="R164" s="18" t="s">
        <v>529</v>
      </c>
    </row>
    <row r="165" spans="1:18" x14ac:dyDescent="0.3">
      <c r="A165" s="18" t="s">
        <v>381</v>
      </c>
      <c r="E165" s="18" t="s">
        <v>346</v>
      </c>
      <c r="F165" s="18" t="s">
        <v>380</v>
      </c>
      <c r="G165" s="18" t="s">
        <v>385</v>
      </c>
      <c r="H165" s="18" t="s">
        <v>386</v>
      </c>
      <c r="I165" s="18" t="s">
        <v>636</v>
      </c>
      <c r="J165" s="18" t="s">
        <v>34</v>
      </c>
      <c r="K165" s="18" t="s">
        <v>399</v>
      </c>
      <c r="L165" s="18" t="s">
        <v>22</v>
      </c>
      <c r="M165" s="18" t="s">
        <v>392</v>
      </c>
      <c r="N165" s="18" t="s">
        <v>393</v>
      </c>
      <c r="O165" s="18" t="s">
        <v>394</v>
      </c>
      <c r="P165" s="18" t="s">
        <v>521</v>
      </c>
      <c r="Q165" s="18" t="s">
        <v>522</v>
      </c>
      <c r="R165" s="18" t="s">
        <v>521</v>
      </c>
    </row>
    <row r="166" spans="1:18" x14ac:dyDescent="0.3">
      <c r="A166" s="18" t="s">
        <v>381</v>
      </c>
      <c r="E166" s="18" t="s">
        <v>347</v>
      </c>
      <c r="F166" s="18" t="s">
        <v>380</v>
      </c>
      <c r="G166" s="18" t="s">
        <v>385</v>
      </c>
      <c r="H166" s="18" t="s">
        <v>386</v>
      </c>
      <c r="I166" s="18" t="s">
        <v>636</v>
      </c>
      <c r="J166" s="18" t="s">
        <v>28</v>
      </c>
      <c r="K166" s="18" t="s">
        <v>406</v>
      </c>
      <c r="L166" s="18" t="s">
        <v>27</v>
      </c>
      <c r="M166" s="18" t="s">
        <v>407</v>
      </c>
      <c r="N166" s="18" t="s">
        <v>408</v>
      </c>
      <c r="O166" s="18" t="s">
        <v>409</v>
      </c>
      <c r="P166" s="18" t="s">
        <v>641</v>
      </c>
      <c r="Q166" s="18" t="s">
        <v>642</v>
      </c>
      <c r="R166" s="18" t="s">
        <v>641</v>
      </c>
    </row>
    <row r="167" spans="1:18" x14ac:dyDescent="0.3">
      <c r="A167" s="18" t="s">
        <v>381</v>
      </c>
      <c r="E167" s="18" t="s">
        <v>348</v>
      </c>
      <c r="F167" s="18" t="s">
        <v>380</v>
      </c>
      <c r="G167" s="18" t="s">
        <v>385</v>
      </c>
      <c r="H167" s="18" t="s">
        <v>386</v>
      </c>
      <c r="I167" s="18" t="s">
        <v>636</v>
      </c>
      <c r="J167" s="18" t="s">
        <v>29</v>
      </c>
      <c r="K167" s="18" t="s">
        <v>410</v>
      </c>
      <c r="L167" s="18" t="s">
        <v>20</v>
      </c>
      <c r="M167" s="18" t="s">
        <v>411</v>
      </c>
      <c r="N167" s="18" t="s">
        <v>412</v>
      </c>
      <c r="O167" s="18" t="s">
        <v>413</v>
      </c>
      <c r="P167" s="18" t="s">
        <v>544</v>
      </c>
      <c r="Q167" s="18" t="s">
        <v>545</v>
      </c>
      <c r="R167" s="18" t="s">
        <v>544</v>
      </c>
    </row>
    <row r="168" spans="1:18" x14ac:dyDescent="0.3">
      <c r="A168" s="18" t="s">
        <v>381</v>
      </c>
      <c r="E168" s="18" t="s">
        <v>349</v>
      </c>
      <c r="F168" s="18" t="s">
        <v>380</v>
      </c>
      <c r="G168" s="18" t="s">
        <v>385</v>
      </c>
      <c r="H168" s="18" t="s">
        <v>386</v>
      </c>
      <c r="I168" s="18" t="s">
        <v>636</v>
      </c>
      <c r="J168" s="18" t="s">
        <v>29</v>
      </c>
      <c r="K168" s="18" t="s">
        <v>410</v>
      </c>
      <c r="L168" s="18" t="s">
        <v>20</v>
      </c>
      <c r="M168" s="18" t="s">
        <v>411</v>
      </c>
      <c r="N168" s="18" t="s">
        <v>412</v>
      </c>
      <c r="O168" s="18" t="s">
        <v>413</v>
      </c>
      <c r="P168" s="18" t="s">
        <v>515</v>
      </c>
      <c r="Q168" s="18" t="s">
        <v>516</v>
      </c>
      <c r="R168" s="18" t="s">
        <v>515</v>
      </c>
    </row>
    <row r="169" spans="1:18" x14ac:dyDescent="0.3">
      <c r="A169" s="18" t="s">
        <v>381</v>
      </c>
      <c r="E169" s="18" t="s">
        <v>350</v>
      </c>
      <c r="F169" s="18" t="s">
        <v>380</v>
      </c>
      <c r="G169" s="18" t="s">
        <v>385</v>
      </c>
      <c r="H169" s="18" t="s">
        <v>386</v>
      </c>
      <c r="I169" s="18" t="s">
        <v>636</v>
      </c>
      <c r="J169" s="18" t="s">
        <v>37</v>
      </c>
      <c r="K169" s="18" t="s">
        <v>434</v>
      </c>
      <c r="L169" s="18" t="s">
        <v>32</v>
      </c>
      <c r="M169" s="18" t="s">
        <v>396</v>
      </c>
      <c r="N169" s="18" t="s">
        <v>397</v>
      </c>
      <c r="O169" s="18" t="s">
        <v>398</v>
      </c>
      <c r="P169" s="18" t="s">
        <v>643</v>
      </c>
      <c r="Q169" s="18" t="s">
        <v>644</v>
      </c>
      <c r="R169" s="18" t="s">
        <v>643</v>
      </c>
    </row>
    <row r="170" spans="1:18" x14ac:dyDescent="0.3">
      <c r="A170" s="18" t="s">
        <v>381</v>
      </c>
      <c r="E170" s="18" t="s">
        <v>351</v>
      </c>
      <c r="F170" s="18" t="s">
        <v>380</v>
      </c>
      <c r="G170" s="18" t="s">
        <v>385</v>
      </c>
      <c r="H170" s="18" t="s">
        <v>386</v>
      </c>
      <c r="I170" s="18" t="s">
        <v>636</v>
      </c>
      <c r="J170" s="18" t="s">
        <v>29</v>
      </c>
      <c r="K170" s="18" t="s">
        <v>410</v>
      </c>
      <c r="L170" s="18" t="s">
        <v>20</v>
      </c>
      <c r="M170" s="18" t="s">
        <v>411</v>
      </c>
      <c r="N170" s="18" t="s">
        <v>412</v>
      </c>
      <c r="O170" s="18" t="s">
        <v>413</v>
      </c>
      <c r="P170" s="18" t="s">
        <v>643</v>
      </c>
      <c r="Q170" s="18" t="s">
        <v>644</v>
      </c>
      <c r="R170" s="18" t="s">
        <v>643</v>
      </c>
    </row>
    <row r="171" spans="1:18" x14ac:dyDescent="0.3">
      <c r="A171" s="18" t="s">
        <v>381</v>
      </c>
      <c r="E171" s="18" t="s">
        <v>352</v>
      </c>
      <c r="F171" s="18" t="s">
        <v>380</v>
      </c>
      <c r="G171" s="18" t="s">
        <v>385</v>
      </c>
      <c r="H171" s="18" t="s">
        <v>386</v>
      </c>
      <c r="I171" s="18" t="s">
        <v>636</v>
      </c>
      <c r="J171" s="18" t="s">
        <v>29</v>
      </c>
      <c r="K171" s="18" t="s">
        <v>410</v>
      </c>
      <c r="L171" s="18" t="s">
        <v>20</v>
      </c>
      <c r="M171" s="18" t="s">
        <v>411</v>
      </c>
      <c r="N171" s="18" t="s">
        <v>412</v>
      </c>
      <c r="O171" s="18" t="s">
        <v>413</v>
      </c>
      <c r="P171" s="18" t="s">
        <v>599</v>
      </c>
      <c r="Q171" s="18" t="s">
        <v>545</v>
      </c>
      <c r="R171" s="18" t="s">
        <v>599</v>
      </c>
    </row>
    <row r="172" spans="1:18" x14ac:dyDescent="0.3">
      <c r="A172" s="18" t="s">
        <v>381</v>
      </c>
      <c r="E172" s="18" t="s">
        <v>353</v>
      </c>
      <c r="F172" s="18" t="s">
        <v>380</v>
      </c>
      <c r="G172" s="18" t="s">
        <v>385</v>
      </c>
      <c r="H172" s="18" t="s">
        <v>386</v>
      </c>
      <c r="I172" s="18" t="s">
        <v>636</v>
      </c>
      <c r="J172" s="18" t="s">
        <v>39</v>
      </c>
      <c r="K172" s="18" t="s">
        <v>439</v>
      </c>
      <c r="L172" s="18" t="s">
        <v>24</v>
      </c>
      <c r="M172" s="18" t="s">
        <v>402</v>
      </c>
      <c r="N172" s="18" t="s">
        <v>403</v>
      </c>
      <c r="O172" s="18" t="s">
        <v>404</v>
      </c>
      <c r="P172" s="18" t="s">
        <v>645</v>
      </c>
      <c r="Q172" s="18" t="s">
        <v>646</v>
      </c>
      <c r="R172" s="18" t="s">
        <v>645</v>
      </c>
    </row>
    <row r="173" spans="1:18" x14ac:dyDescent="0.3">
      <c r="A173" s="18" t="s">
        <v>381</v>
      </c>
      <c r="E173" s="18" t="s">
        <v>354</v>
      </c>
      <c r="F173" s="18" t="s">
        <v>380</v>
      </c>
      <c r="G173" s="18" t="s">
        <v>385</v>
      </c>
      <c r="H173" s="18" t="s">
        <v>386</v>
      </c>
      <c r="I173" s="18" t="s">
        <v>636</v>
      </c>
      <c r="J173" s="18" t="s">
        <v>28</v>
      </c>
      <c r="K173" s="18" t="s">
        <v>406</v>
      </c>
      <c r="L173" s="18" t="s">
        <v>27</v>
      </c>
      <c r="M173" s="18" t="s">
        <v>407</v>
      </c>
      <c r="N173" s="18" t="s">
        <v>408</v>
      </c>
      <c r="O173" s="18" t="s">
        <v>409</v>
      </c>
      <c r="P173" s="18" t="s">
        <v>463</v>
      </c>
      <c r="Q173" s="18" t="s">
        <v>464</v>
      </c>
      <c r="R173" s="18" t="s">
        <v>463</v>
      </c>
    </row>
    <row r="174" spans="1:18" x14ac:dyDescent="0.3">
      <c r="A174" s="18" t="s">
        <v>381</v>
      </c>
      <c r="E174" s="18" t="s">
        <v>355</v>
      </c>
      <c r="F174" s="18" t="s">
        <v>380</v>
      </c>
      <c r="G174" s="18" t="s">
        <v>385</v>
      </c>
      <c r="H174" s="18" t="s">
        <v>386</v>
      </c>
      <c r="I174" s="18" t="s">
        <v>460</v>
      </c>
      <c r="J174" s="18" t="s">
        <v>39</v>
      </c>
      <c r="K174" s="18" t="s">
        <v>439</v>
      </c>
      <c r="L174" s="18" t="s">
        <v>24</v>
      </c>
      <c r="M174" s="18" t="s">
        <v>402</v>
      </c>
      <c r="N174" s="18" t="s">
        <v>403</v>
      </c>
      <c r="O174" s="18" t="s">
        <v>404</v>
      </c>
      <c r="P174" s="18" t="s">
        <v>544</v>
      </c>
      <c r="Q174" s="18" t="s">
        <v>545</v>
      </c>
      <c r="R174" s="18" t="s">
        <v>544</v>
      </c>
    </row>
    <row r="175" spans="1:18" x14ac:dyDescent="0.3">
      <c r="A175" s="18" t="s">
        <v>381</v>
      </c>
      <c r="E175" s="18" t="s">
        <v>356</v>
      </c>
      <c r="F175" s="18" t="s">
        <v>380</v>
      </c>
      <c r="G175" s="18" t="s">
        <v>385</v>
      </c>
      <c r="H175" s="18" t="s">
        <v>386</v>
      </c>
      <c r="I175" s="18" t="s">
        <v>460</v>
      </c>
      <c r="J175" s="18" t="s">
        <v>28</v>
      </c>
      <c r="K175" s="18" t="s">
        <v>406</v>
      </c>
      <c r="L175" s="18" t="s">
        <v>27</v>
      </c>
      <c r="M175" s="18" t="s">
        <v>407</v>
      </c>
      <c r="N175" s="18" t="s">
        <v>408</v>
      </c>
      <c r="O175" s="18" t="s">
        <v>409</v>
      </c>
      <c r="P175" s="18" t="s">
        <v>471</v>
      </c>
      <c r="Q175" s="18" t="s">
        <v>472</v>
      </c>
      <c r="R175" s="18" t="s">
        <v>471</v>
      </c>
    </row>
    <row r="176" spans="1:18" x14ac:dyDescent="0.3">
      <c r="A176" s="18" t="s">
        <v>381</v>
      </c>
      <c r="E176" s="18" t="s">
        <v>357</v>
      </c>
      <c r="F176" s="18" t="s">
        <v>380</v>
      </c>
      <c r="G176" s="18" t="s">
        <v>385</v>
      </c>
      <c r="H176" s="18" t="s">
        <v>386</v>
      </c>
      <c r="I176" s="18" t="s">
        <v>460</v>
      </c>
      <c r="J176" s="18" t="s">
        <v>34</v>
      </c>
      <c r="K176" s="18" t="s">
        <v>399</v>
      </c>
      <c r="L176" s="18" t="s">
        <v>22</v>
      </c>
      <c r="M176" s="18" t="s">
        <v>392</v>
      </c>
      <c r="N176" s="18" t="s">
        <v>393</v>
      </c>
      <c r="O176" s="18" t="s">
        <v>394</v>
      </c>
      <c r="P176" s="18" t="s">
        <v>469</v>
      </c>
      <c r="Q176" s="18" t="s">
        <v>470</v>
      </c>
      <c r="R176" s="18" t="s">
        <v>469</v>
      </c>
    </row>
    <row r="177" spans="1:18" x14ac:dyDescent="0.3">
      <c r="A177" s="18" t="s">
        <v>381</v>
      </c>
      <c r="E177" s="18" t="s">
        <v>358</v>
      </c>
      <c r="F177" s="18" t="s">
        <v>380</v>
      </c>
      <c r="G177" s="18" t="s">
        <v>385</v>
      </c>
      <c r="H177" s="18" t="s">
        <v>386</v>
      </c>
      <c r="I177" s="18" t="s">
        <v>460</v>
      </c>
      <c r="J177" s="18" t="s">
        <v>34</v>
      </c>
      <c r="K177" s="18" t="s">
        <v>399</v>
      </c>
      <c r="L177" s="18" t="s">
        <v>22</v>
      </c>
      <c r="M177" s="18" t="s">
        <v>392</v>
      </c>
      <c r="N177" s="18" t="s">
        <v>393</v>
      </c>
      <c r="O177" s="18" t="s">
        <v>394</v>
      </c>
      <c r="P177" s="18" t="s">
        <v>533</v>
      </c>
      <c r="Q177" s="18" t="s">
        <v>534</v>
      </c>
      <c r="R177" s="18" t="s">
        <v>533</v>
      </c>
    </row>
    <row r="178" spans="1:18" x14ac:dyDescent="0.3">
      <c r="A178" s="18" t="s">
        <v>381</v>
      </c>
      <c r="E178" s="18" t="s">
        <v>359</v>
      </c>
      <c r="F178" s="18" t="s">
        <v>380</v>
      </c>
      <c r="G178" s="18" t="s">
        <v>385</v>
      </c>
      <c r="H178" s="18" t="s">
        <v>386</v>
      </c>
      <c r="I178" s="18" t="s">
        <v>460</v>
      </c>
      <c r="J178" s="18" t="s">
        <v>21</v>
      </c>
      <c r="K178" s="18" t="s">
        <v>414</v>
      </c>
      <c r="L178" s="18" t="s">
        <v>20</v>
      </c>
      <c r="M178" s="18" t="s">
        <v>411</v>
      </c>
      <c r="N178" s="18" t="s">
        <v>412</v>
      </c>
      <c r="O178" s="18" t="s">
        <v>413</v>
      </c>
      <c r="P178" s="18" t="s">
        <v>645</v>
      </c>
      <c r="Q178" s="18" t="s">
        <v>646</v>
      </c>
      <c r="R178" s="18" t="s">
        <v>645</v>
      </c>
    </row>
    <row r="179" spans="1:18" x14ac:dyDescent="0.3">
      <c r="A179" s="18" t="s">
        <v>381</v>
      </c>
      <c r="E179" s="18" t="s">
        <v>360</v>
      </c>
      <c r="F179" s="18" t="s">
        <v>380</v>
      </c>
      <c r="G179" s="18" t="s">
        <v>385</v>
      </c>
      <c r="H179" s="18" t="s">
        <v>386</v>
      </c>
      <c r="I179" s="18" t="s">
        <v>460</v>
      </c>
      <c r="J179" s="18" t="s">
        <v>19</v>
      </c>
      <c r="K179" s="18" t="s">
        <v>387</v>
      </c>
      <c r="L179" s="18" t="s">
        <v>18</v>
      </c>
      <c r="M179" s="18" t="s">
        <v>388</v>
      </c>
      <c r="N179" s="18" t="s">
        <v>389</v>
      </c>
      <c r="O179" s="18" t="s">
        <v>390</v>
      </c>
      <c r="P179" s="18" t="s">
        <v>643</v>
      </c>
      <c r="Q179" s="18" t="s">
        <v>644</v>
      </c>
      <c r="R179" s="18" t="s">
        <v>643</v>
      </c>
    </row>
    <row r="180" spans="1:18" x14ac:dyDescent="0.3">
      <c r="A180" s="18" t="s">
        <v>381</v>
      </c>
      <c r="E180" s="18" t="s">
        <v>361</v>
      </c>
      <c r="F180" s="18" t="s">
        <v>380</v>
      </c>
      <c r="G180" s="18" t="s">
        <v>385</v>
      </c>
      <c r="H180" s="18" t="s">
        <v>386</v>
      </c>
      <c r="I180" s="18" t="s">
        <v>460</v>
      </c>
      <c r="J180" s="18" t="s">
        <v>31</v>
      </c>
      <c r="K180" s="18" t="s">
        <v>391</v>
      </c>
      <c r="L180" s="18" t="s">
        <v>22</v>
      </c>
      <c r="M180" s="18" t="s">
        <v>392</v>
      </c>
      <c r="N180" s="18" t="s">
        <v>393</v>
      </c>
      <c r="O180" s="18" t="s">
        <v>394</v>
      </c>
      <c r="P180" s="18" t="s">
        <v>529</v>
      </c>
      <c r="Q180" s="18" t="s">
        <v>530</v>
      </c>
      <c r="R180" s="18" t="s">
        <v>529</v>
      </c>
    </row>
    <row r="181" spans="1:18" x14ac:dyDescent="0.3">
      <c r="A181" s="18" t="s">
        <v>381</v>
      </c>
      <c r="E181" s="18" t="s">
        <v>362</v>
      </c>
      <c r="F181" s="18" t="s">
        <v>380</v>
      </c>
      <c r="G181" s="18" t="s">
        <v>385</v>
      </c>
      <c r="H181" s="18" t="s">
        <v>386</v>
      </c>
      <c r="I181" s="18" t="s">
        <v>460</v>
      </c>
      <c r="J181" s="18" t="s">
        <v>23</v>
      </c>
      <c r="K181" s="18" t="s">
        <v>400</v>
      </c>
      <c r="L181" s="18" t="s">
        <v>22</v>
      </c>
      <c r="M181" s="18" t="s">
        <v>392</v>
      </c>
      <c r="N181" s="18" t="s">
        <v>393</v>
      </c>
      <c r="O181" s="18" t="s">
        <v>394</v>
      </c>
      <c r="P181" s="18" t="s">
        <v>509</v>
      </c>
      <c r="Q181" s="18" t="s">
        <v>510</v>
      </c>
      <c r="R181" s="18" t="s">
        <v>509</v>
      </c>
    </row>
    <row r="182" spans="1:18" x14ac:dyDescent="0.3">
      <c r="A182" s="18" t="s">
        <v>381</v>
      </c>
      <c r="E182" s="18" t="s">
        <v>363</v>
      </c>
      <c r="F182" s="18" t="s">
        <v>380</v>
      </c>
      <c r="G182" s="18" t="s">
        <v>385</v>
      </c>
      <c r="H182" s="18" t="s">
        <v>386</v>
      </c>
      <c r="I182" s="18" t="s">
        <v>460</v>
      </c>
      <c r="J182" s="18" t="s">
        <v>25</v>
      </c>
      <c r="K182" s="18" t="s">
        <v>401</v>
      </c>
      <c r="L182" s="18" t="s">
        <v>24</v>
      </c>
      <c r="M182" s="18" t="s">
        <v>402</v>
      </c>
      <c r="N182" s="18" t="s">
        <v>403</v>
      </c>
      <c r="O182" s="18" t="s">
        <v>404</v>
      </c>
      <c r="P182" s="18" t="s">
        <v>473</v>
      </c>
      <c r="Q182" s="18" t="s">
        <v>474</v>
      </c>
      <c r="R182" s="18" t="s">
        <v>473</v>
      </c>
    </row>
    <row r="183" spans="1:18" x14ac:dyDescent="0.3">
      <c r="A183" s="18" t="s">
        <v>381</v>
      </c>
      <c r="E183" s="18" t="s">
        <v>364</v>
      </c>
      <c r="F183" s="18" t="s">
        <v>380</v>
      </c>
      <c r="G183" s="18" t="s">
        <v>385</v>
      </c>
      <c r="H183" s="18" t="s">
        <v>386</v>
      </c>
      <c r="I183" s="18" t="s">
        <v>460</v>
      </c>
      <c r="J183" s="18" t="s">
        <v>26</v>
      </c>
      <c r="K183" s="18" t="s">
        <v>405</v>
      </c>
      <c r="L183" s="18" t="s">
        <v>24</v>
      </c>
      <c r="M183" s="18" t="s">
        <v>402</v>
      </c>
      <c r="N183" s="18" t="s">
        <v>403</v>
      </c>
      <c r="O183" s="18" t="s">
        <v>404</v>
      </c>
      <c r="P183" s="18" t="s">
        <v>509</v>
      </c>
      <c r="Q183" s="18" t="s">
        <v>510</v>
      </c>
      <c r="R183" s="18" t="s">
        <v>509</v>
      </c>
    </row>
    <row r="184" spans="1:18" x14ac:dyDescent="0.3">
      <c r="A184" s="18" t="s">
        <v>381</v>
      </c>
      <c r="E184" s="18" t="s">
        <v>365</v>
      </c>
      <c r="F184" s="18" t="s">
        <v>380</v>
      </c>
      <c r="G184" s="18" t="s">
        <v>385</v>
      </c>
      <c r="H184" s="18" t="s">
        <v>386</v>
      </c>
      <c r="I184" s="18" t="s">
        <v>460</v>
      </c>
      <c r="J184" s="18" t="s">
        <v>33</v>
      </c>
      <c r="K184" s="18" t="s">
        <v>395</v>
      </c>
      <c r="L184" s="18" t="s">
        <v>32</v>
      </c>
      <c r="M184" s="18" t="s">
        <v>396</v>
      </c>
      <c r="N184" s="18" t="s">
        <v>397</v>
      </c>
      <c r="O184" s="18" t="s">
        <v>398</v>
      </c>
      <c r="P184" s="18" t="s">
        <v>473</v>
      </c>
      <c r="Q184" s="18" t="s">
        <v>474</v>
      </c>
      <c r="R184" s="18" t="s">
        <v>473</v>
      </c>
    </row>
    <row r="185" spans="1:18" x14ac:dyDescent="0.3">
      <c r="A185" s="18" t="s">
        <v>381</v>
      </c>
      <c r="E185" s="18" t="s">
        <v>366</v>
      </c>
      <c r="F185" s="18" t="s">
        <v>380</v>
      </c>
      <c r="G185" s="18" t="s">
        <v>385</v>
      </c>
      <c r="H185" s="18" t="s">
        <v>386</v>
      </c>
      <c r="I185" s="18" t="s">
        <v>460</v>
      </c>
      <c r="J185" s="18" t="s">
        <v>34</v>
      </c>
      <c r="K185" s="18" t="s">
        <v>399</v>
      </c>
      <c r="L185" s="18" t="s">
        <v>22</v>
      </c>
      <c r="M185" s="18" t="s">
        <v>392</v>
      </c>
      <c r="N185" s="18" t="s">
        <v>393</v>
      </c>
      <c r="O185" s="18" t="s">
        <v>394</v>
      </c>
      <c r="P185" s="18" t="s">
        <v>473</v>
      </c>
      <c r="Q185" s="18" t="s">
        <v>474</v>
      </c>
      <c r="R185" s="18" t="s">
        <v>473</v>
      </c>
    </row>
    <row r="186" spans="1:18" x14ac:dyDescent="0.3">
      <c r="A186" s="18" t="s">
        <v>381</v>
      </c>
      <c r="E186" s="18" t="s">
        <v>367</v>
      </c>
      <c r="F186" s="18" t="s">
        <v>380</v>
      </c>
      <c r="G186" s="18" t="s">
        <v>385</v>
      </c>
      <c r="H186" s="18" t="s">
        <v>386</v>
      </c>
      <c r="I186" s="18" t="s">
        <v>460</v>
      </c>
      <c r="J186" s="18" t="s">
        <v>28</v>
      </c>
      <c r="K186" s="18" t="s">
        <v>406</v>
      </c>
      <c r="L186" s="18" t="s">
        <v>27</v>
      </c>
      <c r="M186" s="18" t="s">
        <v>407</v>
      </c>
      <c r="N186" s="18" t="s">
        <v>408</v>
      </c>
      <c r="O186" s="18" t="s">
        <v>409</v>
      </c>
      <c r="P186" s="18" t="s">
        <v>599</v>
      </c>
      <c r="Q186" s="18" t="s">
        <v>545</v>
      </c>
      <c r="R186" s="18" t="s">
        <v>599</v>
      </c>
    </row>
    <row r="187" spans="1:18" x14ac:dyDescent="0.3">
      <c r="A187" s="18" t="s">
        <v>381</v>
      </c>
      <c r="E187" s="18" t="s">
        <v>368</v>
      </c>
      <c r="F187" s="18" t="s">
        <v>380</v>
      </c>
      <c r="G187" s="18" t="s">
        <v>385</v>
      </c>
      <c r="H187" s="18" t="s">
        <v>386</v>
      </c>
      <c r="I187" s="18" t="s">
        <v>460</v>
      </c>
      <c r="J187" s="18" t="s">
        <v>29</v>
      </c>
      <c r="K187" s="18" t="s">
        <v>410</v>
      </c>
      <c r="L187" s="18" t="s">
        <v>20</v>
      </c>
      <c r="M187" s="18" t="s">
        <v>411</v>
      </c>
      <c r="N187" s="18" t="s">
        <v>412</v>
      </c>
      <c r="O187" s="18" t="s">
        <v>413</v>
      </c>
      <c r="P187" s="18" t="s">
        <v>645</v>
      </c>
      <c r="Q187" s="18" t="s">
        <v>646</v>
      </c>
      <c r="R187" s="18" t="s">
        <v>645</v>
      </c>
    </row>
    <row r="188" spans="1:18" x14ac:dyDescent="0.3">
      <c r="A188" s="18" t="s">
        <v>381</v>
      </c>
      <c r="E188" s="18" t="s">
        <v>369</v>
      </c>
      <c r="F188" s="18" t="s">
        <v>380</v>
      </c>
      <c r="G188" s="18" t="s">
        <v>385</v>
      </c>
      <c r="H188" s="18" t="s">
        <v>386</v>
      </c>
      <c r="I188" s="18" t="s">
        <v>460</v>
      </c>
      <c r="J188" s="18" t="s">
        <v>21</v>
      </c>
      <c r="K188" s="18" t="s">
        <v>414</v>
      </c>
      <c r="L188" s="18" t="s">
        <v>20</v>
      </c>
      <c r="M188" s="18" t="s">
        <v>411</v>
      </c>
      <c r="N188" s="18" t="s">
        <v>412</v>
      </c>
      <c r="O188" s="18" t="s">
        <v>413</v>
      </c>
      <c r="P188" s="18" t="s">
        <v>471</v>
      </c>
      <c r="Q188" s="18" t="s">
        <v>472</v>
      </c>
      <c r="R188" s="18" t="s">
        <v>471</v>
      </c>
    </row>
    <row r="189" spans="1:18" x14ac:dyDescent="0.3">
      <c r="A189" s="18" t="s">
        <v>381</v>
      </c>
      <c r="E189" s="18" t="s">
        <v>370</v>
      </c>
      <c r="F189" s="18" t="s">
        <v>380</v>
      </c>
      <c r="G189" s="18" t="s">
        <v>385</v>
      </c>
      <c r="H189" s="18" t="s">
        <v>386</v>
      </c>
      <c r="I189" s="18" t="s">
        <v>460</v>
      </c>
      <c r="J189" s="18" t="s">
        <v>19</v>
      </c>
      <c r="K189" s="18" t="s">
        <v>387</v>
      </c>
      <c r="L189" s="18" t="s">
        <v>18</v>
      </c>
      <c r="M189" s="18" t="s">
        <v>388</v>
      </c>
      <c r="N189" s="18" t="s">
        <v>389</v>
      </c>
      <c r="O189" s="18" t="s">
        <v>390</v>
      </c>
      <c r="P189" s="18" t="s">
        <v>471</v>
      </c>
      <c r="Q189" s="18" t="s">
        <v>472</v>
      </c>
      <c r="R189" s="18" t="s">
        <v>471</v>
      </c>
    </row>
    <row r="190" spans="1:18" x14ac:dyDescent="0.3">
      <c r="A190" s="18" t="s">
        <v>381</v>
      </c>
      <c r="E190" s="18" t="s">
        <v>258</v>
      </c>
      <c r="F190" s="18" t="s">
        <v>380</v>
      </c>
      <c r="G190" s="18" t="s">
        <v>385</v>
      </c>
      <c r="H190" s="18" t="s">
        <v>386</v>
      </c>
      <c r="I190" s="18" t="s">
        <v>460</v>
      </c>
      <c r="J190" s="18" t="s">
        <v>31</v>
      </c>
      <c r="K190" s="18" t="s">
        <v>391</v>
      </c>
      <c r="L190" s="18" t="s">
        <v>22</v>
      </c>
      <c r="M190" s="18" t="s">
        <v>392</v>
      </c>
      <c r="N190" s="18" t="s">
        <v>393</v>
      </c>
      <c r="O190" s="18" t="s">
        <v>394</v>
      </c>
      <c r="P190" s="18" t="s">
        <v>469</v>
      </c>
      <c r="Q190" s="18" t="s">
        <v>470</v>
      </c>
      <c r="R190" s="18" t="s">
        <v>469</v>
      </c>
    </row>
    <row r="191" spans="1:18" x14ac:dyDescent="0.3">
      <c r="A191" s="18" t="s">
        <v>381</v>
      </c>
      <c r="E191" s="18" t="s">
        <v>259</v>
      </c>
      <c r="F191" s="18" t="s">
        <v>380</v>
      </c>
      <c r="G191" s="18" t="s">
        <v>385</v>
      </c>
      <c r="H191" s="18" t="s">
        <v>386</v>
      </c>
      <c r="I191" s="18" t="s">
        <v>460</v>
      </c>
      <c r="J191" s="18" t="s">
        <v>23</v>
      </c>
      <c r="K191" s="18" t="s">
        <v>400</v>
      </c>
      <c r="L191" s="18" t="s">
        <v>22</v>
      </c>
      <c r="M191" s="18" t="s">
        <v>392</v>
      </c>
      <c r="N191" s="18" t="s">
        <v>393</v>
      </c>
      <c r="O191" s="18" t="s">
        <v>394</v>
      </c>
      <c r="P191" s="18" t="s">
        <v>469</v>
      </c>
      <c r="Q191" s="18" t="s">
        <v>470</v>
      </c>
      <c r="R191" s="18" t="s">
        <v>469</v>
      </c>
    </row>
    <row r="192" spans="1:18" x14ac:dyDescent="0.3">
      <c r="A192" s="18" t="s">
        <v>381</v>
      </c>
      <c r="E192" s="18" t="s">
        <v>260</v>
      </c>
      <c r="F192" s="18" t="s">
        <v>380</v>
      </c>
      <c r="G192" s="18" t="s">
        <v>385</v>
      </c>
      <c r="H192" s="18" t="s">
        <v>386</v>
      </c>
      <c r="I192" s="18" t="s">
        <v>460</v>
      </c>
      <c r="J192" s="18" t="s">
        <v>25</v>
      </c>
      <c r="K192" s="18" t="s">
        <v>401</v>
      </c>
      <c r="L192" s="18" t="s">
        <v>24</v>
      </c>
      <c r="M192" s="18" t="s">
        <v>402</v>
      </c>
      <c r="N192" s="18" t="s">
        <v>403</v>
      </c>
      <c r="O192" s="18" t="s">
        <v>404</v>
      </c>
      <c r="P192" s="18" t="s">
        <v>471</v>
      </c>
      <c r="Q192" s="18" t="s">
        <v>472</v>
      </c>
      <c r="R192" s="18" t="s">
        <v>471</v>
      </c>
    </row>
    <row r="193" spans="1:18" x14ac:dyDescent="0.3">
      <c r="A193" s="18" t="s">
        <v>381</v>
      </c>
      <c r="E193" s="18" t="s">
        <v>261</v>
      </c>
      <c r="F193" s="18" t="s">
        <v>380</v>
      </c>
      <c r="G193" s="18" t="s">
        <v>385</v>
      </c>
      <c r="H193" s="18" t="s">
        <v>386</v>
      </c>
      <c r="I193" s="18" t="s">
        <v>460</v>
      </c>
      <c r="J193" s="18" t="s">
        <v>26</v>
      </c>
      <c r="K193" s="18" t="s">
        <v>405</v>
      </c>
      <c r="L193" s="18" t="s">
        <v>24</v>
      </c>
      <c r="M193" s="18" t="s">
        <v>402</v>
      </c>
      <c r="N193" s="18" t="s">
        <v>403</v>
      </c>
      <c r="O193" s="18" t="s">
        <v>404</v>
      </c>
      <c r="P193" s="18" t="s">
        <v>469</v>
      </c>
      <c r="Q193" s="18" t="s">
        <v>470</v>
      </c>
      <c r="R193" s="18" t="s">
        <v>469</v>
      </c>
    </row>
    <row r="194" spans="1:18" x14ac:dyDescent="0.3">
      <c r="A194" s="18" t="s">
        <v>381</v>
      </c>
      <c r="E194" s="18" t="s">
        <v>262</v>
      </c>
      <c r="F194" s="18" t="s">
        <v>380</v>
      </c>
      <c r="G194" s="18" t="s">
        <v>385</v>
      </c>
      <c r="H194" s="18" t="s">
        <v>386</v>
      </c>
      <c r="I194" s="18" t="s">
        <v>460</v>
      </c>
      <c r="J194" s="18" t="s">
        <v>33</v>
      </c>
      <c r="K194" s="18" t="s">
        <v>395</v>
      </c>
      <c r="L194" s="18" t="s">
        <v>32</v>
      </c>
      <c r="M194" s="18" t="s">
        <v>396</v>
      </c>
      <c r="N194" s="18" t="s">
        <v>397</v>
      </c>
      <c r="O194" s="18" t="s">
        <v>398</v>
      </c>
      <c r="P194" s="18" t="s">
        <v>473</v>
      </c>
      <c r="Q194" s="18" t="s">
        <v>474</v>
      </c>
      <c r="R194" s="18" t="s">
        <v>473</v>
      </c>
    </row>
    <row r="195" spans="1:18" x14ac:dyDescent="0.3">
      <c r="A195" s="18" t="s">
        <v>381</v>
      </c>
      <c r="E195" s="18" t="s">
        <v>263</v>
      </c>
      <c r="F195" s="18" t="s">
        <v>380</v>
      </c>
      <c r="G195" s="18" t="s">
        <v>385</v>
      </c>
      <c r="H195" s="18" t="s">
        <v>386</v>
      </c>
      <c r="I195" s="18" t="s">
        <v>460</v>
      </c>
      <c r="J195" s="18" t="s">
        <v>34</v>
      </c>
      <c r="K195" s="18" t="s">
        <v>399</v>
      </c>
      <c r="L195" s="18" t="s">
        <v>22</v>
      </c>
      <c r="M195" s="18" t="s">
        <v>392</v>
      </c>
      <c r="N195" s="18" t="s">
        <v>393</v>
      </c>
      <c r="O195" s="18" t="s">
        <v>394</v>
      </c>
      <c r="P195" s="18" t="s">
        <v>469</v>
      </c>
      <c r="Q195" s="18" t="s">
        <v>470</v>
      </c>
      <c r="R195" s="18" t="s">
        <v>469</v>
      </c>
    </row>
    <row r="196" spans="1:18" x14ac:dyDescent="0.3">
      <c r="A196" s="18" t="s">
        <v>381</v>
      </c>
      <c r="E196" s="18" t="s">
        <v>264</v>
      </c>
      <c r="F196" s="18" t="s">
        <v>380</v>
      </c>
      <c r="G196" s="18" t="s">
        <v>385</v>
      </c>
      <c r="H196" s="18" t="s">
        <v>386</v>
      </c>
      <c r="I196" s="18" t="s">
        <v>460</v>
      </c>
      <c r="J196" s="18" t="s">
        <v>28</v>
      </c>
      <c r="K196" s="18" t="s">
        <v>406</v>
      </c>
      <c r="L196" s="18" t="s">
        <v>27</v>
      </c>
      <c r="M196" s="18" t="s">
        <v>407</v>
      </c>
      <c r="N196" s="18" t="s">
        <v>408</v>
      </c>
      <c r="O196" s="18" t="s">
        <v>409</v>
      </c>
      <c r="P196" s="18" t="s">
        <v>475</v>
      </c>
      <c r="Q196" s="18" t="s">
        <v>476</v>
      </c>
      <c r="R196" s="18" t="s">
        <v>475</v>
      </c>
    </row>
    <row r="197" spans="1:18" x14ac:dyDescent="0.3">
      <c r="A197" s="18" t="s">
        <v>381</v>
      </c>
      <c r="E197" s="18" t="s">
        <v>265</v>
      </c>
      <c r="F197" s="18" t="s">
        <v>380</v>
      </c>
      <c r="G197" s="18" t="s">
        <v>385</v>
      </c>
      <c r="H197" s="18" t="s">
        <v>386</v>
      </c>
      <c r="I197" s="18" t="s">
        <v>460</v>
      </c>
      <c r="J197" s="18" t="s">
        <v>29</v>
      </c>
      <c r="K197" s="18" t="s">
        <v>410</v>
      </c>
      <c r="L197" s="18" t="s">
        <v>20</v>
      </c>
      <c r="M197" s="18" t="s">
        <v>411</v>
      </c>
      <c r="N197" s="18" t="s">
        <v>412</v>
      </c>
      <c r="O197" s="18" t="s">
        <v>413</v>
      </c>
      <c r="P197" s="18" t="s">
        <v>469</v>
      </c>
      <c r="Q197" s="18" t="s">
        <v>470</v>
      </c>
      <c r="R197" s="18" t="s">
        <v>469</v>
      </c>
    </row>
    <row r="198" spans="1:18" x14ac:dyDescent="0.3">
      <c r="A198" s="18" t="s">
        <v>381</v>
      </c>
      <c r="E198" s="18" t="s">
        <v>266</v>
      </c>
      <c r="F198" s="18" t="s">
        <v>380</v>
      </c>
      <c r="G198" s="18" t="s">
        <v>385</v>
      </c>
      <c r="H198" s="18" t="s">
        <v>386</v>
      </c>
      <c r="I198" s="18" t="s">
        <v>460</v>
      </c>
      <c r="J198" s="18" t="s">
        <v>29</v>
      </c>
      <c r="K198" s="18" t="s">
        <v>410</v>
      </c>
      <c r="L198" s="18" t="s">
        <v>20</v>
      </c>
      <c r="M198" s="18" t="s">
        <v>411</v>
      </c>
      <c r="N198" s="18" t="s">
        <v>412</v>
      </c>
      <c r="O198" s="18" t="s">
        <v>413</v>
      </c>
      <c r="P198" s="18" t="s">
        <v>477</v>
      </c>
      <c r="Q198" s="18" t="s">
        <v>478</v>
      </c>
      <c r="R198" s="18" t="s">
        <v>477</v>
      </c>
    </row>
    <row r="199" spans="1:18" x14ac:dyDescent="0.3">
      <c r="A199" s="18" t="s">
        <v>381</v>
      </c>
      <c r="E199" s="18" t="s">
        <v>267</v>
      </c>
      <c r="F199" s="18" t="s">
        <v>380</v>
      </c>
      <c r="G199" s="18" t="s">
        <v>385</v>
      </c>
      <c r="H199" s="18" t="s">
        <v>386</v>
      </c>
      <c r="I199" s="18" t="s">
        <v>460</v>
      </c>
      <c r="J199" s="18" t="s">
        <v>34</v>
      </c>
      <c r="K199" s="18" t="s">
        <v>399</v>
      </c>
      <c r="L199" s="18" t="s">
        <v>22</v>
      </c>
      <c r="M199" s="18" t="s">
        <v>392</v>
      </c>
      <c r="N199" s="18" t="s">
        <v>393</v>
      </c>
      <c r="O199" s="18" t="s">
        <v>394</v>
      </c>
      <c r="P199" s="18" t="s">
        <v>469</v>
      </c>
      <c r="Q199" s="18" t="s">
        <v>470</v>
      </c>
      <c r="R199" s="18" t="s">
        <v>469</v>
      </c>
    </row>
    <row r="200" spans="1:18" x14ac:dyDescent="0.3">
      <c r="A200" s="18" t="s">
        <v>381</v>
      </c>
      <c r="E200" s="18" t="s">
        <v>268</v>
      </c>
      <c r="F200" s="18" t="s">
        <v>380</v>
      </c>
      <c r="G200" s="18" t="s">
        <v>385</v>
      </c>
      <c r="H200" s="18" t="s">
        <v>386</v>
      </c>
      <c r="I200" s="18" t="s">
        <v>460</v>
      </c>
      <c r="J200" s="18" t="s">
        <v>21</v>
      </c>
      <c r="K200" s="18" t="s">
        <v>414</v>
      </c>
      <c r="L200" s="18" t="s">
        <v>20</v>
      </c>
      <c r="M200" s="18" t="s">
        <v>411</v>
      </c>
      <c r="N200" s="18" t="s">
        <v>412</v>
      </c>
      <c r="O200" s="18" t="s">
        <v>413</v>
      </c>
      <c r="P200" s="18" t="s">
        <v>469</v>
      </c>
      <c r="Q200" s="18" t="s">
        <v>470</v>
      </c>
      <c r="R200" s="18" t="s">
        <v>469</v>
      </c>
    </row>
    <row r="201" spans="1:18" x14ac:dyDescent="0.3">
      <c r="A201" s="18" t="s">
        <v>381</v>
      </c>
      <c r="E201" s="18" t="s">
        <v>68</v>
      </c>
      <c r="F201" s="18" t="s">
        <v>380</v>
      </c>
      <c r="G201" s="18" t="s">
        <v>385</v>
      </c>
      <c r="H201" s="18" t="s">
        <v>415</v>
      </c>
      <c r="I201" s="18" t="s">
        <v>479</v>
      </c>
      <c r="J201" s="18" t="s">
        <v>69</v>
      </c>
      <c r="K201" s="18" t="s">
        <v>416</v>
      </c>
      <c r="L201" s="18" t="s">
        <v>20</v>
      </c>
      <c r="M201" s="18" t="s">
        <v>411</v>
      </c>
      <c r="N201" s="18" t="s">
        <v>412</v>
      </c>
      <c r="O201" s="18" t="s">
        <v>413</v>
      </c>
      <c r="P201" s="18" t="s">
        <v>480</v>
      </c>
      <c r="Q201" s="18" t="s">
        <v>481</v>
      </c>
      <c r="R201" s="18" t="s">
        <v>480</v>
      </c>
    </row>
    <row r="202" spans="1:18" x14ac:dyDescent="0.3">
      <c r="A202" s="18" t="s">
        <v>381</v>
      </c>
      <c r="E202" s="18" t="s">
        <v>70</v>
      </c>
      <c r="F202" s="18" t="s">
        <v>380</v>
      </c>
      <c r="G202" s="18" t="s">
        <v>385</v>
      </c>
      <c r="H202" s="18" t="s">
        <v>415</v>
      </c>
      <c r="I202" s="18" t="s">
        <v>479</v>
      </c>
      <c r="J202" s="18" t="s">
        <v>71</v>
      </c>
      <c r="K202" s="18" t="s">
        <v>417</v>
      </c>
      <c r="L202" s="18" t="s">
        <v>22</v>
      </c>
      <c r="M202" s="18" t="s">
        <v>392</v>
      </c>
      <c r="N202" s="18" t="s">
        <v>393</v>
      </c>
      <c r="O202" s="18" t="s">
        <v>394</v>
      </c>
      <c r="P202" s="18" t="s">
        <v>480</v>
      </c>
      <c r="Q202" s="18" t="s">
        <v>481</v>
      </c>
      <c r="R202" s="18" t="s">
        <v>480</v>
      </c>
    </row>
    <row r="203" spans="1:18" x14ac:dyDescent="0.3">
      <c r="A203" s="18" t="s">
        <v>381</v>
      </c>
      <c r="E203" s="18" t="s">
        <v>72</v>
      </c>
      <c r="F203" s="18" t="s">
        <v>380</v>
      </c>
      <c r="G203" s="18" t="s">
        <v>385</v>
      </c>
      <c r="H203" s="18" t="s">
        <v>415</v>
      </c>
      <c r="I203" s="18" t="s">
        <v>479</v>
      </c>
      <c r="J203" s="18" t="s">
        <v>73</v>
      </c>
      <c r="K203" s="18" t="s">
        <v>418</v>
      </c>
      <c r="L203" s="18" t="s">
        <v>22</v>
      </c>
      <c r="M203" s="18" t="s">
        <v>392</v>
      </c>
      <c r="N203" s="18" t="s">
        <v>393</v>
      </c>
      <c r="O203" s="18" t="s">
        <v>394</v>
      </c>
      <c r="P203" s="18" t="s">
        <v>482</v>
      </c>
      <c r="Q203" s="18" t="s">
        <v>483</v>
      </c>
      <c r="R203" s="18" t="s">
        <v>482</v>
      </c>
    </row>
    <row r="204" spans="1:18" x14ac:dyDescent="0.3">
      <c r="A204" s="18" t="s">
        <v>381</v>
      </c>
      <c r="E204" s="18" t="s">
        <v>74</v>
      </c>
      <c r="F204" s="18" t="s">
        <v>380</v>
      </c>
      <c r="G204" s="18" t="s">
        <v>385</v>
      </c>
      <c r="H204" s="18" t="s">
        <v>415</v>
      </c>
      <c r="I204" s="18" t="s">
        <v>479</v>
      </c>
      <c r="J204" s="18" t="s">
        <v>75</v>
      </c>
      <c r="K204" s="18" t="s">
        <v>419</v>
      </c>
      <c r="L204" s="18" t="s">
        <v>35</v>
      </c>
      <c r="M204" s="18" t="s">
        <v>420</v>
      </c>
      <c r="N204" s="18" t="s">
        <v>421</v>
      </c>
      <c r="O204" s="18" t="s">
        <v>422</v>
      </c>
      <c r="P204" s="18" t="s">
        <v>480</v>
      </c>
      <c r="Q204" s="18" t="s">
        <v>484</v>
      </c>
      <c r="R204" s="18" t="s">
        <v>480</v>
      </c>
    </row>
    <row r="205" spans="1:18" x14ac:dyDescent="0.3">
      <c r="A205" s="18" t="s">
        <v>381</v>
      </c>
      <c r="E205" s="18" t="s">
        <v>76</v>
      </c>
      <c r="F205" s="18" t="s">
        <v>380</v>
      </c>
      <c r="G205" s="18" t="s">
        <v>385</v>
      </c>
      <c r="H205" s="18" t="s">
        <v>415</v>
      </c>
      <c r="I205" s="18" t="s">
        <v>479</v>
      </c>
      <c r="J205" s="18" t="s">
        <v>77</v>
      </c>
      <c r="K205" s="18" t="s">
        <v>423</v>
      </c>
      <c r="L205" s="18" t="s">
        <v>35</v>
      </c>
      <c r="M205" s="18" t="s">
        <v>420</v>
      </c>
      <c r="N205" s="18" t="s">
        <v>421</v>
      </c>
      <c r="O205" s="18" t="s">
        <v>422</v>
      </c>
      <c r="P205" s="18" t="s">
        <v>485</v>
      </c>
      <c r="Q205" s="18" t="s">
        <v>486</v>
      </c>
      <c r="R205" s="18" t="s">
        <v>485</v>
      </c>
    </row>
    <row r="206" spans="1:18" x14ac:dyDescent="0.3">
      <c r="A206" s="18" t="s">
        <v>381</v>
      </c>
      <c r="E206" s="18" t="s">
        <v>78</v>
      </c>
      <c r="F206" s="18" t="s">
        <v>380</v>
      </c>
      <c r="G206" s="18" t="s">
        <v>385</v>
      </c>
      <c r="H206" s="18" t="s">
        <v>415</v>
      </c>
      <c r="I206" s="18" t="s">
        <v>479</v>
      </c>
      <c r="J206" s="18" t="s">
        <v>79</v>
      </c>
      <c r="K206" s="18" t="s">
        <v>424</v>
      </c>
      <c r="L206" s="18" t="s">
        <v>36</v>
      </c>
      <c r="M206" s="18" t="s">
        <v>425</v>
      </c>
      <c r="N206" s="18" t="s">
        <v>426</v>
      </c>
      <c r="O206" s="18" t="s">
        <v>427</v>
      </c>
      <c r="P206" s="18" t="s">
        <v>487</v>
      </c>
      <c r="Q206" s="18" t="s">
        <v>484</v>
      </c>
      <c r="R206" s="18" t="s">
        <v>487</v>
      </c>
    </row>
    <row r="207" spans="1:18" x14ac:dyDescent="0.3">
      <c r="A207" s="18" t="s">
        <v>381</v>
      </c>
      <c r="E207" s="18" t="s">
        <v>80</v>
      </c>
      <c r="F207" s="18" t="s">
        <v>380</v>
      </c>
      <c r="G207" s="18" t="s">
        <v>385</v>
      </c>
      <c r="H207" s="18" t="s">
        <v>415</v>
      </c>
      <c r="I207" s="18" t="s">
        <v>479</v>
      </c>
      <c r="J207" s="18" t="s">
        <v>81</v>
      </c>
      <c r="K207" s="18" t="s">
        <v>428</v>
      </c>
      <c r="L207" s="18" t="s">
        <v>32</v>
      </c>
      <c r="M207" s="18" t="s">
        <v>396</v>
      </c>
      <c r="N207" s="18" t="s">
        <v>397</v>
      </c>
      <c r="O207" s="18" t="s">
        <v>398</v>
      </c>
      <c r="P207" s="18" t="s">
        <v>482</v>
      </c>
      <c r="Q207" s="18" t="s">
        <v>483</v>
      </c>
      <c r="R207" s="18" t="s">
        <v>482</v>
      </c>
    </row>
    <row r="208" spans="1:18" x14ac:dyDescent="0.3">
      <c r="A208" s="18" t="s">
        <v>381</v>
      </c>
      <c r="E208" s="18" t="s">
        <v>82</v>
      </c>
      <c r="F208" s="18" t="s">
        <v>380</v>
      </c>
      <c r="G208" s="18" t="s">
        <v>385</v>
      </c>
      <c r="H208" s="18" t="s">
        <v>415</v>
      </c>
      <c r="I208" s="18" t="s">
        <v>479</v>
      </c>
      <c r="J208" s="18" t="s">
        <v>33</v>
      </c>
      <c r="K208" s="18" t="s">
        <v>395</v>
      </c>
      <c r="L208" s="18" t="s">
        <v>32</v>
      </c>
      <c r="M208" s="18" t="s">
        <v>396</v>
      </c>
      <c r="N208" s="18" t="s">
        <v>397</v>
      </c>
      <c r="O208" s="18" t="s">
        <v>398</v>
      </c>
      <c r="P208" s="18" t="s">
        <v>480</v>
      </c>
      <c r="Q208" s="18" t="s">
        <v>481</v>
      </c>
      <c r="R208" s="18" t="s">
        <v>480</v>
      </c>
    </row>
    <row r="209" spans="1:18" x14ac:dyDescent="0.3">
      <c r="A209" s="18" t="s">
        <v>381</v>
      </c>
      <c r="E209" s="18" t="s">
        <v>83</v>
      </c>
      <c r="F209" s="18" t="s">
        <v>380</v>
      </c>
      <c r="G209" s="18" t="s">
        <v>385</v>
      </c>
      <c r="H209" s="18" t="s">
        <v>415</v>
      </c>
      <c r="I209" s="18" t="s">
        <v>479</v>
      </c>
      <c r="J209" s="18" t="s">
        <v>29</v>
      </c>
      <c r="K209" s="18" t="s">
        <v>410</v>
      </c>
      <c r="L209" s="18" t="s">
        <v>20</v>
      </c>
      <c r="M209" s="18" t="s">
        <v>411</v>
      </c>
      <c r="N209" s="18" t="s">
        <v>412</v>
      </c>
      <c r="O209" s="18" t="s">
        <v>413</v>
      </c>
      <c r="P209" s="18" t="s">
        <v>488</v>
      </c>
      <c r="Q209" s="18" t="s">
        <v>489</v>
      </c>
      <c r="R209" s="18" t="s">
        <v>488</v>
      </c>
    </row>
    <row r="210" spans="1:18" x14ac:dyDescent="0.3">
      <c r="A210" s="18" t="s">
        <v>381</v>
      </c>
      <c r="E210" s="18" t="s">
        <v>84</v>
      </c>
      <c r="F210" s="18" t="s">
        <v>380</v>
      </c>
      <c r="G210" s="18" t="s">
        <v>385</v>
      </c>
      <c r="H210" s="18" t="s">
        <v>415</v>
      </c>
      <c r="I210" s="18" t="s">
        <v>479</v>
      </c>
      <c r="J210" s="18" t="s">
        <v>85</v>
      </c>
      <c r="K210" s="18" t="s">
        <v>429</v>
      </c>
      <c r="L210" s="18" t="s">
        <v>22</v>
      </c>
      <c r="M210" s="18" t="s">
        <v>392</v>
      </c>
      <c r="N210" s="18" t="s">
        <v>393</v>
      </c>
      <c r="O210" s="18" t="s">
        <v>394</v>
      </c>
      <c r="P210" s="18" t="s">
        <v>490</v>
      </c>
      <c r="Q210" s="18" t="s">
        <v>491</v>
      </c>
      <c r="R210" s="18" t="s">
        <v>490</v>
      </c>
    </row>
    <row r="211" spans="1:18" x14ac:dyDescent="0.3">
      <c r="A211" s="18" t="s">
        <v>381</v>
      </c>
      <c r="E211" s="18" t="s">
        <v>86</v>
      </c>
      <c r="F211" s="18" t="s">
        <v>380</v>
      </c>
      <c r="G211" s="18" t="s">
        <v>385</v>
      </c>
      <c r="H211" s="18" t="s">
        <v>415</v>
      </c>
      <c r="I211" s="18" t="s">
        <v>479</v>
      </c>
      <c r="J211" s="18" t="s">
        <v>87</v>
      </c>
      <c r="K211" s="18" t="s">
        <v>430</v>
      </c>
      <c r="L211" s="18" t="s">
        <v>32</v>
      </c>
      <c r="M211" s="18" t="s">
        <v>396</v>
      </c>
      <c r="N211" s="18" t="s">
        <v>397</v>
      </c>
      <c r="O211" s="18" t="s">
        <v>398</v>
      </c>
      <c r="P211" s="18" t="s">
        <v>490</v>
      </c>
      <c r="Q211" s="18" t="s">
        <v>491</v>
      </c>
      <c r="R211" s="18" t="s">
        <v>490</v>
      </c>
    </row>
    <row r="212" spans="1:18" x14ac:dyDescent="0.3">
      <c r="A212" s="18" t="s">
        <v>381</v>
      </c>
      <c r="E212" s="18" t="s">
        <v>88</v>
      </c>
      <c r="F212" s="18" t="s">
        <v>380</v>
      </c>
      <c r="G212" s="18" t="s">
        <v>385</v>
      </c>
      <c r="H212" s="18" t="s">
        <v>415</v>
      </c>
      <c r="I212" s="18" t="s">
        <v>479</v>
      </c>
      <c r="J212" s="18" t="s">
        <v>89</v>
      </c>
      <c r="K212" s="18" t="s">
        <v>431</v>
      </c>
      <c r="L212" s="18" t="s">
        <v>18</v>
      </c>
      <c r="M212" s="18" t="s">
        <v>388</v>
      </c>
      <c r="N212" s="18" t="s">
        <v>389</v>
      </c>
      <c r="O212" s="18" t="s">
        <v>390</v>
      </c>
      <c r="P212" s="18" t="s">
        <v>492</v>
      </c>
      <c r="Q212" s="18" t="s">
        <v>493</v>
      </c>
      <c r="R212" s="18" t="s">
        <v>492</v>
      </c>
    </row>
    <row r="213" spans="1:18" x14ac:dyDescent="0.3">
      <c r="A213" s="18" t="s">
        <v>381</v>
      </c>
      <c r="E213" s="18" t="s">
        <v>90</v>
      </c>
      <c r="F213" s="18" t="s">
        <v>380</v>
      </c>
      <c r="G213" s="18" t="s">
        <v>385</v>
      </c>
      <c r="H213" s="18" t="s">
        <v>415</v>
      </c>
      <c r="I213" s="18" t="s">
        <v>479</v>
      </c>
      <c r="J213" s="18" t="s">
        <v>91</v>
      </c>
      <c r="K213" s="18" t="s">
        <v>432</v>
      </c>
      <c r="L213" s="18" t="s">
        <v>32</v>
      </c>
      <c r="M213" s="18" t="s">
        <v>396</v>
      </c>
      <c r="N213" s="18" t="s">
        <v>397</v>
      </c>
      <c r="O213" s="18" t="s">
        <v>398</v>
      </c>
      <c r="P213" s="18" t="s">
        <v>494</v>
      </c>
      <c r="Q213" s="18" t="s">
        <v>495</v>
      </c>
      <c r="R213" s="18" t="s">
        <v>494</v>
      </c>
    </row>
    <row r="214" spans="1:18" x14ac:dyDescent="0.3">
      <c r="A214" s="18" t="s">
        <v>381</v>
      </c>
      <c r="E214" s="18" t="s">
        <v>92</v>
      </c>
      <c r="F214" s="18" t="s">
        <v>380</v>
      </c>
      <c r="G214" s="18" t="s">
        <v>385</v>
      </c>
      <c r="H214" s="18" t="s">
        <v>415</v>
      </c>
      <c r="I214" s="18" t="s">
        <v>479</v>
      </c>
      <c r="J214" s="18" t="s">
        <v>81</v>
      </c>
      <c r="K214" s="18" t="s">
        <v>428</v>
      </c>
      <c r="L214" s="18" t="s">
        <v>32</v>
      </c>
      <c r="M214" s="18" t="s">
        <v>396</v>
      </c>
      <c r="N214" s="18" t="s">
        <v>397</v>
      </c>
      <c r="O214" s="18" t="s">
        <v>398</v>
      </c>
      <c r="P214" s="18" t="s">
        <v>496</v>
      </c>
      <c r="Q214" s="18" t="s">
        <v>497</v>
      </c>
      <c r="R214" s="18" t="s">
        <v>496</v>
      </c>
    </row>
    <row r="215" spans="1:18" x14ac:dyDescent="0.3">
      <c r="A215" s="18" t="s">
        <v>381</v>
      </c>
      <c r="E215" s="18" t="s">
        <v>93</v>
      </c>
      <c r="F215" s="18" t="s">
        <v>380</v>
      </c>
      <c r="G215" s="18" t="s">
        <v>385</v>
      </c>
      <c r="H215" s="18" t="s">
        <v>433</v>
      </c>
      <c r="I215" s="18" t="s">
        <v>498</v>
      </c>
      <c r="J215" s="18" t="s">
        <v>75</v>
      </c>
      <c r="K215" s="18" t="s">
        <v>419</v>
      </c>
      <c r="L215" s="18" t="s">
        <v>35</v>
      </c>
      <c r="M215" s="18" t="s">
        <v>420</v>
      </c>
      <c r="N215" s="18" t="s">
        <v>421</v>
      </c>
      <c r="O215" s="18" t="s">
        <v>422</v>
      </c>
      <c r="P215" s="18" t="s">
        <v>499</v>
      </c>
      <c r="Q215" s="18" t="s">
        <v>500</v>
      </c>
      <c r="R215" s="18" t="s">
        <v>499</v>
      </c>
    </row>
    <row r="216" spans="1:18" x14ac:dyDescent="0.3">
      <c r="A216" s="18" t="s">
        <v>381</v>
      </c>
      <c r="E216" s="18" t="s">
        <v>94</v>
      </c>
      <c r="F216" s="18" t="s">
        <v>380</v>
      </c>
      <c r="G216" s="18" t="s">
        <v>385</v>
      </c>
      <c r="H216" s="18" t="s">
        <v>433</v>
      </c>
      <c r="I216" s="18" t="s">
        <v>498</v>
      </c>
      <c r="J216" s="18" t="s">
        <v>37</v>
      </c>
      <c r="K216" s="18" t="s">
        <v>434</v>
      </c>
      <c r="L216" s="18" t="s">
        <v>32</v>
      </c>
      <c r="M216" s="18" t="s">
        <v>396</v>
      </c>
      <c r="N216" s="18" t="s">
        <v>397</v>
      </c>
      <c r="O216" s="18" t="s">
        <v>398</v>
      </c>
      <c r="P216" s="18" t="s">
        <v>501</v>
      </c>
      <c r="Q216" s="18" t="s">
        <v>502</v>
      </c>
      <c r="R216" s="18" t="s">
        <v>501</v>
      </c>
    </row>
    <row r="217" spans="1:18" x14ac:dyDescent="0.3">
      <c r="A217" s="18" t="s">
        <v>381</v>
      </c>
      <c r="E217" s="18" t="s">
        <v>95</v>
      </c>
      <c r="F217" s="18" t="s">
        <v>380</v>
      </c>
      <c r="G217" s="18" t="s">
        <v>385</v>
      </c>
      <c r="H217" s="18" t="s">
        <v>433</v>
      </c>
      <c r="I217" s="18" t="s">
        <v>498</v>
      </c>
      <c r="J217" s="18" t="s">
        <v>96</v>
      </c>
      <c r="K217" s="18" t="s">
        <v>435</v>
      </c>
      <c r="L217" s="18" t="s">
        <v>20</v>
      </c>
      <c r="M217" s="18" t="s">
        <v>411</v>
      </c>
      <c r="N217" s="18" t="s">
        <v>412</v>
      </c>
      <c r="O217" s="18" t="s">
        <v>413</v>
      </c>
      <c r="P217" s="18" t="s">
        <v>503</v>
      </c>
      <c r="Q217" s="18" t="s">
        <v>504</v>
      </c>
      <c r="R217" s="18" t="s">
        <v>503</v>
      </c>
    </row>
    <row r="218" spans="1:18" x14ac:dyDescent="0.3">
      <c r="A218" s="18" t="s">
        <v>381</v>
      </c>
      <c r="E218" s="18" t="s">
        <v>97</v>
      </c>
      <c r="F218" s="18" t="s">
        <v>380</v>
      </c>
      <c r="G218" s="18" t="s">
        <v>385</v>
      </c>
      <c r="H218" s="18" t="s">
        <v>433</v>
      </c>
      <c r="I218" s="18" t="s">
        <v>498</v>
      </c>
      <c r="J218" s="18" t="s">
        <v>98</v>
      </c>
      <c r="K218" s="18" t="s">
        <v>436</v>
      </c>
      <c r="L218" s="18" t="s">
        <v>20</v>
      </c>
      <c r="M218" s="18" t="s">
        <v>411</v>
      </c>
      <c r="N218" s="18" t="s">
        <v>412</v>
      </c>
      <c r="O218" s="18" t="s">
        <v>413</v>
      </c>
      <c r="P218" s="18" t="s">
        <v>505</v>
      </c>
      <c r="Q218" s="18" t="s">
        <v>506</v>
      </c>
      <c r="R218" s="18" t="s">
        <v>505</v>
      </c>
    </row>
    <row r="219" spans="1:18" x14ac:dyDescent="0.3">
      <c r="A219" s="18" t="s">
        <v>381</v>
      </c>
      <c r="E219" s="18" t="s">
        <v>269</v>
      </c>
      <c r="F219" s="18" t="s">
        <v>380</v>
      </c>
      <c r="G219" s="18" t="s">
        <v>385</v>
      </c>
      <c r="H219" s="18" t="s">
        <v>386</v>
      </c>
      <c r="I219" s="18" t="s">
        <v>460</v>
      </c>
      <c r="J219" s="18" t="s">
        <v>30</v>
      </c>
      <c r="K219" s="18" t="s">
        <v>437</v>
      </c>
      <c r="L219" s="18" t="s">
        <v>20</v>
      </c>
      <c r="M219" s="18" t="s">
        <v>411</v>
      </c>
      <c r="N219" s="18" t="s">
        <v>412</v>
      </c>
      <c r="O219" s="18" t="s">
        <v>413</v>
      </c>
      <c r="P219" s="18" t="s">
        <v>507</v>
      </c>
      <c r="Q219" s="18" t="s">
        <v>508</v>
      </c>
      <c r="R219" s="18" t="s">
        <v>507</v>
      </c>
    </row>
    <row r="220" spans="1:18" x14ac:dyDescent="0.3">
      <c r="A220" s="18" t="s">
        <v>381</v>
      </c>
      <c r="E220" s="18" t="s">
        <v>270</v>
      </c>
      <c r="F220" s="18" t="s">
        <v>380</v>
      </c>
      <c r="G220" s="18" t="s">
        <v>385</v>
      </c>
      <c r="H220" s="18" t="s">
        <v>386</v>
      </c>
      <c r="I220" s="18" t="s">
        <v>460</v>
      </c>
      <c r="J220" s="18" t="s">
        <v>38</v>
      </c>
      <c r="K220" s="18" t="s">
        <v>438</v>
      </c>
      <c r="L220" s="18" t="s">
        <v>36</v>
      </c>
      <c r="M220" s="18" t="s">
        <v>425</v>
      </c>
      <c r="N220" s="18" t="s">
        <v>426</v>
      </c>
      <c r="O220" s="18" t="s">
        <v>427</v>
      </c>
      <c r="P220" s="18" t="s">
        <v>509</v>
      </c>
      <c r="Q220" s="18" t="s">
        <v>510</v>
      </c>
      <c r="R220" s="18" t="s">
        <v>509</v>
      </c>
    </row>
    <row r="221" spans="1:18" x14ac:dyDescent="0.3">
      <c r="A221" s="18" t="s">
        <v>381</v>
      </c>
      <c r="E221" s="18" t="s">
        <v>271</v>
      </c>
      <c r="F221" s="18" t="s">
        <v>380</v>
      </c>
      <c r="G221" s="18" t="s">
        <v>385</v>
      </c>
      <c r="H221" s="18" t="s">
        <v>386</v>
      </c>
      <c r="I221" s="18" t="s">
        <v>460</v>
      </c>
      <c r="J221" s="18" t="s">
        <v>30</v>
      </c>
      <c r="K221" s="18" t="s">
        <v>437</v>
      </c>
      <c r="L221" s="18" t="s">
        <v>20</v>
      </c>
      <c r="M221" s="18" t="s">
        <v>411</v>
      </c>
      <c r="N221" s="18" t="s">
        <v>412</v>
      </c>
      <c r="O221" s="18" t="s">
        <v>413</v>
      </c>
      <c r="P221" s="18" t="s">
        <v>461</v>
      </c>
      <c r="Q221" s="18" t="s">
        <v>462</v>
      </c>
      <c r="R221" s="18" t="s">
        <v>461</v>
      </c>
    </row>
    <row r="222" spans="1:18" x14ac:dyDescent="0.3">
      <c r="A222" s="18" t="s">
        <v>381</v>
      </c>
      <c r="E222" s="18" t="s">
        <v>272</v>
      </c>
      <c r="F222" s="18" t="s">
        <v>380</v>
      </c>
      <c r="G222" s="18" t="s">
        <v>385</v>
      </c>
      <c r="H222" s="18" t="s">
        <v>386</v>
      </c>
      <c r="I222" s="18" t="s">
        <v>460</v>
      </c>
      <c r="J222" s="18" t="s">
        <v>29</v>
      </c>
      <c r="K222" s="18" t="s">
        <v>410</v>
      </c>
      <c r="L222" s="18" t="s">
        <v>20</v>
      </c>
      <c r="M222" s="18" t="s">
        <v>411</v>
      </c>
      <c r="N222" s="18" t="s">
        <v>412</v>
      </c>
      <c r="O222" s="18" t="s">
        <v>413</v>
      </c>
      <c r="P222" s="18" t="s">
        <v>511</v>
      </c>
      <c r="Q222" s="18" t="s">
        <v>512</v>
      </c>
      <c r="R222" s="18" t="s">
        <v>511</v>
      </c>
    </row>
    <row r="223" spans="1:18" x14ac:dyDescent="0.3">
      <c r="A223" s="18" t="s">
        <v>381</v>
      </c>
      <c r="E223" s="18" t="s">
        <v>273</v>
      </c>
      <c r="F223" s="18" t="s">
        <v>380</v>
      </c>
      <c r="G223" s="18" t="s">
        <v>385</v>
      </c>
      <c r="H223" s="18" t="s">
        <v>386</v>
      </c>
      <c r="I223" s="18" t="s">
        <v>460</v>
      </c>
      <c r="J223" s="18" t="s">
        <v>39</v>
      </c>
      <c r="K223" s="18" t="s">
        <v>439</v>
      </c>
      <c r="L223" s="18" t="s">
        <v>24</v>
      </c>
      <c r="M223" s="18" t="s">
        <v>402</v>
      </c>
      <c r="N223" s="18" t="s">
        <v>403</v>
      </c>
      <c r="O223" s="18" t="s">
        <v>404</v>
      </c>
      <c r="P223" s="18" t="s">
        <v>513</v>
      </c>
      <c r="Q223" s="18" t="s">
        <v>514</v>
      </c>
      <c r="R223" s="18" t="s">
        <v>513</v>
      </c>
    </row>
    <row r="224" spans="1:18" x14ac:dyDescent="0.3">
      <c r="A224" s="18" t="s">
        <v>381</v>
      </c>
      <c r="E224" s="18" t="s">
        <v>274</v>
      </c>
      <c r="F224" s="18" t="s">
        <v>380</v>
      </c>
      <c r="G224" s="18" t="s">
        <v>385</v>
      </c>
      <c r="H224" s="18" t="s">
        <v>386</v>
      </c>
      <c r="I224" s="18" t="s">
        <v>460</v>
      </c>
      <c r="J224" s="18" t="s">
        <v>28</v>
      </c>
      <c r="K224" s="18" t="s">
        <v>406</v>
      </c>
      <c r="L224" s="18" t="s">
        <v>27</v>
      </c>
      <c r="M224" s="18" t="s">
        <v>407</v>
      </c>
      <c r="N224" s="18" t="s">
        <v>408</v>
      </c>
      <c r="O224" s="18" t="s">
        <v>409</v>
      </c>
      <c r="P224" s="18" t="s">
        <v>515</v>
      </c>
      <c r="Q224" s="18" t="s">
        <v>516</v>
      </c>
      <c r="R224" s="18" t="s">
        <v>515</v>
      </c>
    </row>
    <row r="225" spans="1:18" x14ac:dyDescent="0.3">
      <c r="A225" s="18" t="s">
        <v>381</v>
      </c>
      <c r="E225" s="18" t="s">
        <v>275</v>
      </c>
      <c r="F225" s="18" t="s">
        <v>380</v>
      </c>
      <c r="G225" s="18" t="s">
        <v>385</v>
      </c>
      <c r="H225" s="18" t="s">
        <v>386</v>
      </c>
      <c r="I225" s="18" t="s">
        <v>460</v>
      </c>
      <c r="J225" s="18" t="s">
        <v>34</v>
      </c>
      <c r="K225" s="18" t="s">
        <v>399</v>
      </c>
      <c r="L225" s="18" t="s">
        <v>22</v>
      </c>
      <c r="M225" s="18" t="s">
        <v>392</v>
      </c>
      <c r="N225" s="18" t="s">
        <v>393</v>
      </c>
      <c r="O225" s="18" t="s">
        <v>394</v>
      </c>
      <c r="P225" s="18" t="s">
        <v>517</v>
      </c>
      <c r="Q225" s="18" t="s">
        <v>518</v>
      </c>
      <c r="R225" s="18" t="s">
        <v>517</v>
      </c>
    </row>
    <row r="226" spans="1:18" x14ac:dyDescent="0.3">
      <c r="A226" s="18" t="s">
        <v>381</v>
      </c>
      <c r="E226" s="18" t="s">
        <v>276</v>
      </c>
      <c r="F226" s="18" t="s">
        <v>380</v>
      </c>
      <c r="G226" s="18" t="s">
        <v>385</v>
      </c>
      <c r="H226" s="18" t="s">
        <v>386</v>
      </c>
      <c r="I226" s="18" t="s">
        <v>460</v>
      </c>
      <c r="J226" s="18" t="s">
        <v>21</v>
      </c>
      <c r="K226" s="18" t="s">
        <v>414</v>
      </c>
      <c r="L226" s="18" t="s">
        <v>20</v>
      </c>
      <c r="M226" s="18" t="s">
        <v>411</v>
      </c>
      <c r="N226" s="18" t="s">
        <v>412</v>
      </c>
      <c r="O226" s="18" t="s">
        <v>413</v>
      </c>
      <c r="P226" s="18" t="s">
        <v>519</v>
      </c>
      <c r="Q226" s="18" t="s">
        <v>520</v>
      </c>
      <c r="R226" s="18" t="s">
        <v>519</v>
      </c>
    </row>
    <row r="227" spans="1:18" x14ac:dyDescent="0.3">
      <c r="A227" s="18" t="s">
        <v>381</v>
      </c>
      <c r="E227" s="18" t="s">
        <v>277</v>
      </c>
      <c r="F227" s="18" t="s">
        <v>380</v>
      </c>
      <c r="G227" s="18" t="s">
        <v>385</v>
      </c>
      <c r="H227" s="18" t="s">
        <v>386</v>
      </c>
      <c r="I227" s="18" t="s">
        <v>460</v>
      </c>
      <c r="J227" s="18" t="s">
        <v>19</v>
      </c>
      <c r="K227" s="18" t="s">
        <v>387</v>
      </c>
      <c r="L227" s="18" t="s">
        <v>18</v>
      </c>
      <c r="M227" s="18" t="s">
        <v>388</v>
      </c>
      <c r="N227" s="18" t="s">
        <v>389</v>
      </c>
      <c r="O227" s="18" t="s">
        <v>390</v>
      </c>
      <c r="P227" s="18" t="s">
        <v>521</v>
      </c>
      <c r="Q227" s="18" t="s">
        <v>522</v>
      </c>
      <c r="R227" s="18" t="s">
        <v>521</v>
      </c>
    </row>
    <row r="228" spans="1:18" x14ac:dyDescent="0.3">
      <c r="A228" s="18" t="s">
        <v>381</v>
      </c>
      <c r="E228" s="18" t="s">
        <v>278</v>
      </c>
      <c r="F228" s="18" t="s">
        <v>380</v>
      </c>
      <c r="G228" s="18" t="s">
        <v>385</v>
      </c>
      <c r="H228" s="18" t="s">
        <v>386</v>
      </c>
      <c r="I228" s="18" t="s">
        <v>460</v>
      </c>
      <c r="J228" s="18" t="s">
        <v>31</v>
      </c>
      <c r="K228" s="18" t="s">
        <v>391</v>
      </c>
      <c r="L228" s="18" t="s">
        <v>22</v>
      </c>
      <c r="M228" s="18" t="s">
        <v>392</v>
      </c>
      <c r="N228" s="18" t="s">
        <v>393</v>
      </c>
      <c r="O228" s="18" t="s">
        <v>394</v>
      </c>
      <c r="P228" s="18" t="s">
        <v>523</v>
      </c>
      <c r="Q228" s="18" t="s">
        <v>524</v>
      </c>
      <c r="R228" s="18" t="s">
        <v>523</v>
      </c>
    </row>
    <row r="229" spans="1:18" x14ac:dyDescent="0.3">
      <c r="A229" s="18" t="s">
        <v>381</v>
      </c>
      <c r="E229" s="18" t="s">
        <v>279</v>
      </c>
      <c r="F229" s="18" t="s">
        <v>380</v>
      </c>
      <c r="G229" s="18" t="s">
        <v>385</v>
      </c>
      <c r="H229" s="18" t="s">
        <v>386</v>
      </c>
      <c r="I229" s="18" t="s">
        <v>460</v>
      </c>
      <c r="J229" s="18" t="s">
        <v>23</v>
      </c>
      <c r="K229" s="18" t="s">
        <v>400</v>
      </c>
      <c r="L229" s="18" t="s">
        <v>22</v>
      </c>
      <c r="M229" s="18" t="s">
        <v>392</v>
      </c>
      <c r="N229" s="18" t="s">
        <v>393</v>
      </c>
      <c r="O229" s="18" t="s">
        <v>394</v>
      </c>
      <c r="P229" s="18" t="s">
        <v>525</v>
      </c>
      <c r="Q229" s="18" t="s">
        <v>526</v>
      </c>
      <c r="R229" s="18" t="s">
        <v>525</v>
      </c>
    </row>
    <row r="230" spans="1:18" x14ac:dyDescent="0.3">
      <c r="A230" s="18" t="s">
        <v>381</v>
      </c>
      <c r="E230" s="18" t="s">
        <v>280</v>
      </c>
      <c r="F230" s="18" t="s">
        <v>380</v>
      </c>
      <c r="G230" s="18" t="s">
        <v>385</v>
      </c>
      <c r="H230" s="18" t="s">
        <v>386</v>
      </c>
      <c r="I230" s="18" t="s">
        <v>460</v>
      </c>
      <c r="J230" s="18" t="s">
        <v>25</v>
      </c>
      <c r="K230" s="18" t="s">
        <v>401</v>
      </c>
      <c r="L230" s="18" t="s">
        <v>24</v>
      </c>
      <c r="M230" s="18" t="s">
        <v>402</v>
      </c>
      <c r="N230" s="18" t="s">
        <v>403</v>
      </c>
      <c r="O230" s="18" t="s">
        <v>404</v>
      </c>
      <c r="P230" s="18" t="s">
        <v>527</v>
      </c>
      <c r="Q230" s="18" t="s">
        <v>528</v>
      </c>
      <c r="R230" s="18" t="s">
        <v>527</v>
      </c>
    </row>
    <row r="231" spans="1:18" x14ac:dyDescent="0.3">
      <c r="A231" s="18" t="s">
        <v>381</v>
      </c>
      <c r="E231" s="18" t="s">
        <v>281</v>
      </c>
      <c r="F231" s="18" t="s">
        <v>380</v>
      </c>
      <c r="G231" s="18" t="s">
        <v>385</v>
      </c>
      <c r="H231" s="18" t="s">
        <v>386</v>
      </c>
      <c r="I231" s="18" t="s">
        <v>460</v>
      </c>
      <c r="J231" s="18" t="s">
        <v>26</v>
      </c>
      <c r="K231" s="18" t="s">
        <v>405</v>
      </c>
      <c r="L231" s="18" t="s">
        <v>24</v>
      </c>
      <c r="M231" s="18" t="s">
        <v>402</v>
      </c>
      <c r="N231" s="18" t="s">
        <v>403</v>
      </c>
      <c r="O231" s="18" t="s">
        <v>404</v>
      </c>
      <c r="P231" s="18" t="s">
        <v>515</v>
      </c>
      <c r="Q231" s="18" t="s">
        <v>516</v>
      </c>
      <c r="R231" s="18" t="s">
        <v>515</v>
      </c>
    </row>
    <row r="232" spans="1:18" x14ac:dyDescent="0.3">
      <c r="A232" s="18" t="s">
        <v>381</v>
      </c>
      <c r="E232" s="18" t="s">
        <v>282</v>
      </c>
      <c r="F232" s="18" t="s">
        <v>380</v>
      </c>
      <c r="G232" s="18" t="s">
        <v>385</v>
      </c>
      <c r="H232" s="18" t="s">
        <v>386</v>
      </c>
      <c r="I232" s="18" t="s">
        <v>460</v>
      </c>
      <c r="J232" s="18" t="s">
        <v>33</v>
      </c>
      <c r="K232" s="18" t="s">
        <v>395</v>
      </c>
      <c r="L232" s="18" t="s">
        <v>32</v>
      </c>
      <c r="M232" s="18" t="s">
        <v>396</v>
      </c>
      <c r="N232" s="18" t="s">
        <v>397</v>
      </c>
      <c r="O232" s="18" t="s">
        <v>398</v>
      </c>
      <c r="P232" s="18" t="s">
        <v>529</v>
      </c>
      <c r="Q232" s="18" t="s">
        <v>530</v>
      </c>
      <c r="R232" s="18" t="s">
        <v>529</v>
      </c>
    </row>
    <row r="233" spans="1:18" x14ac:dyDescent="0.3">
      <c r="A233" s="18" t="s">
        <v>381</v>
      </c>
      <c r="E233" s="18" t="s">
        <v>283</v>
      </c>
      <c r="F233" s="18" t="s">
        <v>380</v>
      </c>
      <c r="G233" s="18" t="s">
        <v>385</v>
      </c>
      <c r="H233" s="18" t="s">
        <v>386</v>
      </c>
      <c r="I233" s="18" t="s">
        <v>460</v>
      </c>
      <c r="J233" s="18" t="s">
        <v>34</v>
      </c>
      <c r="K233" s="18" t="s">
        <v>399</v>
      </c>
      <c r="L233" s="18" t="s">
        <v>22</v>
      </c>
      <c r="M233" s="18" t="s">
        <v>392</v>
      </c>
      <c r="N233" s="18" t="s">
        <v>393</v>
      </c>
      <c r="O233" s="18" t="s">
        <v>394</v>
      </c>
      <c r="P233" s="18" t="s">
        <v>531</v>
      </c>
      <c r="Q233" s="18" t="s">
        <v>532</v>
      </c>
      <c r="R233" s="18" t="s">
        <v>531</v>
      </c>
    </row>
    <row r="234" spans="1:18" x14ac:dyDescent="0.3">
      <c r="A234" s="18" t="s">
        <v>381</v>
      </c>
      <c r="E234" s="18" t="s">
        <v>284</v>
      </c>
      <c r="F234" s="18" t="s">
        <v>380</v>
      </c>
      <c r="G234" s="18" t="s">
        <v>385</v>
      </c>
      <c r="H234" s="18" t="s">
        <v>386</v>
      </c>
      <c r="I234" s="18" t="s">
        <v>460</v>
      </c>
      <c r="J234" s="18" t="s">
        <v>28</v>
      </c>
      <c r="K234" s="18" t="s">
        <v>406</v>
      </c>
      <c r="L234" s="18" t="s">
        <v>27</v>
      </c>
      <c r="M234" s="18" t="s">
        <v>407</v>
      </c>
      <c r="N234" s="18" t="s">
        <v>408</v>
      </c>
      <c r="O234" s="18" t="s">
        <v>409</v>
      </c>
      <c r="P234" s="18" t="s">
        <v>509</v>
      </c>
      <c r="Q234" s="18" t="s">
        <v>510</v>
      </c>
      <c r="R234" s="18" t="s">
        <v>509</v>
      </c>
    </row>
    <row r="235" spans="1:18" x14ac:dyDescent="0.3">
      <c r="A235" s="18" t="s">
        <v>381</v>
      </c>
      <c r="E235" s="18" t="s">
        <v>285</v>
      </c>
      <c r="F235" s="18" t="s">
        <v>380</v>
      </c>
      <c r="G235" s="18" t="s">
        <v>385</v>
      </c>
      <c r="H235" s="18" t="s">
        <v>386</v>
      </c>
      <c r="I235" s="18" t="s">
        <v>460</v>
      </c>
      <c r="J235" s="18" t="s">
        <v>29</v>
      </c>
      <c r="K235" s="18" t="s">
        <v>410</v>
      </c>
      <c r="L235" s="18" t="s">
        <v>20</v>
      </c>
      <c r="M235" s="18" t="s">
        <v>411</v>
      </c>
      <c r="N235" s="18" t="s">
        <v>412</v>
      </c>
      <c r="O235" s="18" t="s">
        <v>413</v>
      </c>
      <c r="P235" s="18" t="s">
        <v>533</v>
      </c>
      <c r="Q235" s="18" t="s">
        <v>534</v>
      </c>
      <c r="R235" s="18" t="s">
        <v>533</v>
      </c>
    </row>
    <row r="236" spans="1:18" x14ac:dyDescent="0.3">
      <c r="A236" s="18" t="s">
        <v>381</v>
      </c>
      <c r="E236" s="18" t="s">
        <v>286</v>
      </c>
      <c r="F236" s="18" t="s">
        <v>380</v>
      </c>
      <c r="G236" s="18" t="s">
        <v>385</v>
      </c>
      <c r="H236" s="18" t="s">
        <v>386</v>
      </c>
      <c r="I236" s="18" t="s">
        <v>460</v>
      </c>
      <c r="J236" s="18" t="s">
        <v>29</v>
      </c>
      <c r="K236" s="18" t="s">
        <v>410</v>
      </c>
      <c r="L236" s="18" t="s">
        <v>20</v>
      </c>
      <c r="M236" s="18" t="s">
        <v>411</v>
      </c>
      <c r="N236" s="18" t="s">
        <v>412</v>
      </c>
      <c r="O236" s="18" t="s">
        <v>413</v>
      </c>
      <c r="P236" s="18" t="s">
        <v>535</v>
      </c>
      <c r="Q236" s="18" t="s">
        <v>536</v>
      </c>
      <c r="R236" s="18" t="s">
        <v>535</v>
      </c>
    </row>
    <row r="237" spans="1:18" x14ac:dyDescent="0.3">
      <c r="A237" s="18" t="s">
        <v>381</v>
      </c>
      <c r="E237" s="18" t="s">
        <v>287</v>
      </c>
      <c r="F237" s="18" t="s">
        <v>380</v>
      </c>
      <c r="G237" s="18" t="s">
        <v>385</v>
      </c>
      <c r="H237" s="18" t="s">
        <v>386</v>
      </c>
      <c r="I237" s="18" t="s">
        <v>460</v>
      </c>
      <c r="J237" s="18" t="s">
        <v>34</v>
      </c>
      <c r="K237" s="18" t="s">
        <v>399</v>
      </c>
      <c r="L237" s="18" t="s">
        <v>22</v>
      </c>
      <c r="M237" s="18" t="s">
        <v>392</v>
      </c>
      <c r="N237" s="18" t="s">
        <v>393</v>
      </c>
      <c r="O237" s="18" t="s">
        <v>394</v>
      </c>
      <c r="P237" s="18" t="s">
        <v>537</v>
      </c>
      <c r="Q237" s="18" t="s">
        <v>538</v>
      </c>
      <c r="R237" s="18" t="s">
        <v>537</v>
      </c>
    </row>
    <row r="238" spans="1:18" x14ac:dyDescent="0.3">
      <c r="A238" s="18" t="s">
        <v>381</v>
      </c>
      <c r="E238" s="18" t="s">
        <v>288</v>
      </c>
      <c r="F238" s="18" t="s">
        <v>380</v>
      </c>
      <c r="G238" s="18" t="s">
        <v>385</v>
      </c>
      <c r="H238" s="18" t="s">
        <v>386</v>
      </c>
      <c r="I238" s="18" t="s">
        <v>460</v>
      </c>
      <c r="J238" s="18" t="s">
        <v>21</v>
      </c>
      <c r="K238" s="18" t="s">
        <v>414</v>
      </c>
      <c r="L238" s="18" t="s">
        <v>20</v>
      </c>
      <c r="M238" s="18" t="s">
        <v>411</v>
      </c>
      <c r="N238" s="18" t="s">
        <v>412</v>
      </c>
      <c r="O238" s="18" t="s">
        <v>413</v>
      </c>
      <c r="P238" s="18" t="s">
        <v>539</v>
      </c>
      <c r="Q238" s="18" t="s">
        <v>510</v>
      </c>
      <c r="R238" s="18" t="s">
        <v>539</v>
      </c>
    </row>
    <row r="239" spans="1:18" x14ac:dyDescent="0.3">
      <c r="A239" s="18" t="s">
        <v>381</v>
      </c>
      <c r="E239" s="18" t="s">
        <v>289</v>
      </c>
      <c r="F239" s="18" t="s">
        <v>380</v>
      </c>
      <c r="G239" s="18" t="s">
        <v>385</v>
      </c>
      <c r="H239" s="18" t="s">
        <v>386</v>
      </c>
      <c r="I239" s="18" t="s">
        <v>460</v>
      </c>
      <c r="J239" s="18" t="s">
        <v>19</v>
      </c>
      <c r="K239" s="18" t="s">
        <v>387</v>
      </c>
      <c r="L239" s="18" t="s">
        <v>18</v>
      </c>
      <c r="M239" s="18" t="s">
        <v>388</v>
      </c>
      <c r="N239" s="18" t="s">
        <v>389</v>
      </c>
      <c r="O239" s="18" t="s">
        <v>390</v>
      </c>
      <c r="P239" s="18" t="s">
        <v>540</v>
      </c>
      <c r="Q239" s="18" t="s">
        <v>541</v>
      </c>
      <c r="R239" s="18" t="s">
        <v>540</v>
      </c>
    </row>
    <row r="240" spans="1:18" x14ac:dyDescent="0.3">
      <c r="A240" s="18" t="s">
        <v>381</v>
      </c>
      <c r="E240" s="18" t="s">
        <v>290</v>
      </c>
      <c r="F240" s="18" t="s">
        <v>380</v>
      </c>
      <c r="G240" s="18" t="s">
        <v>385</v>
      </c>
      <c r="H240" s="18" t="s">
        <v>386</v>
      </c>
      <c r="I240" s="18" t="s">
        <v>460</v>
      </c>
      <c r="J240" s="18" t="s">
        <v>31</v>
      </c>
      <c r="K240" s="18" t="s">
        <v>391</v>
      </c>
      <c r="L240" s="18" t="s">
        <v>22</v>
      </c>
      <c r="M240" s="18" t="s">
        <v>392</v>
      </c>
      <c r="N240" s="18" t="s">
        <v>393</v>
      </c>
      <c r="O240" s="18" t="s">
        <v>394</v>
      </c>
      <c r="P240" s="18" t="s">
        <v>517</v>
      </c>
      <c r="Q240" s="18" t="s">
        <v>518</v>
      </c>
      <c r="R240" s="18" t="s">
        <v>517</v>
      </c>
    </row>
    <row r="241" spans="1:18" x14ac:dyDescent="0.3">
      <c r="A241" s="18" t="s">
        <v>381</v>
      </c>
      <c r="E241" s="18" t="s">
        <v>291</v>
      </c>
      <c r="F241" s="18" t="s">
        <v>380</v>
      </c>
      <c r="G241" s="18" t="s">
        <v>385</v>
      </c>
      <c r="H241" s="18" t="s">
        <v>386</v>
      </c>
      <c r="I241" s="18" t="s">
        <v>460</v>
      </c>
      <c r="J241" s="18" t="s">
        <v>33</v>
      </c>
      <c r="K241" s="18" t="s">
        <v>395</v>
      </c>
      <c r="L241" s="18" t="s">
        <v>32</v>
      </c>
      <c r="M241" s="18" t="s">
        <v>396</v>
      </c>
      <c r="N241" s="18" t="s">
        <v>397</v>
      </c>
      <c r="O241" s="18" t="s">
        <v>398</v>
      </c>
      <c r="P241" s="18" t="s">
        <v>542</v>
      </c>
      <c r="Q241" s="18" t="s">
        <v>543</v>
      </c>
      <c r="R241" s="18" t="s">
        <v>542</v>
      </c>
    </row>
    <row r="242" spans="1:18" x14ac:dyDescent="0.3">
      <c r="A242" s="18" t="s">
        <v>381</v>
      </c>
      <c r="E242" s="18" t="s">
        <v>292</v>
      </c>
      <c r="F242" s="18" t="s">
        <v>380</v>
      </c>
      <c r="G242" s="18" t="s">
        <v>385</v>
      </c>
      <c r="H242" s="18" t="s">
        <v>386</v>
      </c>
      <c r="I242" s="18" t="s">
        <v>460</v>
      </c>
      <c r="J242" s="18" t="s">
        <v>23</v>
      </c>
      <c r="K242" s="18" t="s">
        <v>400</v>
      </c>
      <c r="L242" s="18" t="s">
        <v>22</v>
      </c>
      <c r="M242" s="18" t="s">
        <v>392</v>
      </c>
      <c r="N242" s="18" t="s">
        <v>393</v>
      </c>
      <c r="O242" s="18" t="s">
        <v>394</v>
      </c>
      <c r="P242" s="18" t="s">
        <v>521</v>
      </c>
      <c r="Q242" s="18" t="s">
        <v>522</v>
      </c>
      <c r="R242" s="18" t="s">
        <v>521</v>
      </c>
    </row>
    <row r="243" spans="1:18" x14ac:dyDescent="0.3">
      <c r="A243" s="18" t="s">
        <v>381</v>
      </c>
      <c r="E243" s="18" t="s">
        <v>293</v>
      </c>
      <c r="F243" s="18" t="s">
        <v>380</v>
      </c>
      <c r="G243" s="18" t="s">
        <v>385</v>
      </c>
      <c r="H243" s="18" t="s">
        <v>386</v>
      </c>
      <c r="I243" s="18" t="s">
        <v>460</v>
      </c>
      <c r="J243" s="18" t="s">
        <v>25</v>
      </c>
      <c r="K243" s="18" t="s">
        <v>401</v>
      </c>
      <c r="L243" s="18" t="s">
        <v>24</v>
      </c>
      <c r="M243" s="18" t="s">
        <v>402</v>
      </c>
      <c r="N243" s="18" t="s">
        <v>403</v>
      </c>
      <c r="O243" s="18" t="s">
        <v>404</v>
      </c>
      <c r="P243" s="18" t="s">
        <v>517</v>
      </c>
      <c r="Q243" s="18" t="s">
        <v>518</v>
      </c>
      <c r="R243" s="18" t="s">
        <v>517</v>
      </c>
    </row>
    <row r="244" spans="1:18" x14ac:dyDescent="0.3">
      <c r="A244" s="18" t="s">
        <v>381</v>
      </c>
      <c r="E244" s="18" t="s">
        <v>294</v>
      </c>
      <c r="F244" s="18" t="s">
        <v>380</v>
      </c>
      <c r="G244" s="18" t="s">
        <v>385</v>
      </c>
      <c r="H244" s="18" t="s">
        <v>386</v>
      </c>
      <c r="I244" s="18" t="s">
        <v>460</v>
      </c>
      <c r="J244" s="18" t="s">
        <v>26</v>
      </c>
      <c r="K244" s="18" t="s">
        <v>405</v>
      </c>
      <c r="L244" s="18" t="s">
        <v>24</v>
      </c>
      <c r="M244" s="18" t="s">
        <v>402</v>
      </c>
      <c r="N244" s="18" t="s">
        <v>403</v>
      </c>
      <c r="O244" s="18" t="s">
        <v>404</v>
      </c>
      <c r="P244" s="18" t="s">
        <v>523</v>
      </c>
      <c r="Q244" s="18" t="s">
        <v>524</v>
      </c>
      <c r="R244" s="18" t="s">
        <v>523</v>
      </c>
    </row>
    <row r="245" spans="1:18" x14ac:dyDescent="0.3">
      <c r="A245" s="18" t="s">
        <v>381</v>
      </c>
      <c r="E245" s="18" t="s">
        <v>295</v>
      </c>
      <c r="F245" s="18" t="s">
        <v>380</v>
      </c>
      <c r="G245" s="18" t="s">
        <v>385</v>
      </c>
      <c r="H245" s="18" t="s">
        <v>386</v>
      </c>
      <c r="I245" s="18" t="s">
        <v>460</v>
      </c>
      <c r="J245" s="18" t="s">
        <v>33</v>
      </c>
      <c r="K245" s="18" t="s">
        <v>395</v>
      </c>
      <c r="L245" s="18" t="s">
        <v>32</v>
      </c>
      <c r="M245" s="18" t="s">
        <v>396</v>
      </c>
      <c r="N245" s="18" t="s">
        <v>397</v>
      </c>
      <c r="O245" s="18" t="s">
        <v>398</v>
      </c>
      <c r="P245" s="18" t="s">
        <v>544</v>
      </c>
      <c r="Q245" s="18" t="s">
        <v>545</v>
      </c>
      <c r="R245" s="18" t="s">
        <v>544</v>
      </c>
    </row>
    <row r="246" spans="1:18" x14ac:dyDescent="0.3">
      <c r="A246" s="18" t="s">
        <v>381</v>
      </c>
      <c r="E246" s="18" t="s">
        <v>296</v>
      </c>
      <c r="F246" s="18" t="s">
        <v>380</v>
      </c>
      <c r="G246" s="18" t="s">
        <v>385</v>
      </c>
      <c r="H246" s="18" t="s">
        <v>386</v>
      </c>
      <c r="I246" s="18" t="s">
        <v>460</v>
      </c>
      <c r="J246" s="18" t="s">
        <v>34</v>
      </c>
      <c r="K246" s="18" t="s">
        <v>399</v>
      </c>
      <c r="L246" s="18" t="s">
        <v>22</v>
      </c>
      <c r="M246" s="18" t="s">
        <v>392</v>
      </c>
      <c r="N246" s="18" t="s">
        <v>393</v>
      </c>
      <c r="O246" s="18" t="s">
        <v>394</v>
      </c>
      <c r="P246" s="18" t="s">
        <v>546</v>
      </c>
      <c r="Q246" s="18" t="s">
        <v>547</v>
      </c>
      <c r="R246" s="18" t="s">
        <v>546</v>
      </c>
    </row>
    <row r="247" spans="1:18" x14ac:dyDescent="0.3">
      <c r="A247" s="18" t="s">
        <v>381</v>
      </c>
      <c r="E247" s="18" t="s">
        <v>297</v>
      </c>
      <c r="F247" s="18" t="s">
        <v>380</v>
      </c>
      <c r="G247" s="18" t="s">
        <v>385</v>
      </c>
      <c r="H247" s="18" t="s">
        <v>386</v>
      </c>
      <c r="I247" s="18" t="s">
        <v>460</v>
      </c>
      <c r="J247" s="18" t="s">
        <v>28</v>
      </c>
      <c r="K247" s="18" t="s">
        <v>406</v>
      </c>
      <c r="L247" s="18" t="s">
        <v>27</v>
      </c>
      <c r="M247" s="18" t="s">
        <v>407</v>
      </c>
      <c r="N247" s="18" t="s">
        <v>408</v>
      </c>
      <c r="O247" s="18" t="s">
        <v>409</v>
      </c>
      <c r="P247" s="18" t="s">
        <v>548</v>
      </c>
      <c r="Q247" s="18" t="s">
        <v>549</v>
      </c>
      <c r="R247" s="18" t="s">
        <v>548</v>
      </c>
    </row>
    <row r="248" spans="1:18" x14ac:dyDescent="0.3">
      <c r="A248" s="18" t="s">
        <v>381</v>
      </c>
      <c r="E248" s="18" t="s">
        <v>298</v>
      </c>
      <c r="F248" s="18" t="s">
        <v>380</v>
      </c>
      <c r="G248" s="18" t="s">
        <v>385</v>
      </c>
      <c r="H248" s="18" t="s">
        <v>386</v>
      </c>
      <c r="I248" s="18" t="s">
        <v>460</v>
      </c>
      <c r="J248" s="18" t="s">
        <v>29</v>
      </c>
      <c r="K248" s="18" t="s">
        <v>410</v>
      </c>
      <c r="L248" s="18" t="s">
        <v>20</v>
      </c>
      <c r="M248" s="18" t="s">
        <v>411</v>
      </c>
      <c r="N248" s="18" t="s">
        <v>412</v>
      </c>
      <c r="O248" s="18" t="s">
        <v>413</v>
      </c>
      <c r="P248" s="18" t="s">
        <v>550</v>
      </c>
      <c r="Q248" s="18" t="s">
        <v>551</v>
      </c>
      <c r="R248" s="18" t="s">
        <v>550</v>
      </c>
    </row>
    <row r="249" spans="1:18" x14ac:dyDescent="0.3">
      <c r="A249" s="18" t="s">
        <v>381</v>
      </c>
      <c r="E249" s="18" t="s">
        <v>299</v>
      </c>
      <c r="F249" s="18" t="s">
        <v>380</v>
      </c>
      <c r="G249" s="18" t="s">
        <v>385</v>
      </c>
      <c r="H249" s="18" t="s">
        <v>386</v>
      </c>
      <c r="I249" s="18" t="s">
        <v>460</v>
      </c>
      <c r="J249" s="18" t="s">
        <v>29</v>
      </c>
      <c r="K249" s="18" t="s">
        <v>410</v>
      </c>
      <c r="L249" s="18" t="s">
        <v>20</v>
      </c>
      <c r="M249" s="18" t="s">
        <v>411</v>
      </c>
      <c r="N249" s="18" t="s">
        <v>412</v>
      </c>
      <c r="O249" s="18" t="s">
        <v>413</v>
      </c>
      <c r="P249" s="18" t="s">
        <v>552</v>
      </c>
      <c r="Q249" s="18" t="s">
        <v>553</v>
      </c>
      <c r="R249" s="18" t="s">
        <v>552</v>
      </c>
    </row>
    <row r="250" spans="1:18" x14ac:dyDescent="0.3">
      <c r="A250" s="18" t="s">
        <v>381</v>
      </c>
      <c r="E250" s="18" t="s">
        <v>300</v>
      </c>
      <c r="F250" s="18" t="s">
        <v>380</v>
      </c>
      <c r="G250" s="18" t="s">
        <v>385</v>
      </c>
      <c r="H250" s="18" t="s">
        <v>386</v>
      </c>
      <c r="I250" s="18" t="s">
        <v>460</v>
      </c>
      <c r="J250" s="18" t="s">
        <v>301</v>
      </c>
      <c r="K250" s="18" t="s">
        <v>440</v>
      </c>
      <c r="L250" s="18" t="s">
        <v>27</v>
      </c>
      <c r="M250" s="18" t="s">
        <v>407</v>
      </c>
      <c r="N250" s="18" t="s">
        <v>408</v>
      </c>
      <c r="O250" s="18" t="s">
        <v>409</v>
      </c>
      <c r="P250" s="18" t="s">
        <v>554</v>
      </c>
      <c r="Q250" s="18" t="s">
        <v>555</v>
      </c>
      <c r="R250" s="18" t="s">
        <v>554</v>
      </c>
    </row>
    <row r="251" spans="1:18" x14ac:dyDescent="0.3">
      <c r="A251" s="18" t="s">
        <v>381</v>
      </c>
      <c r="E251" s="18" t="s">
        <v>302</v>
      </c>
      <c r="F251" s="18" t="s">
        <v>380</v>
      </c>
      <c r="G251" s="18" t="s">
        <v>385</v>
      </c>
      <c r="H251" s="18" t="s">
        <v>386</v>
      </c>
      <c r="I251" s="18" t="s">
        <v>460</v>
      </c>
      <c r="J251" s="18" t="s">
        <v>21</v>
      </c>
      <c r="K251" s="18" t="s">
        <v>414</v>
      </c>
      <c r="L251" s="18" t="s">
        <v>20</v>
      </c>
      <c r="M251" s="18" t="s">
        <v>411</v>
      </c>
      <c r="N251" s="18" t="s">
        <v>412</v>
      </c>
      <c r="O251" s="18" t="s">
        <v>413</v>
      </c>
      <c r="P251" s="18" t="s">
        <v>533</v>
      </c>
      <c r="Q251" s="18" t="s">
        <v>534</v>
      </c>
      <c r="R251" s="18" t="s">
        <v>533</v>
      </c>
    </row>
    <row r="252" spans="1:18" x14ac:dyDescent="0.3">
      <c r="A252" s="18" t="s">
        <v>381</v>
      </c>
      <c r="E252" s="18" t="s">
        <v>303</v>
      </c>
      <c r="F252" s="18" t="s">
        <v>380</v>
      </c>
      <c r="G252" s="18" t="s">
        <v>385</v>
      </c>
      <c r="H252" s="18" t="s">
        <v>386</v>
      </c>
      <c r="I252" s="18" t="s">
        <v>460</v>
      </c>
      <c r="J252" s="18" t="s">
        <v>19</v>
      </c>
      <c r="K252" s="18" t="s">
        <v>387</v>
      </c>
      <c r="L252" s="18" t="s">
        <v>18</v>
      </c>
      <c r="M252" s="18" t="s">
        <v>388</v>
      </c>
      <c r="N252" s="18" t="s">
        <v>389</v>
      </c>
      <c r="O252" s="18" t="s">
        <v>390</v>
      </c>
      <c r="P252" s="18" t="s">
        <v>556</v>
      </c>
      <c r="Q252" s="18" t="s">
        <v>557</v>
      </c>
      <c r="R252" s="18" t="s">
        <v>556</v>
      </c>
    </row>
    <row r="253" spans="1:18" x14ac:dyDescent="0.3">
      <c r="A253" s="18" t="s">
        <v>381</v>
      </c>
      <c r="E253" s="18" t="s">
        <v>304</v>
      </c>
      <c r="F253" s="18" t="s">
        <v>380</v>
      </c>
      <c r="G253" s="18" t="s">
        <v>385</v>
      </c>
      <c r="H253" s="18" t="s">
        <v>386</v>
      </c>
      <c r="I253" s="18" t="s">
        <v>460</v>
      </c>
      <c r="J253" s="18" t="s">
        <v>31</v>
      </c>
      <c r="K253" s="18" t="s">
        <v>391</v>
      </c>
      <c r="L253" s="18" t="s">
        <v>22</v>
      </c>
      <c r="M253" s="18" t="s">
        <v>392</v>
      </c>
      <c r="N253" s="18" t="s">
        <v>393</v>
      </c>
      <c r="O253" s="18" t="s">
        <v>394</v>
      </c>
      <c r="P253" s="18" t="s">
        <v>537</v>
      </c>
      <c r="Q253" s="18" t="s">
        <v>538</v>
      </c>
      <c r="R253" s="18" t="s">
        <v>537</v>
      </c>
    </row>
    <row r="254" spans="1:18" x14ac:dyDescent="0.3">
      <c r="A254" s="18" t="s">
        <v>381</v>
      </c>
      <c r="E254" s="18" t="s">
        <v>305</v>
      </c>
      <c r="F254" s="18" t="s">
        <v>380</v>
      </c>
      <c r="G254" s="18" t="s">
        <v>385</v>
      </c>
      <c r="H254" s="18" t="s">
        <v>386</v>
      </c>
      <c r="I254" s="18" t="s">
        <v>460</v>
      </c>
      <c r="J254" s="18" t="s">
        <v>33</v>
      </c>
      <c r="K254" s="18" t="s">
        <v>395</v>
      </c>
      <c r="L254" s="18" t="s">
        <v>32</v>
      </c>
      <c r="M254" s="18" t="s">
        <v>396</v>
      </c>
      <c r="N254" s="18" t="s">
        <v>397</v>
      </c>
      <c r="O254" s="18" t="s">
        <v>398</v>
      </c>
      <c r="P254" s="18" t="s">
        <v>558</v>
      </c>
      <c r="Q254" s="18" t="s">
        <v>559</v>
      </c>
      <c r="R254" s="18" t="s">
        <v>558</v>
      </c>
    </row>
    <row r="255" spans="1:18" x14ac:dyDescent="0.3">
      <c r="A255" s="18" t="s">
        <v>381</v>
      </c>
      <c r="E255" s="18" t="s">
        <v>306</v>
      </c>
      <c r="F255" s="18" t="s">
        <v>380</v>
      </c>
      <c r="G255" s="18" t="s">
        <v>385</v>
      </c>
      <c r="H255" s="18" t="s">
        <v>386</v>
      </c>
      <c r="I255" s="18" t="s">
        <v>460</v>
      </c>
      <c r="J255" s="18" t="s">
        <v>34</v>
      </c>
      <c r="K255" s="18" t="s">
        <v>399</v>
      </c>
      <c r="L255" s="18" t="s">
        <v>22</v>
      </c>
      <c r="M255" s="18" t="s">
        <v>392</v>
      </c>
      <c r="N255" s="18" t="s">
        <v>393</v>
      </c>
      <c r="O255" s="18" t="s">
        <v>394</v>
      </c>
      <c r="P255" s="18" t="s">
        <v>560</v>
      </c>
      <c r="Q255" s="18" t="s">
        <v>561</v>
      </c>
      <c r="R255" s="18" t="s">
        <v>560</v>
      </c>
    </row>
    <row r="256" spans="1:18" x14ac:dyDescent="0.3">
      <c r="A256" s="18" t="s">
        <v>381</v>
      </c>
      <c r="E256" s="18" t="s">
        <v>307</v>
      </c>
      <c r="F256" s="18" t="s">
        <v>380</v>
      </c>
      <c r="G256" s="18" t="s">
        <v>385</v>
      </c>
      <c r="H256" s="18" t="s">
        <v>386</v>
      </c>
      <c r="I256" s="18" t="s">
        <v>460</v>
      </c>
      <c r="J256" s="18" t="s">
        <v>30</v>
      </c>
      <c r="K256" s="18" t="s">
        <v>437</v>
      </c>
      <c r="L256" s="18" t="s">
        <v>20</v>
      </c>
      <c r="M256" s="18" t="s">
        <v>411</v>
      </c>
      <c r="N256" s="18" t="s">
        <v>412</v>
      </c>
      <c r="O256" s="18" t="s">
        <v>413</v>
      </c>
      <c r="P256" s="18" t="s">
        <v>562</v>
      </c>
      <c r="Q256" s="18" t="s">
        <v>534</v>
      </c>
      <c r="R256" s="18" t="s">
        <v>562</v>
      </c>
    </row>
    <row r="257" spans="1:18" x14ac:dyDescent="0.3">
      <c r="A257" s="18" t="s">
        <v>381</v>
      </c>
      <c r="E257" s="18" t="s">
        <v>308</v>
      </c>
      <c r="F257" s="18" t="s">
        <v>380</v>
      </c>
      <c r="G257" s="18" t="s">
        <v>385</v>
      </c>
      <c r="H257" s="18" t="s">
        <v>386</v>
      </c>
      <c r="I257" s="18" t="s">
        <v>460</v>
      </c>
      <c r="J257" s="18" t="s">
        <v>38</v>
      </c>
      <c r="K257" s="18" t="s">
        <v>438</v>
      </c>
      <c r="L257" s="18" t="s">
        <v>36</v>
      </c>
      <c r="M257" s="18" t="s">
        <v>425</v>
      </c>
      <c r="N257" s="18" t="s">
        <v>426</v>
      </c>
      <c r="O257" s="18" t="s">
        <v>427</v>
      </c>
      <c r="P257" s="18" t="s">
        <v>563</v>
      </c>
      <c r="Q257" s="18" t="s">
        <v>564</v>
      </c>
      <c r="R257" s="18" t="s">
        <v>563</v>
      </c>
    </row>
    <row r="258" spans="1:18" x14ac:dyDescent="0.3">
      <c r="A258" s="18" t="s">
        <v>381</v>
      </c>
      <c r="E258" s="18" t="s">
        <v>309</v>
      </c>
      <c r="F258" s="18" t="s">
        <v>380</v>
      </c>
      <c r="G258" s="18" t="s">
        <v>385</v>
      </c>
      <c r="H258" s="18" t="s">
        <v>386</v>
      </c>
      <c r="I258" s="18" t="s">
        <v>460</v>
      </c>
      <c r="J258" s="18" t="s">
        <v>30</v>
      </c>
      <c r="K258" s="18" t="s">
        <v>437</v>
      </c>
      <c r="L258" s="18" t="s">
        <v>20</v>
      </c>
      <c r="M258" s="18" t="s">
        <v>411</v>
      </c>
      <c r="N258" s="18" t="s">
        <v>412</v>
      </c>
      <c r="O258" s="18" t="s">
        <v>413</v>
      </c>
      <c r="P258" s="18" t="s">
        <v>565</v>
      </c>
      <c r="Q258" s="18" t="s">
        <v>566</v>
      </c>
      <c r="R258" s="18" t="s">
        <v>565</v>
      </c>
    </row>
    <row r="259" spans="1:18" x14ac:dyDescent="0.3">
      <c r="A259" s="18" t="s">
        <v>381</v>
      </c>
      <c r="E259" s="18" t="s">
        <v>310</v>
      </c>
      <c r="F259" s="18" t="s">
        <v>380</v>
      </c>
      <c r="G259" s="18" t="s">
        <v>385</v>
      </c>
      <c r="H259" s="18" t="s">
        <v>386</v>
      </c>
      <c r="I259" s="18" t="s">
        <v>460</v>
      </c>
      <c r="J259" s="18" t="s">
        <v>23</v>
      </c>
      <c r="K259" s="18" t="s">
        <v>400</v>
      </c>
      <c r="L259" s="18" t="s">
        <v>22</v>
      </c>
      <c r="M259" s="18" t="s">
        <v>392</v>
      </c>
      <c r="N259" s="18" t="s">
        <v>393</v>
      </c>
      <c r="O259" s="18" t="s">
        <v>394</v>
      </c>
      <c r="P259" s="18" t="s">
        <v>567</v>
      </c>
      <c r="Q259" s="18" t="s">
        <v>568</v>
      </c>
      <c r="R259" s="18" t="s">
        <v>567</v>
      </c>
    </row>
    <row r="260" spans="1:18" x14ac:dyDescent="0.3">
      <c r="A260" s="18" t="s">
        <v>381</v>
      </c>
      <c r="E260" s="18" t="s">
        <v>311</v>
      </c>
      <c r="F260" s="18" t="s">
        <v>380</v>
      </c>
      <c r="G260" s="18" t="s">
        <v>385</v>
      </c>
      <c r="H260" s="18" t="s">
        <v>386</v>
      </c>
      <c r="I260" s="18" t="s">
        <v>460</v>
      </c>
      <c r="J260" s="18" t="s">
        <v>25</v>
      </c>
      <c r="K260" s="18" t="s">
        <v>401</v>
      </c>
      <c r="L260" s="18" t="s">
        <v>24</v>
      </c>
      <c r="M260" s="18" t="s">
        <v>402</v>
      </c>
      <c r="N260" s="18" t="s">
        <v>403</v>
      </c>
      <c r="O260" s="18" t="s">
        <v>404</v>
      </c>
      <c r="P260" s="18" t="s">
        <v>471</v>
      </c>
      <c r="Q260" s="18" t="s">
        <v>472</v>
      </c>
      <c r="R260" s="18" t="s">
        <v>471</v>
      </c>
    </row>
    <row r="261" spans="1:18" x14ac:dyDescent="0.3">
      <c r="A261" s="18" t="s">
        <v>381</v>
      </c>
      <c r="E261" s="18" t="s">
        <v>312</v>
      </c>
      <c r="F261" s="18" t="s">
        <v>380</v>
      </c>
      <c r="G261" s="18" t="s">
        <v>385</v>
      </c>
      <c r="H261" s="18" t="s">
        <v>386</v>
      </c>
      <c r="I261" s="18" t="s">
        <v>460</v>
      </c>
      <c r="J261" s="18" t="s">
        <v>26</v>
      </c>
      <c r="K261" s="18" t="s">
        <v>405</v>
      </c>
      <c r="L261" s="18" t="s">
        <v>24</v>
      </c>
      <c r="M261" s="18" t="s">
        <v>402</v>
      </c>
      <c r="N261" s="18" t="s">
        <v>403</v>
      </c>
      <c r="O261" s="18" t="s">
        <v>404</v>
      </c>
      <c r="P261" s="18" t="s">
        <v>463</v>
      </c>
      <c r="Q261" s="18" t="s">
        <v>464</v>
      </c>
      <c r="R261" s="18" t="s">
        <v>463</v>
      </c>
    </row>
    <row r="262" spans="1:18" x14ac:dyDescent="0.3">
      <c r="A262" s="18" t="s">
        <v>381</v>
      </c>
      <c r="E262" s="18" t="s">
        <v>313</v>
      </c>
      <c r="F262" s="18" t="s">
        <v>380</v>
      </c>
      <c r="G262" s="18" t="s">
        <v>385</v>
      </c>
      <c r="H262" s="18" t="s">
        <v>386</v>
      </c>
      <c r="I262" s="18" t="s">
        <v>460</v>
      </c>
      <c r="J262" s="18" t="s">
        <v>33</v>
      </c>
      <c r="K262" s="18" t="s">
        <v>395</v>
      </c>
      <c r="L262" s="18" t="s">
        <v>32</v>
      </c>
      <c r="M262" s="18" t="s">
        <v>396</v>
      </c>
      <c r="N262" s="18" t="s">
        <v>397</v>
      </c>
      <c r="O262" s="18" t="s">
        <v>398</v>
      </c>
      <c r="P262" s="18" t="s">
        <v>569</v>
      </c>
      <c r="Q262" s="18" t="s">
        <v>570</v>
      </c>
      <c r="R262" s="18" t="s">
        <v>569</v>
      </c>
    </row>
    <row r="263" spans="1:18" x14ac:dyDescent="0.3">
      <c r="A263" s="18" t="s">
        <v>381</v>
      </c>
      <c r="E263" s="18" t="s">
        <v>314</v>
      </c>
      <c r="F263" s="18" t="s">
        <v>380</v>
      </c>
      <c r="G263" s="18" t="s">
        <v>385</v>
      </c>
      <c r="H263" s="18" t="s">
        <v>386</v>
      </c>
      <c r="I263" s="18" t="s">
        <v>460</v>
      </c>
      <c r="J263" s="18" t="s">
        <v>34</v>
      </c>
      <c r="K263" s="18" t="s">
        <v>399</v>
      </c>
      <c r="L263" s="18" t="s">
        <v>22</v>
      </c>
      <c r="M263" s="18" t="s">
        <v>392</v>
      </c>
      <c r="N263" s="18" t="s">
        <v>393</v>
      </c>
      <c r="O263" s="18" t="s">
        <v>394</v>
      </c>
      <c r="P263" s="18" t="s">
        <v>465</v>
      </c>
      <c r="Q263" s="18" t="s">
        <v>466</v>
      </c>
      <c r="R263" s="18" t="s">
        <v>465</v>
      </c>
    </row>
    <row r="264" spans="1:18" x14ac:dyDescent="0.3">
      <c r="A264" s="18" t="s">
        <v>381</v>
      </c>
      <c r="E264" s="18" t="s">
        <v>315</v>
      </c>
      <c r="F264" s="18" t="s">
        <v>380</v>
      </c>
      <c r="G264" s="18" t="s">
        <v>385</v>
      </c>
      <c r="H264" s="18" t="s">
        <v>386</v>
      </c>
      <c r="I264" s="18" t="s">
        <v>460</v>
      </c>
      <c r="J264" s="18" t="s">
        <v>28</v>
      </c>
      <c r="K264" s="18" t="s">
        <v>406</v>
      </c>
      <c r="L264" s="18" t="s">
        <v>27</v>
      </c>
      <c r="M264" s="18" t="s">
        <v>407</v>
      </c>
      <c r="N264" s="18" t="s">
        <v>408</v>
      </c>
      <c r="O264" s="18" t="s">
        <v>409</v>
      </c>
      <c r="P264" s="18" t="s">
        <v>571</v>
      </c>
      <c r="Q264" s="18" t="s">
        <v>572</v>
      </c>
      <c r="R264" s="18" t="s">
        <v>571</v>
      </c>
    </row>
    <row r="265" spans="1:18" x14ac:dyDescent="0.3">
      <c r="A265" s="18" t="s">
        <v>381</v>
      </c>
      <c r="E265" s="18" t="s">
        <v>316</v>
      </c>
      <c r="F265" s="18" t="s">
        <v>380</v>
      </c>
      <c r="G265" s="18" t="s">
        <v>385</v>
      </c>
      <c r="H265" s="18" t="s">
        <v>386</v>
      </c>
      <c r="I265" s="18" t="s">
        <v>460</v>
      </c>
      <c r="J265" s="18" t="s">
        <v>29</v>
      </c>
      <c r="K265" s="18" t="s">
        <v>410</v>
      </c>
      <c r="L265" s="18" t="s">
        <v>20</v>
      </c>
      <c r="M265" s="18" t="s">
        <v>411</v>
      </c>
      <c r="N265" s="18" t="s">
        <v>412</v>
      </c>
      <c r="O265" s="18" t="s">
        <v>413</v>
      </c>
      <c r="P265" s="18" t="s">
        <v>507</v>
      </c>
      <c r="Q265" s="18" t="s">
        <v>508</v>
      </c>
      <c r="R265" s="18" t="s">
        <v>507</v>
      </c>
    </row>
    <row r="266" spans="1:18" x14ac:dyDescent="0.3">
      <c r="A266" s="18" t="s">
        <v>381</v>
      </c>
      <c r="E266" s="18" t="s">
        <v>317</v>
      </c>
      <c r="F266" s="18" t="s">
        <v>380</v>
      </c>
      <c r="G266" s="18" t="s">
        <v>385</v>
      </c>
      <c r="H266" s="18" t="s">
        <v>386</v>
      </c>
      <c r="I266" s="18" t="s">
        <v>460</v>
      </c>
      <c r="J266" s="18" t="s">
        <v>29</v>
      </c>
      <c r="K266" s="18" t="s">
        <v>410</v>
      </c>
      <c r="L266" s="18" t="s">
        <v>20</v>
      </c>
      <c r="M266" s="18" t="s">
        <v>411</v>
      </c>
      <c r="N266" s="18" t="s">
        <v>412</v>
      </c>
      <c r="O266" s="18" t="s">
        <v>413</v>
      </c>
      <c r="P266" s="18" t="s">
        <v>554</v>
      </c>
      <c r="Q266" s="18" t="s">
        <v>555</v>
      </c>
      <c r="R266" s="18" t="s">
        <v>554</v>
      </c>
    </row>
    <row r="267" spans="1:18" x14ac:dyDescent="0.3">
      <c r="A267" s="18" t="s">
        <v>381</v>
      </c>
      <c r="E267" s="18" t="s">
        <v>318</v>
      </c>
      <c r="F267" s="18" t="s">
        <v>380</v>
      </c>
      <c r="G267" s="18" t="s">
        <v>385</v>
      </c>
      <c r="H267" s="18" t="s">
        <v>386</v>
      </c>
      <c r="I267" s="18" t="s">
        <v>460</v>
      </c>
      <c r="J267" s="18" t="s">
        <v>34</v>
      </c>
      <c r="K267" s="18" t="s">
        <v>399</v>
      </c>
      <c r="L267" s="18" t="s">
        <v>22</v>
      </c>
      <c r="M267" s="18" t="s">
        <v>392</v>
      </c>
      <c r="N267" s="18" t="s">
        <v>393</v>
      </c>
      <c r="O267" s="18" t="s">
        <v>394</v>
      </c>
      <c r="P267" s="18" t="s">
        <v>573</v>
      </c>
      <c r="Q267" s="18" t="s">
        <v>574</v>
      </c>
      <c r="R267" s="18" t="s">
        <v>573</v>
      </c>
    </row>
    <row r="268" spans="1:18" x14ac:dyDescent="0.3">
      <c r="A268" s="18" t="s">
        <v>381</v>
      </c>
      <c r="E268" s="18" t="s">
        <v>319</v>
      </c>
      <c r="F268" s="18" t="s">
        <v>380</v>
      </c>
      <c r="G268" s="18" t="s">
        <v>385</v>
      </c>
      <c r="H268" s="18" t="s">
        <v>386</v>
      </c>
      <c r="I268" s="18" t="s">
        <v>460</v>
      </c>
      <c r="J268" s="18" t="s">
        <v>29</v>
      </c>
      <c r="K268" s="18" t="s">
        <v>410</v>
      </c>
      <c r="L268" s="18" t="s">
        <v>20</v>
      </c>
      <c r="M268" s="18" t="s">
        <v>411</v>
      </c>
      <c r="N268" s="18" t="s">
        <v>412</v>
      </c>
      <c r="O268" s="18" t="s">
        <v>413</v>
      </c>
      <c r="P268" s="18" t="s">
        <v>517</v>
      </c>
      <c r="Q268" s="18" t="s">
        <v>518</v>
      </c>
      <c r="R268" s="18" t="s">
        <v>517</v>
      </c>
    </row>
    <row r="269" spans="1:18" x14ac:dyDescent="0.3">
      <c r="A269" s="18" t="s">
        <v>381</v>
      </c>
      <c r="E269" s="18" t="s">
        <v>320</v>
      </c>
      <c r="F269" s="18" t="s">
        <v>380</v>
      </c>
      <c r="G269" s="18" t="s">
        <v>385</v>
      </c>
      <c r="H269" s="18" t="s">
        <v>386</v>
      </c>
      <c r="I269" s="18" t="s">
        <v>460</v>
      </c>
      <c r="J269" s="18" t="s">
        <v>38</v>
      </c>
      <c r="K269" s="18" t="s">
        <v>438</v>
      </c>
      <c r="L269" s="18" t="s">
        <v>36</v>
      </c>
      <c r="M269" s="18" t="s">
        <v>425</v>
      </c>
      <c r="N269" s="18" t="s">
        <v>426</v>
      </c>
      <c r="O269" s="18" t="s">
        <v>427</v>
      </c>
      <c r="P269" s="18" t="s">
        <v>575</v>
      </c>
      <c r="Q269" s="18" t="s">
        <v>576</v>
      </c>
      <c r="R269" s="18" t="s">
        <v>575</v>
      </c>
    </row>
    <row r="270" spans="1:18" x14ac:dyDescent="0.3">
      <c r="A270" s="18" t="s">
        <v>381</v>
      </c>
      <c r="E270" s="18" t="s">
        <v>321</v>
      </c>
      <c r="F270" s="18" t="s">
        <v>380</v>
      </c>
      <c r="G270" s="18" t="s">
        <v>385</v>
      </c>
      <c r="H270" s="18" t="s">
        <v>386</v>
      </c>
      <c r="I270" s="18" t="s">
        <v>460</v>
      </c>
      <c r="J270" s="18" t="s">
        <v>30</v>
      </c>
      <c r="K270" s="18" t="s">
        <v>437</v>
      </c>
      <c r="L270" s="18" t="s">
        <v>20</v>
      </c>
      <c r="M270" s="18" t="s">
        <v>411</v>
      </c>
      <c r="N270" s="18" t="s">
        <v>412</v>
      </c>
      <c r="O270" s="18" t="s">
        <v>413</v>
      </c>
      <c r="P270" s="18" t="s">
        <v>515</v>
      </c>
      <c r="Q270" s="18" t="s">
        <v>516</v>
      </c>
      <c r="R270" s="18" t="s">
        <v>515</v>
      </c>
    </row>
    <row r="271" spans="1:18" x14ac:dyDescent="0.3">
      <c r="A271" s="18" t="s">
        <v>381</v>
      </c>
      <c r="E271" s="18" t="s">
        <v>99</v>
      </c>
      <c r="F271" s="18" t="s">
        <v>380</v>
      </c>
      <c r="G271" s="18" t="s">
        <v>385</v>
      </c>
      <c r="H271" s="18" t="s">
        <v>386</v>
      </c>
      <c r="I271" s="18" t="s">
        <v>577</v>
      </c>
      <c r="J271" s="18" t="s">
        <v>29</v>
      </c>
      <c r="K271" s="18" t="s">
        <v>410</v>
      </c>
      <c r="L271" s="18" t="s">
        <v>20</v>
      </c>
      <c r="M271" s="18" t="s">
        <v>411</v>
      </c>
      <c r="N271" s="18" t="s">
        <v>412</v>
      </c>
      <c r="O271" s="18" t="s">
        <v>413</v>
      </c>
      <c r="P271" s="18" t="s">
        <v>529</v>
      </c>
      <c r="Q271" s="18" t="s">
        <v>530</v>
      </c>
      <c r="R271" s="18" t="s">
        <v>529</v>
      </c>
    </row>
    <row r="272" spans="1:18" x14ac:dyDescent="0.3">
      <c r="A272" s="18" t="s">
        <v>381</v>
      </c>
      <c r="E272" s="18" t="s">
        <v>100</v>
      </c>
      <c r="F272" s="18" t="s">
        <v>380</v>
      </c>
      <c r="G272" s="18" t="s">
        <v>385</v>
      </c>
      <c r="H272" s="18" t="s">
        <v>386</v>
      </c>
      <c r="I272" s="18" t="s">
        <v>577</v>
      </c>
      <c r="J272" s="18" t="s">
        <v>39</v>
      </c>
      <c r="K272" s="18" t="s">
        <v>439</v>
      </c>
      <c r="L272" s="18" t="s">
        <v>24</v>
      </c>
      <c r="M272" s="18" t="s">
        <v>402</v>
      </c>
      <c r="N272" s="18" t="s">
        <v>403</v>
      </c>
      <c r="O272" s="18" t="s">
        <v>404</v>
      </c>
      <c r="P272" s="18" t="s">
        <v>507</v>
      </c>
      <c r="Q272" s="18" t="s">
        <v>508</v>
      </c>
      <c r="R272" s="18" t="s">
        <v>507</v>
      </c>
    </row>
    <row r="273" spans="1:18" x14ac:dyDescent="0.3">
      <c r="A273" s="18" t="s">
        <v>381</v>
      </c>
      <c r="E273" s="18" t="s">
        <v>101</v>
      </c>
      <c r="F273" s="18" t="s">
        <v>380</v>
      </c>
      <c r="G273" s="18" t="s">
        <v>385</v>
      </c>
      <c r="H273" s="18" t="s">
        <v>386</v>
      </c>
      <c r="I273" s="18" t="s">
        <v>578</v>
      </c>
      <c r="J273" s="18" t="s">
        <v>28</v>
      </c>
      <c r="K273" s="18" t="s">
        <v>406</v>
      </c>
      <c r="L273" s="18" t="s">
        <v>27</v>
      </c>
      <c r="M273" s="18" t="s">
        <v>407</v>
      </c>
      <c r="N273" s="18" t="s">
        <v>408</v>
      </c>
      <c r="O273" s="18" t="s">
        <v>409</v>
      </c>
      <c r="P273" s="18" t="s">
        <v>513</v>
      </c>
      <c r="Q273" s="18" t="s">
        <v>514</v>
      </c>
      <c r="R273" s="18" t="s">
        <v>513</v>
      </c>
    </row>
    <row r="274" spans="1:18" x14ac:dyDescent="0.3">
      <c r="A274" s="18" t="s">
        <v>381</v>
      </c>
      <c r="E274" s="18" t="s">
        <v>102</v>
      </c>
      <c r="F274" s="18" t="s">
        <v>380</v>
      </c>
      <c r="G274" s="18" t="s">
        <v>385</v>
      </c>
      <c r="H274" s="18" t="s">
        <v>386</v>
      </c>
      <c r="I274" s="18" t="s">
        <v>578</v>
      </c>
      <c r="J274" s="18" t="s">
        <v>34</v>
      </c>
      <c r="K274" s="18" t="s">
        <v>399</v>
      </c>
      <c r="L274" s="18" t="s">
        <v>22</v>
      </c>
      <c r="M274" s="18" t="s">
        <v>392</v>
      </c>
      <c r="N274" s="18" t="s">
        <v>393</v>
      </c>
      <c r="O274" s="18" t="s">
        <v>394</v>
      </c>
      <c r="P274" s="18" t="s">
        <v>579</v>
      </c>
      <c r="Q274" s="18" t="s">
        <v>580</v>
      </c>
      <c r="R274" s="18" t="s">
        <v>579</v>
      </c>
    </row>
    <row r="275" spans="1:18" x14ac:dyDescent="0.3">
      <c r="A275" s="18" t="s">
        <v>381</v>
      </c>
      <c r="E275" s="18" t="s">
        <v>103</v>
      </c>
      <c r="F275" s="18" t="s">
        <v>380</v>
      </c>
      <c r="G275" s="18" t="s">
        <v>385</v>
      </c>
      <c r="H275" s="18" t="s">
        <v>386</v>
      </c>
      <c r="I275" s="18" t="s">
        <v>578</v>
      </c>
      <c r="J275" s="18" t="s">
        <v>21</v>
      </c>
      <c r="K275" s="18" t="s">
        <v>414</v>
      </c>
      <c r="L275" s="18" t="s">
        <v>20</v>
      </c>
      <c r="M275" s="18" t="s">
        <v>411</v>
      </c>
      <c r="N275" s="18" t="s">
        <v>412</v>
      </c>
      <c r="O275" s="18" t="s">
        <v>413</v>
      </c>
      <c r="P275" s="18" t="s">
        <v>531</v>
      </c>
      <c r="Q275" s="18" t="s">
        <v>532</v>
      </c>
      <c r="R275" s="18" t="s">
        <v>531</v>
      </c>
    </row>
    <row r="276" spans="1:18" x14ac:dyDescent="0.3">
      <c r="A276" s="18" t="s">
        <v>381</v>
      </c>
      <c r="E276" s="18" t="s">
        <v>104</v>
      </c>
      <c r="F276" s="18" t="s">
        <v>380</v>
      </c>
      <c r="G276" s="18" t="s">
        <v>385</v>
      </c>
      <c r="H276" s="18" t="s">
        <v>386</v>
      </c>
      <c r="I276" s="18" t="s">
        <v>578</v>
      </c>
      <c r="J276" s="18" t="s">
        <v>19</v>
      </c>
      <c r="K276" s="18" t="s">
        <v>387</v>
      </c>
      <c r="L276" s="18" t="s">
        <v>18</v>
      </c>
      <c r="M276" s="18" t="s">
        <v>388</v>
      </c>
      <c r="N276" s="18" t="s">
        <v>389</v>
      </c>
      <c r="O276" s="18" t="s">
        <v>390</v>
      </c>
      <c r="P276" s="18" t="s">
        <v>581</v>
      </c>
      <c r="Q276" s="18" t="s">
        <v>582</v>
      </c>
      <c r="R276" s="18" t="s">
        <v>581</v>
      </c>
    </row>
    <row r="277" spans="1:18" x14ac:dyDescent="0.3">
      <c r="A277" s="18" t="s">
        <v>381</v>
      </c>
      <c r="E277" s="18" t="s">
        <v>105</v>
      </c>
      <c r="F277" s="18" t="s">
        <v>380</v>
      </c>
      <c r="G277" s="18" t="s">
        <v>385</v>
      </c>
      <c r="H277" s="18" t="s">
        <v>386</v>
      </c>
      <c r="I277" s="18" t="s">
        <v>578</v>
      </c>
      <c r="J277" s="18" t="s">
        <v>31</v>
      </c>
      <c r="K277" s="18" t="s">
        <v>391</v>
      </c>
      <c r="L277" s="18" t="s">
        <v>22</v>
      </c>
      <c r="M277" s="18" t="s">
        <v>392</v>
      </c>
      <c r="N277" s="18" t="s">
        <v>393</v>
      </c>
      <c r="O277" s="18" t="s">
        <v>394</v>
      </c>
      <c r="P277" s="18" t="s">
        <v>531</v>
      </c>
      <c r="Q277" s="18" t="s">
        <v>532</v>
      </c>
      <c r="R277" s="18" t="s">
        <v>531</v>
      </c>
    </row>
    <row r="278" spans="1:18" x14ac:dyDescent="0.3">
      <c r="A278" s="18" t="s">
        <v>381</v>
      </c>
      <c r="E278" s="18" t="s">
        <v>106</v>
      </c>
      <c r="F278" s="18" t="s">
        <v>380</v>
      </c>
      <c r="G278" s="18" t="s">
        <v>385</v>
      </c>
      <c r="H278" s="18" t="s">
        <v>386</v>
      </c>
      <c r="I278" s="18" t="s">
        <v>578</v>
      </c>
      <c r="J278" s="18" t="s">
        <v>23</v>
      </c>
      <c r="K278" s="18" t="s">
        <v>400</v>
      </c>
      <c r="L278" s="18" t="s">
        <v>22</v>
      </c>
      <c r="M278" s="18" t="s">
        <v>392</v>
      </c>
      <c r="N278" s="18" t="s">
        <v>393</v>
      </c>
      <c r="O278" s="18" t="s">
        <v>394</v>
      </c>
      <c r="P278" s="18" t="s">
        <v>583</v>
      </c>
      <c r="Q278" s="18" t="s">
        <v>584</v>
      </c>
      <c r="R278" s="18" t="s">
        <v>583</v>
      </c>
    </row>
    <row r="279" spans="1:18" x14ac:dyDescent="0.3">
      <c r="A279" s="18" t="s">
        <v>381</v>
      </c>
      <c r="E279" s="18" t="s">
        <v>107</v>
      </c>
      <c r="F279" s="18" t="s">
        <v>380</v>
      </c>
      <c r="G279" s="18" t="s">
        <v>385</v>
      </c>
      <c r="H279" s="18" t="s">
        <v>386</v>
      </c>
      <c r="I279" s="18" t="s">
        <v>578</v>
      </c>
      <c r="J279" s="18" t="s">
        <v>25</v>
      </c>
      <c r="K279" s="18" t="s">
        <v>401</v>
      </c>
      <c r="L279" s="18" t="s">
        <v>24</v>
      </c>
      <c r="M279" s="18" t="s">
        <v>402</v>
      </c>
      <c r="N279" s="18" t="s">
        <v>403</v>
      </c>
      <c r="O279" s="18" t="s">
        <v>404</v>
      </c>
      <c r="P279" s="18" t="s">
        <v>585</v>
      </c>
      <c r="Q279" s="18" t="s">
        <v>586</v>
      </c>
      <c r="R279" s="18" t="s">
        <v>585</v>
      </c>
    </row>
    <row r="280" spans="1:18" x14ac:dyDescent="0.3">
      <c r="A280" s="18" t="s">
        <v>381</v>
      </c>
      <c r="E280" s="18" t="s">
        <v>108</v>
      </c>
      <c r="F280" s="18" t="s">
        <v>380</v>
      </c>
      <c r="G280" s="18" t="s">
        <v>385</v>
      </c>
      <c r="H280" s="18" t="s">
        <v>386</v>
      </c>
      <c r="I280" s="18" t="s">
        <v>578</v>
      </c>
      <c r="J280" s="18" t="s">
        <v>26</v>
      </c>
      <c r="K280" s="18" t="s">
        <v>405</v>
      </c>
      <c r="L280" s="18" t="s">
        <v>24</v>
      </c>
      <c r="M280" s="18" t="s">
        <v>402</v>
      </c>
      <c r="N280" s="18" t="s">
        <v>403</v>
      </c>
      <c r="O280" s="18" t="s">
        <v>404</v>
      </c>
      <c r="P280" s="18" t="s">
        <v>587</v>
      </c>
      <c r="Q280" s="18" t="s">
        <v>588</v>
      </c>
      <c r="R280" s="18" t="s">
        <v>587</v>
      </c>
    </row>
    <row r="281" spans="1:18" x14ac:dyDescent="0.3">
      <c r="A281" s="18" t="s">
        <v>381</v>
      </c>
      <c r="E281" s="18" t="s">
        <v>109</v>
      </c>
      <c r="F281" s="18" t="s">
        <v>380</v>
      </c>
      <c r="G281" s="18" t="s">
        <v>385</v>
      </c>
      <c r="H281" s="18" t="s">
        <v>386</v>
      </c>
      <c r="I281" s="18" t="s">
        <v>578</v>
      </c>
      <c r="J281" s="18" t="s">
        <v>33</v>
      </c>
      <c r="K281" s="18" t="s">
        <v>395</v>
      </c>
      <c r="L281" s="18" t="s">
        <v>32</v>
      </c>
      <c r="M281" s="18" t="s">
        <v>396</v>
      </c>
      <c r="N281" s="18" t="s">
        <v>397</v>
      </c>
      <c r="O281" s="18" t="s">
        <v>398</v>
      </c>
      <c r="P281" s="18" t="s">
        <v>531</v>
      </c>
      <c r="Q281" s="18" t="s">
        <v>532</v>
      </c>
      <c r="R281" s="18" t="s">
        <v>531</v>
      </c>
    </row>
    <row r="282" spans="1:18" x14ac:dyDescent="0.3">
      <c r="A282" s="18" t="s">
        <v>381</v>
      </c>
      <c r="E282" s="18" t="s">
        <v>384</v>
      </c>
      <c r="F282" s="18" t="s">
        <v>647</v>
      </c>
      <c r="P282" s="18" t="s">
        <v>648</v>
      </c>
      <c r="Q282" s="18" t="s">
        <v>649</v>
      </c>
      <c r="R282" s="18" t="s">
        <v>650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Sales Commissions</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 Commissions Report</dc:title>
  <dc:subject>Jet Basics</dc:subject>
  <dc:creator>KeeshaW@jetreports.com</dc:creator>
  <dc:description>Sales commission detail by salesperson, by customer, by invoice.  Slicers can be used to filter on territory and dates.</dc:description>
  <cp:lastModifiedBy>Kim R. Duey</cp:lastModifiedBy>
  <cp:lastPrinted>2013-05-15T15:34:26Z</cp:lastPrinted>
  <dcterms:created xsi:type="dcterms:W3CDTF">2013-04-18T16:56:26Z</dcterms:created>
  <dcterms:modified xsi:type="dcterms:W3CDTF">2018-09-27T14:26:49Z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