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1.xml" ContentType="application/vnd.openxmlformats-officedocument.spreadsheetml.pivotTab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2.xml" ContentType="application/vnd.openxmlformats-officedocument.spreadsheetml.pivotTab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4.xml" ContentType="application/vnd.openxmlformats-officedocument.spreadsheetml.pivotTab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arbon\jet\CORP\Product Management\Reports - Published\Master List of Reports\GP\Reports\"/>
    </mc:Choice>
  </mc:AlternateContent>
  <bookViews>
    <workbookView xWindow="0" yWindow="0" windowWidth="25200" windowHeight="11985"/>
  </bookViews>
  <sheets>
    <sheet name="Read Me" sheetId="61" r:id="rId1"/>
    <sheet name="Dashboard" sheetId="5" r:id="rId2"/>
    <sheet name="Value by Asset Type" sheetId="4" r:id="rId3"/>
    <sheet name="Value By Class" sheetId="6" r:id="rId4"/>
    <sheet name="Original Cost by Asset Type" sheetId="7" r:id="rId5"/>
    <sheet name="Original Cost by Class" sheetId="18" r:id="rId6"/>
    <sheet name="Report" sheetId="1" r:id="rId7"/>
    <sheet name="Sheet4" sheetId="64" state="veryHidden" r:id="rId8"/>
    <sheet name="Sheet5" sheetId="65" state="veryHidden" r:id="rId9"/>
  </sheets>
  <definedNames>
    <definedName name="NativeTimeline_Place_in_Service_Date">#N/A</definedName>
    <definedName name="Slicer_Asset_Type">#N/A</definedName>
    <definedName name="Slicer_Location_ID">#N/A</definedName>
  </definedNames>
  <calcPr calcId="162913"/>
  <pivotCaches>
    <pivotCache cacheId="1" r:id="rId10"/>
  </pivotCaches>
  <extLst>
    <ext xmlns:x14="http://schemas.microsoft.com/office/spreadsheetml/2009/9/main" uri="{BBE1A952-AA13-448e-AADC-164F8A28A991}">
      <x14:slicerCaches>
        <x14:slicerCache r:id="rId11"/>
        <x14:slicerCache r:id="rId12"/>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3"/>
      </x15:timelineCacheRef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7" i="1" l="1"/>
  <c r="H37" i="1"/>
  <c r="G37" i="1"/>
  <c r="E37" i="1"/>
  <c r="R37" i="1"/>
  <c r="D6" i="1"/>
  <c r="D6" i="5" s="1"/>
  <c r="D5" i="1"/>
  <c r="D5" i="5" s="1"/>
  <c r="C6" i="5"/>
  <c r="C5" i="5"/>
</calcChain>
</file>

<file path=xl/sharedStrings.xml><?xml version="1.0" encoding="utf-8"?>
<sst xmlns="http://schemas.openxmlformats.org/spreadsheetml/2006/main" count="450" uniqueCount="120">
  <si>
    <t>Hide</t>
  </si>
  <si>
    <t>Headers:</t>
  </si>
  <si>
    <t>Fields:</t>
  </si>
  <si>
    <t>Asset Description</t>
  </si>
  <si>
    <t>Net Book Value</t>
  </si>
  <si>
    <t>Asset ID</t>
  </si>
  <si>
    <t>Asset Class ID</t>
  </si>
  <si>
    <t>Asset Type</t>
  </si>
  <si>
    <t>Book ID</t>
  </si>
  <si>
    <t>Date Added</t>
  </si>
  <si>
    <t>Depreciated to Date</t>
  </si>
  <si>
    <t>Depreciation Begin Date</t>
  </si>
  <si>
    <t>Depreciation Method</t>
  </si>
  <si>
    <t>Location ID</t>
  </si>
  <si>
    <t>Place in Service Date</t>
  </si>
  <si>
    <t>AutoTable</t>
  </si>
  <si>
    <t>Fit</t>
  </si>
  <si>
    <t>AutoTable+Fit</t>
  </si>
  <si>
    <t>Total</t>
  </si>
  <si>
    <t>Big Automobile</t>
  </si>
  <si>
    <t>00004</t>
  </si>
  <si>
    <t>AUTO</t>
  </si>
  <si>
    <t>New</t>
  </si>
  <si>
    <t>INTERNAL</t>
  </si>
  <si>
    <t>Straight-Line Orig Life</t>
  </si>
  <si>
    <t>ALPHARETTA</t>
  </si>
  <si>
    <t>Bookcase</t>
  </si>
  <si>
    <t>00019</t>
  </si>
  <si>
    <t>FURN</t>
  </si>
  <si>
    <t>ATLANTA</t>
  </si>
  <si>
    <t>Building 1</t>
  </si>
  <si>
    <t>00009</t>
  </si>
  <si>
    <t>BLDG</t>
  </si>
  <si>
    <t>Building2</t>
  </si>
  <si>
    <t>00010</t>
  </si>
  <si>
    <t>Cool Truck</t>
  </si>
  <si>
    <t>00012</t>
  </si>
  <si>
    <t>LTRK</t>
  </si>
  <si>
    <t>Duplicator</t>
  </si>
  <si>
    <t>00008</t>
  </si>
  <si>
    <t>EQPT</t>
  </si>
  <si>
    <t>Fancy Automobile</t>
  </si>
  <si>
    <t>00011</t>
  </si>
  <si>
    <t>Laser Printer</t>
  </si>
  <si>
    <t>00013</t>
  </si>
  <si>
    <t>COMP</t>
  </si>
  <si>
    <t>Little Truck</t>
  </si>
  <si>
    <t>00005</t>
  </si>
  <si>
    <t>Monitor 17"</t>
  </si>
  <si>
    <t>00007</t>
  </si>
  <si>
    <t>00015</t>
  </si>
  <si>
    <t>Office Desk</t>
  </si>
  <si>
    <t>00001</t>
  </si>
  <si>
    <t>00002</t>
  </si>
  <si>
    <t>00024</t>
  </si>
  <si>
    <t>00022</t>
  </si>
  <si>
    <t>PC</t>
  </si>
  <si>
    <t>00006</t>
  </si>
  <si>
    <t>00014</t>
  </si>
  <si>
    <t>Processing Machine</t>
  </si>
  <si>
    <t>00018</t>
  </si>
  <si>
    <t>00017</t>
  </si>
  <si>
    <t>Shredder</t>
  </si>
  <si>
    <t>00016</t>
  </si>
  <si>
    <t>Side Chair</t>
  </si>
  <si>
    <t>00003</t>
  </si>
  <si>
    <t>00023</t>
  </si>
  <si>
    <t>Sofa</t>
  </si>
  <si>
    <t>00020</t>
  </si>
  <si>
    <t>Tables 2x6</t>
  </si>
  <si>
    <t>00021</t>
  </si>
  <si>
    <t>Row Labels</t>
  </si>
  <si>
    <t>Grand Total</t>
  </si>
  <si>
    <t xml:space="preserve"> Net Book Value</t>
  </si>
  <si>
    <t>Cost Basis</t>
  </si>
  <si>
    <t xml:space="preserve"> Cost Basis</t>
  </si>
  <si>
    <t>Fixed Asset Dashboard</t>
  </si>
  <si>
    <t>Auto+Hide+Values</t>
  </si>
  <si>
    <t xml:space="preserve">Report Readme </t>
  </si>
  <si>
    <t>About the report</t>
  </si>
  <si>
    <t>Modifying your report</t>
  </si>
  <si>
    <t>Version of Jet</t>
  </si>
  <si>
    <t>Services</t>
  </si>
  <si>
    <t>Training</t>
  </si>
  <si>
    <t>Sales</t>
  </si>
  <si>
    <t>DISCLAIMER</t>
  </si>
  <si>
    <t>Copyrights</t>
  </si>
  <si>
    <t>Asset Index</t>
  </si>
  <si>
    <t>Book Index</t>
  </si>
  <si>
    <t>Title+Fit</t>
  </si>
  <si>
    <t>Value</t>
  </si>
  <si>
    <t>Tables and Fields</t>
  </si>
  <si>
    <t>Filters</t>
  </si>
  <si>
    <t>FixedAssetsBooks</t>
  </si>
  <si>
    <t>Option</t>
  </si>
  <si>
    <t>="INTERNAL"</t>
  </si>
  <si>
    <t>="Straight-Line Orig Life"</t>
  </si>
  <si>
    <t>Value+Fit</t>
  </si>
  <si>
    <t>=NL("Table","FixedAssetsBooks",$E$10:$S$10,"Headers=",$E$9:$S$9,"TableName=","FixedAssetsBooks","Filters=",$C$5:$D$6,"IncludeDuplicates=",TRUE)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</si>
  <si>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</si>
  <si>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</si>
  <si>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</si>
  <si>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</si>
  <si>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</si>
  <si>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</si>
  <si>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</si>
  <si>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</si>
  <si>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</si>
  <si>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</si>
  <si>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</si>
  <si>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</si>
  <si>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</si>
  <si>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</si>
  <si>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</si>
  <si>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</si>
  <si>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</si>
  <si>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a Dashboard view of Fixed Assets by original cost and current value.  It filters by Book ID and Depreciation Method, which can be changed by the User. It uses Dynamics GP's standard database view, </t>
    </r>
    <r>
      <rPr>
        <b/>
        <sz val="10"/>
        <color theme="1"/>
        <rFont val="Segoe UI"/>
        <family val="2"/>
      </rPr>
      <t>FixedAssetsBook.</t>
    </r>
    <r>
      <rPr>
        <sz val="10"/>
        <color theme="1"/>
        <rFont val="Segoe UI"/>
        <family val="2"/>
      </rPr>
      <t xml:space="preserve">  If you do not have access to the Tables used in this report, please contact your Dynamics GP Database Adminstrator.</t>
    </r>
  </si>
  <si>
    <t>Auto+Hide+Values+Formulas=Sheet4,Sheet5</t>
  </si>
  <si>
    <t>Auto+Hide+Values+Formulas=Sheet4,Sheet5+FormulasOnly</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</si>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</sst>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15" x14ac:knownFonts="1">
    <font>
      <sz val="11"/>
      <color theme="1"/>
      <name val="Calibri"/>
      <family val="2"/>
      <scheme val="minor"/>
    </font>
    <font>
      <sz val="11"/>
      <color rgb="FF000000"/>
      <name val="Calibri"/>
      <family val="2"/>
      <scheme val="minor"/>
    </font>
    <font>
      <b/>
      <sz val="11"/>
      <color rgb="FF000000"/>
      <name val="Calibri"/>
      <family val="2"/>
      <scheme val="minor"/>
    </font>
    <font>
      <sz val="18"/>
      <color theme="3"/>
      <name val="Calibri Light"/>
      <family val="2"/>
      <scheme val="major"/>
    </font>
    <font>
      <b/>
      <u/>
      <sz val="20"/>
      <color theme="3"/>
      <name val="Calibri"/>
      <family val="2"/>
      <scheme val="minor"/>
    </font>
    <font>
      <sz val="10"/>
      <name val="Arial"/>
      <family val="2"/>
    </font>
    <font>
      <u/>
      <sz val="10"/>
      <color indexed="12"/>
      <name val="Arial"/>
      <family val="2"/>
    </font>
    <font>
      <sz val="11"/>
      <color rgb="FFFF0000"/>
      <name val="Calibri"/>
      <family val="2"/>
      <scheme val="minor"/>
    </font>
    <font>
      <sz val="11"/>
      <color rgb="FF595959"/>
      <name val="Calibri"/>
      <family val="2"/>
      <scheme val="minor"/>
    </font>
    <font>
      <sz val="11"/>
      <color theme="1"/>
      <name val="Segoe UI"/>
      <family val="2"/>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7">
    <xf numFmtId="0" fontId="0" fillId="0" borderId="0"/>
    <xf numFmtId="0" fontId="3" fillId="0" borderId="0" applyNumberFormat="0" applyFill="0" applyBorder="0" applyAlignment="0" applyProtection="0"/>
    <xf numFmtId="0" fontId="5" fillId="0" borderId="0"/>
    <xf numFmtId="0" fontId="5" fillId="0" borderId="0"/>
    <xf numFmtId="0" fontId="10" fillId="0" borderId="0"/>
    <xf numFmtId="0" fontId="10" fillId="0" borderId="0"/>
    <xf numFmtId="0" fontId="6" fillId="0" borderId="0" applyNumberFormat="0" applyFill="0" applyBorder="0" applyAlignment="0" applyProtection="0">
      <alignment vertical="top"/>
      <protection locked="0"/>
    </xf>
  </cellStyleXfs>
  <cellXfs count="29">
    <xf numFmtId="0" fontId="0" fillId="0" borderId="0" xfId="0"/>
    <xf numFmtId="0" fontId="1" fillId="0" borderId="0" xfId="0" applyNumberFormat="1" applyFont="1" applyAlignment="1"/>
    <xf numFmtId="0" fontId="2" fillId="0" borderId="0" xfId="0" applyNumberFormat="1" applyFont="1" applyAlignment="1"/>
    <xf numFmtId="0" fontId="0" fillId="0" borderId="0" xfId="0" quotePrefix="1"/>
    <xf numFmtId="0" fontId="0" fillId="0" borderId="0" xfId="0" pivotButton="1"/>
    <xf numFmtId="0" fontId="0" fillId="0" borderId="0" xfId="0" applyAlignment="1">
      <alignment horizontal="left"/>
    </xf>
    <xf numFmtId="0" fontId="0" fillId="0" borderId="0" xfId="0" applyNumberFormat="1"/>
    <xf numFmtId="49" fontId="0" fillId="0" borderId="0" xfId="0" applyNumberFormat="1"/>
    <xf numFmtId="14" fontId="0" fillId="0" borderId="0" xfId="0" applyNumberFormat="1"/>
    <xf numFmtId="164" fontId="0" fillId="0" borderId="0" xfId="0" applyNumberFormat="1"/>
    <xf numFmtId="0" fontId="4" fillId="0" borderId="0" xfId="1" applyFont="1"/>
    <xf numFmtId="0" fontId="7" fillId="0" borderId="0" xfId="0" applyFont="1"/>
    <xf numFmtId="0" fontId="2" fillId="0" borderId="1" xfId="0" applyNumberFormat="1" applyFont="1" applyBorder="1" applyAlignment="1"/>
    <xf numFmtId="0" fontId="2" fillId="0" borderId="2" xfId="0" applyNumberFormat="1" applyFont="1" applyBorder="1" applyAlignment="1"/>
    <xf numFmtId="0" fontId="2" fillId="0" borderId="3" xfId="0" applyNumberFormat="1" applyFont="1" applyBorder="1" applyAlignment="1"/>
    <xf numFmtId="0" fontId="2" fillId="0" borderId="4" xfId="0" applyNumberFormat="1" applyFont="1" applyBorder="1" applyAlignment="1"/>
    <xf numFmtId="0" fontId="8" fillId="0" borderId="1" xfId="0" applyNumberFormat="1" applyFont="1" applyBorder="1" applyAlignment="1">
      <alignment horizontal="left" indent="2"/>
    </xf>
    <xf numFmtId="0" fontId="8" fillId="0" borderId="2" xfId="0" applyNumberFormat="1" applyFont="1" applyBorder="1" applyAlignment="1"/>
    <xf numFmtId="0" fontId="2" fillId="0" borderId="0" xfId="0" applyNumberFormat="1" applyFont="1" applyBorder="1" applyAlignment="1"/>
    <xf numFmtId="0" fontId="8" fillId="0" borderId="0" xfId="0" applyNumberFormat="1" applyFont="1" applyBorder="1" applyAlignment="1"/>
    <xf numFmtId="0" fontId="9" fillId="0" borderId="5" xfId="0" applyFont="1" applyBorder="1" applyAlignment="1">
      <alignment horizontal="left"/>
    </xf>
    <xf numFmtId="0" fontId="11" fillId="0" borderId="0" xfId="0" applyFont="1"/>
    <xf numFmtId="0" fontId="11" fillId="0" borderId="0" xfId="0" applyFont="1" applyAlignment="1">
      <alignment vertical="top"/>
    </xf>
    <xf numFmtId="0" fontId="11" fillId="0" borderId="0" xfId="0" applyFont="1" applyAlignment="1">
      <alignment vertical="top" wrapText="1"/>
    </xf>
    <xf numFmtId="0" fontId="12" fillId="0" borderId="0" xfId="0" applyFont="1" applyAlignment="1">
      <alignment vertical="top"/>
    </xf>
    <xf numFmtId="0" fontId="13" fillId="0" borderId="0" xfId="0" applyFont="1" applyAlignment="1">
      <alignment vertical="top"/>
    </xf>
    <xf numFmtId="0" fontId="14" fillId="0" borderId="0" xfId="0" applyFont="1" applyAlignment="1">
      <alignment vertical="top"/>
    </xf>
    <xf numFmtId="0" fontId="11" fillId="0" borderId="0" xfId="5" applyFont="1" applyAlignment="1">
      <alignment vertical="top" wrapText="1"/>
    </xf>
    <xf numFmtId="0" fontId="6" fillId="0" borderId="0" xfId="6" applyAlignment="1" applyProtection="1">
      <alignment vertical="top"/>
    </xf>
  </cellXfs>
  <cellStyles count="7">
    <cellStyle name="Hyperlink 3" xfId="6"/>
    <cellStyle name="Normal" xfId="0" builtinId="0"/>
    <cellStyle name="Normal 2" xfId="2"/>
    <cellStyle name="Normal 2 4" xfId="3"/>
    <cellStyle name="Normal 3 2" xfId="4"/>
    <cellStyle name="Normal 3 22" xfId="5"/>
    <cellStyle name="Title" xfId="1" builtinId="15"/>
  </cellStyles>
  <dxfs count="24">
    <dxf>
      <numFmt numFmtId="19" formatCode="m/d/yyyy"/>
    </dxf>
    <dxf>
      <numFmt numFmtId="30" formatCode="@"/>
    </dxf>
    <dxf>
      <numFmt numFmtId="30" formatCode="@"/>
    </dxf>
    <dxf>
      <numFmt numFmtId="19" formatCode="m/d/yyyy"/>
    </dxf>
    <dxf>
      <numFmt numFmtId="19" formatCode="m/d/yyyy"/>
    </dxf>
    <dxf>
      <numFmt numFmtId="19" formatCode="m/d/yyyy"/>
    </dxf>
    <dxf>
      <numFmt numFmtId="30" formatCode="@"/>
    </dxf>
    <dxf>
      <numFmt numFmtId="0" formatCode="General"/>
    </dxf>
    <dxf>
      <numFmt numFmtId="30" formatCode="@"/>
    </dxf>
    <dxf>
      <numFmt numFmtId="30" formatCode="@"/>
    </dxf>
    <dxf>
      <numFmt numFmtId="0" formatCode="General"/>
    </dxf>
    <dxf>
      <numFmt numFmtId="0" formatCode="General"/>
    </dxf>
    <dxf>
      <numFmt numFmtId="30" formatCode="@"/>
    </dxf>
    <dxf>
      <numFmt numFmtId="0" formatCode="General"/>
    </dxf>
    <dxf>
      <numFmt numFmtId="30" formatCode="@"/>
    </dxf>
    <dxf>
      <numFmt numFmtId="164" formatCode="&quot;$&quot;#,##0"/>
    </dxf>
    <dxf>
      <numFmt numFmtId="164" formatCode="&quot;$&quot;#,##0"/>
    </dxf>
    <dxf>
      <numFmt numFmtId="164" formatCode="&quot;$&quot;#,##0"/>
    </dxf>
    <dxf>
      <numFmt numFmtId="164" formatCode="&quot;$&quot;#,##0"/>
    </dxf>
    <dxf>
      <numFmt numFmtId="164" formatCode="&quot;$&quot;#,##0"/>
    </dxf>
    <dxf>
      <numFmt numFmtId="164" formatCode="&quot;$&quot;#,##0"/>
    </dxf>
    <dxf>
      <numFmt numFmtId="164" formatCode="&quot;$&quot;#,##0"/>
    </dxf>
    <dxf>
      <numFmt numFmtId="164" formatCode="&quot;$&quot;#,##0"/>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1/relationships/timelineCache" Target="timelineCaches/timelineCach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Dashboard.xlsx]Value by Asset Type!PivotTable1</c:name>
    <c:fmtId val="10"/>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Top 10 Fixed Assets by Book Value</a:t>
            </a:r>
          </a:p>
        </c:rich>
      </c:tx>
      <c:layout>
        <c:manualLayout>
          <c:xMode val="edge"/>
          <c:yMode val="edge"/>
          <c:x val="6.8443044619422569E-3"/>
          <c:y val="0"/>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pPr>
            <a:solidFill>
              <a:schemeClr val="lt1"/>
            </a:solidFill>
            <a:ln w="15875">
              <a:solidFill>
                <a:schemeClr val="accent1"/>
              </a:solidFill>
              <a:round/>
            </a:ln>
            <a:effectLst/>
          </c:spPr>
        </c:marker>
        <c:dLbl>
          <c:idx val="0"/>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2"/>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3"/>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4"/>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3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5"/>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4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6"/>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5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7"/>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6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8"/>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7.6589418570740669E-2"/>
          <c:y val="0.23002412327604738"/>
          <c:w val="0.62019328979226429"/>
          <c:h val="0.63748942811578835"/>
        </c:manualLayout>
      </c:layout>
      <c:pieChart>
        <c:varyColors val="1"/>
        <c:ser>
          <c:idx val="0"/>
          <c:order val="0"/>
          <c:tx>
            <c:strRef>
              <c:f>'Value by Asset Type'!$E$7</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0100-4BFC-8BBA-2520BFBF3ABC}"/>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0100-4BFC-8BBA-2520BFBF3ABC}"/>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0100-4BFC-8BBA-2520BFBF3ABC}"/>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0100-4BFC-8BBA-2520BFBF3ABC}"/>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0100-4BFC-8BBA-2520BFBF3ABC}"/>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0100-4BFC-8BBA-2520BFBF3ABC}"/>
              </c:ext>
            </c:extLst>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extLst>
              <c:ext xmlns:c16="http://schemas.microsoft.com/office/drawing/2014/chart" uri="{C3380CC4-5D6E-409C-BE32-E72D297353CC}">
                <c16:uniqueId val="{0000000D-0100-4BFC-8BBA-2520BFBF3ABC}"/>
              </c:ext>
            </c:extLst>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extLst>
              <c:ext xmlns:c16="http://schemas.microsoft.com/office/drawing/2014/chart" uri="{C3380CC4-5D6E-409C-BE32-E72D297353CC}">
                <c16:uniqueId val="{0000000F-0100-4BFC-8BBA-2520BFBF3ABC}"/>
              </c:ext>
            </c:extLst>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extLst>
              <c:ext xmlns:c16="http://schemas.microsoft.com/office/drawing/2014/chart" uri="{C3380CC4-5D6E-409C-BE32-E72D297353CC}">
                <c16:uniqueId val="{00000011-0100-4BFC-8BBA-2520BFBF3ABC}"/>
              </c:ext>
            </c:extLst>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extLst>
              <c:ext xmlns:c16="http://schemas.microsoft.com/office/drawing/2014/chart" uri="{C3380CC4-5D6E-409C-BE32-E72D297353CC}">
                <c16:uniqueId val="{00000013-0100-4BFC-8BBA-2520BFBF3AB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'Value by Asset Type'!$D$8:$D$18</c:f>
              <c:strCache>
                <c:ptCount val="10"/>
                <c:pt idx="0">
                  <c:v>Big Automobile</c:v>
                </c:pt>
                <c:pt idx="1">
                  <c:v>Building 1</c:v>
                </c:pt>
                <c:pt idx="2">
                  <c:v>Building2</c:v>
                </c:pt>
                <c:pt idx="3">
                  <c:v>Cool Truck</c:v>
                </c:pt>
                <c:pt idx="4">
                  <c:v>Duplicator</c:v>
                </c:pt>
                <c:pt idx="5">
                  <c:v>Fancy Automobile</c:v>
                </c:pt>
                <c:pt idx="6">
                  <c:v>Laser Printer</c:v>
                </c:pt>
                <c:pt idx="7">
                  <c:v>Little Truck</c:v>
                </c:pt>
                <c:pt idx="8">
                  <c:v>Office Desk</c:v>
                </c:pt>
                <c:pt idx="9">
                  <c:v>Processing Machine</c:v>
                </c:pt>
              </c:strCache>
            </c:strRef>
          </c:cat>
          <c:val>
            <c:numRef>
              <c:f>'Value by Asset Type'!$E$8:$E$18</c:f>
              <c:numCache>
                <c:formatCode>"$"#,##0</c:formatCode>
                <c:ptCount val="10"/>
                <c:pt idx="0">
                  <c:v>26239.16</c:v>
                </c:pt>
                <c:pt idx="1">
                  <c:v>95555.55</c:v>
                </c:pt>
                <c:pt idx="2">
                  <c:v>114666.67</c:v>
                </c:pt>
                <c:pt idx="3">
                  <c:v>12650</c:v>
                </c:pt>
                <c:pt idx="4">
                  <c:v>19628.580000000002</c:v>
                </c:pt>
                <c:pt idx="5">
                  <c:v>49833.34</c:v>
                </c:pt>
                <c:pt idx="6">
                  <c:v>3600</c:v>
                </c:pt>
                <c:pt idx="7">
                  <c:v>12984.97</c:v>
                </c:pt>
                <c:pt idx="8">
                  <c:v>4069.04</c:v>
                </c:pt>
                <c:pt idx="9">
                  <c:v>24653.58</c:v>
                </c:pt>
              </c:numCache>
            </c:numRef>
          </c:val>
          <c:extLst>
            <c:ext xmlns:c16="http://schemas.microsoft.com/office/drawing/2014/chart" uri="{C3380CC4-5D6E-409C-BE32-E72D297353CC}">
              <c16:uniqueId val="{00000014-0100-4BFC-8BBA-2520BFBF3AB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72782841682833121"/>
          <c:y val="0.10126790791776026"/>
          <c:w val="0.26759314732397582"/>
          <c:h val="0.73242700131233596"/>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Dashboard.xlsx]Value By Class!PivotTable1</c:name>
    <c:fmtId val="9"/>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Fixed Asset Value by Class</a:t>
            </a:r>
          </a:p>
        </c:rich>
      </c:tx>
      <c:layout>
        <c:manualLayout>
          <c:xMode val="edge"/>
          <c:yMode val="edge"/>
          <c:x val="2.4247661350023542E-2"/>
          <c:y val="9.7442131266571239E-3"/>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8"/>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4"/>
        <c:spPr>
          <a:gradFill>
            <a:gsLst>
              <a:gs pos="100000">
                <a:schemeClr val="accent1">
                  <a:lumMod val="60000"/>
                  <a:lumOff val="40000"/>
                </a:schemeClr>
              </a:gs>
              <a:gs pos="0">
                <a:schemeClr val="accent1"/>
              </a:gs>
            </a:gsLst>
            <a:lin ang="5400000" scaled="0"/>
          </a:gradFill>
          <a:ln w="19050">
            <a:solidFill>
              <a:schemeClr val="lt1"/>
            </a:solidFill>
          </a:ln>
          <a:effectLst/>
        </c:spPr>
      </c:pivotFmt>
    </c:pivotFmts>
    <c:plotArea>
      <c:layout>
        <c:manualLayout>
          <c:layoutTarget val="inner"/>
          <c:xMode val="edge"/>
          <c:yMode val="edge"/>
          <c:x val="0.24000450102957466"/>
          <c:y val="0.23854654428392505"/>
          <c:w val="0.52193977173281758"/>
          <c:h val="0.74414992487610776"/>
        </c:manualLayout>
      </c:layout>
      <c:pieChart>
        <c:varyColors val="1"/>
        <c:ser>
          <c:idx val="0"/>
          <c:order val="0"/>
          <c:tx>
            <c:strRef>
              <c:f>'Value By Class'!$E$6</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E977-441B-9DB9-4C37B6C6AF87}"/>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E977-441B-9DB9-4C37B6C6AF87}"/>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E977-441B-9DB9-4C37B6C6AF87}"/>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E977-441B-9DB9-4C37B6C6AF87}"/>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E977-441B-9DB9-4C37B6C6AF87}"/>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E977-441B-9DB9-4C37B6C6AF8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'Value By Class'!$D$7:$D$13</c:f>
              <c:strCache>
                <c:ptCount val="6"/>
                <c:pt idx="0">
                  <c:v>AUTO</c:v>
                </c:pt>
                <c:pt idx="1">
                  <c:v>BLDG</c:v>
                </c:pt>
                <c:pt idx="2">
                  <c:v>COMP</c:v>
                </c:pt>
                <c:pt idx="3">
                  <c:v>EQPT</c:v>
                </c:pt>
                <c:pt idx="4">
                  <c:v>FURN</c:v>
                </c:pt>
                <c:pt idx="5">
                  <c:v>LTRK</c:v>
                </c:pt>
              </c:strCache>
            </c:strRef>
          </c:cat>
          <c:val>
            <c:numRef>
              <c:f>'Value By Class'!$E$7:$E$13</c:f>
              <c:numCache>
                <c:formatCode>"$"#,##0</c:formatCode>
                <c:ptCount val="6"/>
                <c:pt idx="0">
                  <c:v>76072.5</c:v>
                </c:pt>
                <c:pt idx="1">
                  <c:v>210222.22</c:v>
                </c:pt>
                <c:pt idx="2">
                  <c:v>6254.98</c:v>
                </c:pt>
                <c:pt idx="3">
                  <c:v>45353.58</c:v>
                </c:pt>
                <c:pt idx="4">
                  <c:v>10515.480000000001</c:v>
                </c:pt>
                <c:pt idx="5">
                  <c:v>25634.97</c:v>
                </c:pt>
              </c:numCache>
            </c:numRef>
          </c:val>
          <c:extLst>
            <c:ext xmlns:c16="http://schemas.microsoft.com/office/drawing/2014/chart" uri="{C3380CC4-5D6E-409C-BE32-E72D297353CC}">
              <c16:uniqueId val="{0000000C-E977-441B-9DB9-4C37B6C6AF87}"/>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t"/>
      <c:layout>
        <c:manualLayout>
          <c:xMode val="edge"/>
          <c:yMode val="edge"/>
          <c:x val="0.16963768862097198"/>
          <c:y val="0.11909155100607431"/>
          <c:w val="0.65749933432234009"/>
          <c:h val="7.3242700131233601E-2"/>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Dashboard.xlsx]Original Cost by Asset Type!PivotTable2</c:name>
    <c:fmtId val="6"/>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Top 10 Fixed Assets by Original Cost</a:t>
            </a:r>
          </a:p>
        </c:rich>
      </c:tx>
      <c:layout>
        <c:manualLayout>
          <c:xMode val="edge"/>
          <c:yMode val="edge"/>
          <c:x val="1.7500000000000033E-2"/>
          <c:y val="1.1095698800412258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2"/>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2"/>
        <c:spPr>
          <a:gradFill>
            <a:gsLst>
              <a:gs pos="100000">
                <a:schemeClr val="accent1">
                  <a:lumMod val="60000"/>
                  <a:lumOff val="40000"/>
                </a:schemeClr>
              </a:gs>
              <a:gs pos="0">
                <a:schemeClr val="accent1"/>
              </a:gs>
            </a:gsLst>
            <a:lin ang="5400000" scaled="0"/>
          </a:gradFill>
          <a:ln w="19050">
            <a:solidFill>
              <a:schemeClr val="lt1"/>
            </a:solidFill>
          </a:ln>
          <a:effectLst/>
        </c:spPr>
      </c:pivotFmt>
    </c:pivotFmts>
    <c:plotArea>
      <c:layout>
        <c:manualLayout>
          <c:layoutTarget val="inner"/>
          <c:xMode val="edge"/>
          <c:yMode val="edge"/>
          <c:x val="9.2025918635170581E-2"/>
          <c:y val="0.20484666980729974"/>
          <c:w val="0.62392907917760276"/>
          <c:h val="0.63992726069497718"/>
        </c:manualLayout>
      </c:layout>
      <c:pieChart>
        <c:varyColors val="1"/>
        <c:ser>
          <c:idx val="0"/>
          <c:order val="0"/>
          <c:tx>
            <c:strRef>
              <c:f>'Original Cost by Asset Type'!$E$6</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87C4-44FE-93FC-3691B95DABDA}"/>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87C4-44FE-93FC-3691B95DABDA}"/>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87C4-44FE-93FC-3691B95DABDA}"/>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87C4-44FE-93FC-3691B95DABDA}"/>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87C4-44FE-93FC-3691B95DABDA}"/>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87C4-44FE-93FC-3691B95DABDA}"/>
              </c:ext>
            </c:extLst>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extLst>
              <c:ext xmlns:c16="http://schemas.microsoft.com/office/drawing/2014/chart" uri="{C3380CC4-5D6E-409C-BE32-E72D297353CC}">
                <c16:uniqueId val="{0000000D-87C4-44FE-93FC-3691B95DABDA}"/>
              </c:ext>
            </c:extLst>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extLst>
              <c:ext xmlns:c16="http://schemas.microsoft.com/office/drawing/2014/chart" uri="{C3380CC4-5D6E-409C-BE32-E72D297353CC}">
                <c16:uniqueId val="{0000000F-87C4-44FE-93FC-3691B95DABDA}"/>
              </c:ext>
            </c:extLst>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extLst>
              <c:ext xmlns:c16="http://schemas.microsoft.com/office/drawing/2014/chart" uri="{C3380CC4-5D6E-409C-BE32-E72D297353CC}">
                <c16:uniqueId val="{00000011-87C4-44FE-93FC-3691B95DABDA}"/>
              </c:ext>
            </c:extLst>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extLst>
              <c:ext xmlns:c16="http://schemas.microsoft.com/office/drawing/2014/chart" uri="{C3380CC4-5D6E-409C-BE32-E72D297353CC}">
                <c16:uniqueId val="{00000013-87C4-44FE-93FC-3691B95DABD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'Original Cost by Asset Type'!$D$7:$D$17</c:f>
              <c:strCache>
                <c:ptCount val="10"/>
                <c:pt idx="0">
                  <c:v>Big Automobile</c:v>
                </c:pt>
                <c:pt idx="1">
                  <c:v>Building 1</c:v>
                </c:pt>
                <c:pt idx="2">
                  <c:v>Building2</c:v>
                </c:pt>
                <c:pt idx="3">
                  <c:v>Cool Truck</c:v>
                </c:pt>
                <c:pt idx="4">
                  <c:v>Duplicator</c:v>
                </c:pt>
                <c:pt idx="5">
                  <c:v>Fancy Automobile</c:v>
                </c:pt>
                <c:pt idx="6">
                  <c:v>Laser Printer</c:v>
                </c:pt>
                <c:pt idx="7">
                  <c:v>Office Desk</c:v>
                </c:pt>
                <c:pt idx="8">
                  <c:v>Processing Machine</c:v>
                </c:pt>
                <c:pt idx="9">
                  <c:v>Tables 2x6</c:v>
                </c:pt>
              </c:strCache>
            </c:strRef>
          </c:cat>
          <c:val>
            <c:numRef>
              <c:f>'Original Cost by Asset Type'!$E$7:$E$17</c:f>
              <c:numCache>
                <c:formatCode>"$"#,##0</c:formatCode>
                <c:ptCount val="10"/>
                <c:pt idx="0">
                  <c:v>42550</c:v>
                </c:pt>
                <c:pt idx="1">
                  <c:v>100000</c:v>
                </c:pt>
                <c:pt idx="2">
                  <c:v>120000</c:v>
                </c:pt>
                <c:pt idx="3">
                  <c:v>16500</c:v>
                </c:pt>
                <c:pt idx="4">
                  <c:v>24000</c:v>
                </c:pt>
                <c:pt idx="5">
                  <c:v>65000</c:v>
                </c:pt>
                <c:pt idx="6">
                  <c:v>4500</c:v>
                </c:pt>
                <c:pt idx="7">
                  <c:v>4800</c:v>
                </c:pt>
                <c:pt idx="8">
                  <c:v>27000</c:v>
                </c:pt>
                <c:pt idx="9">
                  <c:v>3000</c:v>
                </c:pt>
              </c:numCache>
            </c:numRef>
          </c:val>
          <c:extLst>
            <c:ext xmlns:c16="http://schemas.microsoft.com/office/drawing/2014/chart" uri="{C3380CC4-5D6E-409C-BE32-E72D297353CC}">
              <c16:uniqueId val="{00000014-87C4-44FE-93FC-3691B95DABD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3461390843809482"/>
          <c:y val="0.11442353916286779"/>
          <c:w val="0.24618569553805775"/>
          <c:h val="0.85553186904268541"/>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Dashboard.xlsx]Original Cost by Class!PivotTable3</c:name>
    <c:fmtId val="6"/>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Original Cost Value by Class</a:t>
            </a:r>
          </a:p>
        </c:rich>
      </c:tx>
      <c:layout>
        <c:manualLayout>
          <c:xMode val="edge"/>
          <c:yMode val="edge"/>
          <c:x val="1.4930555555555546E-2"/>
          <c:y val="1.1904761904761904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8"/>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4"/>
        <c:spPr>
          <a:gradFill>
            <a:gsLst>
              <a:gs pos="100000">
                <a:schemeClr val="accent1">
                  <a:lumMod val="60000"/>
                  <a:lumOff val="40000"/>
                </a:schemeClr>
              </a:gs>
              <a:gs pos="0">
                <a:schemeClr val="accent1"/>
              </a:gs>
            </a:gsLst>
            <a:lin ang="5400000" scaled="0"/>
          </a:gradFill>
          <a:ln w="19050">
            <a:solidFill>
              <a:schemeClr val="lt1"/>
            </a:solidFill>
          </a:ln>
          <a:effectLst/>
        </c:spPr>
      </c:pivotFmt>
    </c:pivotFmts>
    <c:plotArea>
      <c:layout>
        <c:manualLayout>
          <c:layoutTarget val="inner"/>
          <c:xMode val="edge"/>
          <c:yMode val="edge"/>
          <c:x val="0.22106544615664347"/>
          <c:y val="0.25824311023622049"/>
          <c:w val="0.50578364357470795"/>
          <c:h val="0.73010068077427825"/>
        </c:manualLayout>
      </c:layout>
      <c:pieChart>
        <c:varyColors val="1"/>
        <c:ser>
          <c:idx val="0"/>
          <c:order val="0"/>
          <c:tx>
            <c:strRef>
              <c:f>'Original Cost by Class'!$E$6</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BDB4-4A0F-B8FD-084022B7C159}"/>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BDB4-4A0F-B8FD-084022B7C159}"/>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BDB4-4A0F-B8FD-084022B7C159}"/>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BDB4-4A0F-B8FD-084022B7C159}"/>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BDB4-4A0F-B8FD-084022B7C159}"/>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BDB4-4A0F-B8FD-084022B7C15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'Original Cost by Class'!$D$7:$D$13</c:f>
              <c:strCache>
                <c:ptCount val="6"/>
                <c:pt idx="0">
                  <c:v>AUTO</c:v>
                </c:pt>
                <c:pt idx="1">
                  <c:v>BLDG</c:v>
                </c:pt>
                <c:pt idx="2">
                  <c:v>COMP</c:v>
                </c:pt>
                <c:pt idx="3">
                  <c:v>EQPT</c:v>
                </c:pt>
                <c:pt idx="4">
                  <c:v>FURN</c:v>
                </c:pt>
                <c:pt idx="5">
                  <c:v>LTRK</c:v>
                </c:pt>
              </c:strCache>
            </c:strRef>
          </c:cat>
          <c:val>
            <c:numRef>
              <c:f>'Original Cost by Class'!$E$7:$E$13</c:f>
              <c:numCache>
                <c:formatCode>"$"#,##0</c:formatCode>
                <c:ptCount val="6"/>
                <c:pt idx="0">
                  <c:v>107550</c:v>
                </c:pt>
                <c:pt idx="1">
                  <c:v>220000</c:v>
                </c:pt>
                <c:pt idx="2">
                  <c:v>8100</c:v>
                </c:pt>
                <c:pt idx="3">
                  <c:v>52200</c:v>
                </c:pt>
                <c:pt idx="4">
                  <c:v>11750</c:v>
                </c:pt>
                <c:pt idx="5">
                  <c:v>16500</c:v>
                </c:pt>
              </c:numCache>
            </c:numRef>
          </c:val>
          <c:extLst>
            <c:ext xmlns:c16="http://schemas.microsoft.com/office/drawing/2014/chart" uri="{C3380CC4-5D6E-409C-BE32-E72D297353CC}">
              <c16:uniqueId val="{0000000C-BDB4-4A0F-B8FD-084022B7C15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t"/>
      <c:layout>
        <c:manualLayout>
          <c:xMode val="edge"/>
          <c:yMode val="edge"/>
          <c:x val="0.16961092928466445"/>
          <c:y val="0.11698301587997324"/>
          <c:w val="0.65476461051259904"/>
          <c:h val="7.3242700131233601E-2"/>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Dashboard.xlsx]Value by Asset Type!PivotTable1</c:name>
    <c:fmtId val="7"/>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Top 10 Fixed Assets by Value</a:t>
            </a:r>
          </a:p>
        </c:rich>
      </c:tx>
      <c:layout>
        <c:manualLayout>
          <c:xMode val="edge"/>
          <c:yMode val="edge"/>
          <c:x val="6.8443044619422569E-3"/>
          <c:y val="0"/>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pPr>
            <a:solidFill>
              <a:schemeClr val="lt1"/>
            </a:solidFill>
            <a:ln w="15875">
              <a:solidFill>
                <a:schemeClr val="accent1"/>
              </a:solidFill>
              <a:round/>
            </a:ln>
            <a:effectLst/>
          </c:spPr>
        </c:marker>
        <c:dLbl>
          <c:idx val="0"/>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2"/>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3"/>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4"/>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3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5"/>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4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6"/>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5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8"/>
        <c:spPr>
          <a:gradFill>
            <a:gsLst>
              <a:gs pos="100000">
                <a:schemeClr val="accent1">
                  <a:lumMod val="60000"/>
                  <a:lumOff val="40000"/>
                </a:schemeClr>
              </a:gs>
              <a:gs pos="0">
                <a:schemeClr val="accent1"/>
              </a:gs>
            </a:gsLst>
            <a:lin ang="5400000" scaled="0"/>
          </a:gradFill>
          <a:ln w="19050">
            <a:solidFill>
              <a:schemeClr val="lt1"/>
            </a:solidFill>
          </a:ln>
          <a:effectLst/>
        </c:spPr>
      </c:pivotFmt>
    </c:pivotFmts>
    <c:plotArea>
      <c:layout>
        <c:manualLayout>
          <c:layoutTarget val="inner"/>
          <c:xMode val="edge"/>
          <c:yMode val="edge"/>
          <c:x val="6.9698807028966331E-2"/>
          <c:y val="0.21939995477060023"/>
          <c:w val="0.63052920710492588"/>
          <c:h val="0.64811359662123558"/>
        </c:manualLayout>
      </c:layout>
      <c:pieChart>
        <c:varyColors val="1"/>
        <c:ser>
          <c:idx val="0"/>
          <c:order val="0"/>
          <c:tx>
            <c:strRef>
              <c:f>'Value by Asset Type'!$E$7</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73CD-402A-BB8D-EF828B4909BB}"/>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73CD-402A-BB8D-EF828B4909BB}"/>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73CD-402A-BB8D-EF828B4909BB}"/>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73CD-402A-BB8D-EF828B4909BB}"/>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73CD-402A-BB8D-EF828B4909BB}"/>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73CD-402A-BB8D-EF828B4909BB}"/>
              </c:ext>
            </c:extLst>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extLst>
              <c:ext xmlns:c16="http://schemas.microsoft.com/office/drawing/2014/chart" uri="{C3380CC4-5D6E-409C-BE32-E72D297353CC}">
                <c16:uniqueId val="{0000000D-73CD-402A-BB8D-EF828B4909BB}"/>
              </c:ext>
            </c:extLst>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extLst>
              <c:ext xmlns:c16="http://schemas.microsoft.com/office/drawing/2014/chart" uri="{C3380CC4-5D6E-409C-BE32-E72D297353CC}">
                <c16:uniqueId val="{0000000F-73CD-402A-BB8D-EF828B4909BB}"/>
              </c:ext>
            </c:extLst>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extLst>
              <c:ext xmlns:c16="http://schemas.microsoft.com/office/drawing/2014/chart" uri="{C3380CC4-5D6E-409C-BE32-E72D297353CC}">
                <c16:uniqueId val="{00000011-73CD-402A-BB8D-EF828B4909BB}"/>
              </c:ext>
            </c:extLst>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extLst>
              <c:ext xmlns:c16="http://schemas.microsoft.com/office/drawing/2014/chart" uri="{C3380CC4-5D6E-409C-BE32-E72D297353CC}">
                <c16:uniqueId val="{00000013-73CD-402A-BB8D-EF828B4909B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'Value by Asset Type'!$D$8:$D$18</c:f>
              <c:strCache>
                <c:ptCount val="10"/>
                <c:pt idx="0">
                  <c:v>Big Automobile</c:v>
                </c:pt>
                <c:pt idx="1">
                  <c:v>Building 1</c:v>
                </c:pt>
                <c:pt idx="2">
                  <c:v>Building2</c:v>
                </c:pt>
                <c:pt idx="3">
                  <c:v>Cool Truck</c:v>
                </c:pt>
                <c:pt idx="4">
                  <c:v>Duplicator</c:v>
                </c:pt>
                <c:pt idx="5">
                  <c:v>Fancy Automobile</c:v>
                </c:pt>
                <c:pt idx="6">
                  <c:v>Laser Printer</c:v>
                </c:pt>
                <c:pt idx="7">
                  <c:v>Little Truck</c:v>
                </c:pt>
                <c:pt idx="8">
                  <c:v>Office Desk</c:v>
                </c:pt>
                <c:pt idx="9">
                  <c:v>Processing Machine</c:v>
                </c:pt>
              </c:strCache>
            </c:strRef>
          </c:cat>
          <c:val>
            <c:numRef>
              <c:f>'Value by Asset Type'!$E$8:$E$18</c:f>
              <c:numCache>
                <c:formatCode>"$"#,##0</c:formatCode>
                <c:ptCount val="10"/>
                <c:pt idx="0">
                  <c:v>26239.16</c:v>
                </c:pt>
                <c:pt idx="1">
                  <c:v>95555.55</c:v>
                </c:pt>
                <c:pt idx="2">
                  <c:v>114666.67</c:v>
                </c:pt>
                <c:pt idx="3">
                  <c:v>12650</c:v>
                </c:pt>
                <c:pt idx="4">
                  <c:v>19628.580000000002</c:v>
                </c:pt>
                <c:pt idx="5">
                  <c:v>49833.34</c:v>
                </c:pt>
                <c:pt idx="6">
                  <c:v>3600</c:v>
                </c:pt>
                <c:pt idx="7">
                  <c:v>12984.97</c:v>
                </c:pt>
                <c:pt idx="8">
                  <c:v>4069.04</c:v>
                </c:pt>
                <c:pt idx="9">
                  <c:v>24653.58</c:v>
                </c:pt>
              </c:numCache>
            </c:numRef>
          </c:val>
          <c:extLst>
            <c:ext xmlns:c16="http://schemas.microsoft.com/office/drawing/2014/chart" uri="{C3380CC4-5D6E-409C-BE32-E72D297353CC}">
              <c16:uniqueId val="{00000014-73CD-402A-BB8D-EF828B4909B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71877054127923934"/>
          <c:y val="0.14901079510329007"/>
          <c:w val="0.28122945872076066"/>
          <c:h val="0.59761366117491033"/>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Dashboard.xlsx]Value By Class!PivotTable1</c:name>
    <c:fmtId val="2"/>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Fixed Asset Value by Class</a:t>
            </a:r>
          </a:p>
        </c:rich>
      </c:tx>
      <c:layout>
        <c:manualLayout>
          <c:xMode val="edge"/>
          <c:yMode val="edge"/>
          <c:x val="2.4247661350023542E-2"/>
          <c:y val="9.7442131266571239E-3"/>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s>
    <c:plotArea>
      <c:layout>
        <c:manualLayout>
          <c:layoutTarget val="inner"/>
          <c:xMode val="edge"/>
          <c:yMode val="edge"/>
          <c:x val="0.1842886045494313"/>
          <c:y val="0.17799678085111156"/>
          <c:w val="0.63991961942257236"/>
          <c:h val="0.65632781479238189"/>
        </c:manualLayout>
      </c:layout>
      <c:pieChart>
        <c:varyColors val="1"/>
        <c:ser>
          <c:idx val="0"/>
          <c:order val="0"/>
          <c:tx>
            <c:strRef>
              <c:f>'Value By Class'!$E$6</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7E28-43ED-80EB-1BAC58C381AE}"/>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7E28-43ED-80EB-1BAC58C381AE}"/>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7E28-43ED-80EB-1BAC58C381AE}"/>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7E28-43ED-80EB-1BAC58C381AE}"/>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7E28-43ED-80EB-1BAC58C381AE}"/>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7E28-43ED-80EB-1BAC58C381A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'Value By Class'!$D$7:$D$13</c:f>
              <c:strCache>
                <c:ptCount val="6"/>
                <c:pt idx="0">
                  <c:v>AUTO</c:v>
                </c:pt>
                <c:pt idx="1">
                  <c:v>BLDG</c:v>
                </c:pt>
                <c:pt idx="2">
                  <c:v>COMP</c:v>
                </c:pt>
                <c:pt idx="3">
                  <c:v>EQPT</c:v>
                </c:pt>
                <c:pt idx="4">
                  <c:v>FURN</c:v>
                </c:pt>
                <c:pt idx="5">
                  <c:v>LTRK</c:v>
                </c:pt>
              </c:strCache>
            </c:strRef>
          </c:cat>
          <c:val>
            <c:numRef>
              <c:f>'Value By Class'!$E$7:$E$13</c:f>
              <c:numCache>
                <c:formatCode>"$"#,##0</c:formatCode>
                <c:ptCount val="6"/>
                <c:pt idx="0">
                  <c:v>76072.5</c:v>
                </c:pt>
                <c:pt idx="1">
                  <c:v>210222.22</c:v>
                </c:pt>
                <c:pt idx="2">
                  <c:v>6254.98</c:v>
                </c:pt>
                <c:pt idx="3">
                  <c:v>45353.58</c:v>
                </c:pt>
                <c:pt idx="4">
                  <c:v>10515.480000000001</c:v>
                </c:pt>
                <c:pt idx="5">
                  <c:v>25634.97</c:v>
                </c:pt>
              </c:numCache>
            </c:numRef>
          </c:val>
          <c:extLst>
            <c:ext xmlns:c16="http://schemas.microsoft.com/office/drawing/2014/chart" uri="{C3380CC4-5D6E-409C-BE32-E72D297353CC}">
              <c16:uniqueId val="{0000000C-7E28-43ED-80EB-1BAC58C381AE}"/>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1061581012050913"/>
          <c:y val="0.88705948362593801"/>
          <c:w val="0.38260361986001751"/>
          <c:h val="6.0096574466653216E-2"/>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Dashboard.xlsx]Original Cost by Asset Type!PivotTable2</c:name>
    <c:fmtId val="2"/>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Top 10 Fixed Assets by Original Cost </a:t>
            </a:r>
          </a:p>
        </c:rich>
      </c:tx>
      <c:layout>
        <c:manualLayout>
          <c:xMode val="edge"/>
          <c:yMode val="edge"/>
          <c:x val="1.3888888888888889E-4"/>
          <c:y val="3.9731812369607645E-3"/>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7"/>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8"/>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9"/>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0"/>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12"/>
        <c:spPr>
          <a:gradFill>
            <a:gsLst>
              <a:gs pos="100000">
                <a:schemeClr val="accent1">
                  <a:lumMod val="60000"/>
                  <a:lumOff val="40000"/>
                </a:schemeClr>
              </a:gs>
              <a:gs pos="0">
                <a:schemeClr val="accent1"/>
              </a:gs>
            </a:gsLst>
            <a:lin ang="5400000" scaled="0"/>
          </a:gradFill>
          <a:ln w="19050">
            <a:solidFill>
              <a:schemeClr val="lt1"/>
            </a:solidFill>
          </a:ln>
          <a:effectLst/>
        </c:spPr>
      </c:pivotFmt>
    </c:pivotFmts>
    <c:plotArea>
      <c:layout>
        <c:manualLayout>
          <c:layoutTarget val="inner"/>
          <c:xMode val="edge"/>
          <c:yMode val="edge"/>
          <c:x val="9.2025918635170581E-2"/>
          <c:y val="0.20484666980729974"/>
          <c:w val="0.62392907917760276"/>
          <c:h val="0.63992726069497718"/>
        </c:manualLayout>
      </c:layout>
      <c:pieChart>
        <c:varyColors val="1"/>
        <c:ser>
          <c:idx val="0"/>
          <c:order val="0"/>
          <c:tx>
            <c:strRef>
              <c:f>'Original Cost by Asset Type'!$E$6</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2B6E-4996-AC3D-876AED84F756}"/>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2B6E-4996-AC3D-876AED84F756}"/>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2B6E-4996-AC3D-876AED84F756}"/>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2B6E-4996-AC3D-876AED84F756}"/>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2B6E-4996-AC3D-876AED84F756}"/>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2B6E-4996-AC3D-876AED84F756}"/>
              </c:ext>
            </c:extLst>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extLst>
              <c:ext xmlns:c16="http://schemas.microsoft.com/office/drawing/2014/chart" uri="{C3380CC4-5D6E-409C-BE32-E72D297353CC}">
                <c16:uniqueId val="{0000000D-2B6E-4996-AC3D-876AED84F756}"/>
              </c:ext>
            </c:extLst>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extLst>
              <c:ext xmlns:c16="http://schemas.microsoft.com/office/drawing/2014/chart" uri="{C3380CC4-5D6E-409C-BE32-E72D297353CC}">
                <c16:uniqueId val="{0000000F-2B6E-4996-AC3D-876AED84F756}"/>
              </c:ext>
            </c:extLst>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extLst>
              <c:ext xmlns:c16="http://schemas.microsoft.com/office/drawing/2014/chart" uri="{C3380CC4-5D6E-409C-BE32-E72D297353CC}">
                <c16:uniqueId val="{00000011-2B6E-4996-AC3D-876AED84F756}"/>
              </c:ext>
            </c:extLst>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extLst>
              <c:ext xmlns:c16="http://schemas.microsoft.com/office/drawing/2014/chart" uri="{C3380CC4-5D6E-409C-BE32-E72D297353CC}">
                <c16:uniqueId val="{00000013-2B6E-4996-AC3D-876AED84F75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'Original Cost by Asset Type'!$D$7:$D$17</c:f>
              <c:strCache>
                <c:ptCount val="10"/>
                <c:pt idx="0">
                  <c:v>Big Automobile</c:v>
                </c:pt>
                <c:pt idx="1">
                  <c:v>Building 1</c:v>
                </c:pt>
                <c:pt idx="2">
                  <c:v>Building2</c:v>
                </c:pt>
                <c:pt idx="3">
                  <c:v>Cool Truck</c:v>
                </c:pt>
                <c:pt idx="4">
                  <c:v>Duplicator</c:v>
                </c:pt>
                <c:pt idx="5">
                  <c:v>Fancy Automobile</c:v>
                </c:pt>
                <c:pt idx="6">
                  <c:v>Laser Printer</c:v>
                </c:pt>
                <c:pt idx="7">
                  <c:v>Office Desk</c:v>
                </c:pt>
                <c:pt idx="8">
                  <c:v>Processing Machine</c:v>
                </c:pt>
                <c:pt idx="9">
                  <c:v>Tables 2x6</c:v>
                </c:pt>
              </c:strCache>
            </c:strRef>
          </c:cat>
          <c:val>
            <c:numRef>
              <c:f>'Original Cost by Asset Type'!$E$7:$E$17</c:f>
              <c:numCache>
                <c:formatCode>"$"#,##0</c:formatCode>
                <c:ptCount val="10"/>
                <c:pt idx="0">
                  <c:v>42550</c:v>
                </c:pt>
                <c:pt idx="1">
                  <c:v>100000</c:v>
                </c:pt>
                <c:pt idx="2">
                  <c:v>120000</c:v>
                </c:pt>
                <c:pt idx="3">
                  <c:v>16500</c:v>
                </c:pt>
                <c:pt idx="4">
                  <c:v>24000</c:v>
                </c:pt>
                <c:pt idx="5">
                  <c:v>65000</c:v>
                </c:pt>
                <c:pt idx="6">
                  <c:v>4500</c:v>
                </c:pt>
                <c:pt idx="7">
                  <c:v>4800</c:v>
                </c:pt>
                <c:pt idx="8">
                  <c:v>27000</c:v>
                </c:pt>
                <c:pt idx="9">
                  <c:v>3000</c:v>
                </c:pt>
              </c:numCache>
            </c:numRef>
          </c:val>
          <c:extLst>
            <c:ext xmlns:c16="http://schemas.microsoft.com/office/drawing/2014/chart" uri="{C3380CC4-5D6E-409C-BE32-E72D297353CC}">
              <c16:uniqueId val="{00000014-2B6E-4996-AC3D-876AED84F756}"/>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3159202755905517"/>
          <c:y val="0.1565288713910761"/>
          <c:w val="0.24618569553805775"/>
          <c:h val="0.79658438861389091"/>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[GP040 - Jet Basics - Fixed Assets Dashboard.xlsx]Original Cost by Class!PivotTable3</c:name>
    <c:fmtId val="3"/>
  </c:pivotSource>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Original Cost Value by Class</a:t>
            </a:r>
          </a:p>
        </c:rich>
      </c:tx>
      <c:layout>
        <c:manualLayout>
          <c:xMode val="edge"/>
          <c:yMode val="edge"/>
          <c:x val="1.4930555555555546E-2"/>
          <c:y val="1.1904761904761904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ivotFmts>
      <c:pivotFmt>
        <c:idx val="0"/>
        <c:spPr>
          <a:gradFill>
            <a:gsLst>
              <a:gs pos="100000">
                <a:schemeClr val="accent1">
                  <a:lumMod val="60000"/>
                  <a:lumOff val="40000"/>
                </a:schemeClr>
              </a:gs>
              <a:gs pos="0">
                <a:schemeClr val="accent1"/>
              </a:gs>
            </a:gsLst>
            <a:lin ang="5400000" scaled="0"/>
          </a:gra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2"/>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3"/>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4"/>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5"/>
        <c:spPr>
          <a:gradFill>
            <a:gsLst>
              <a:gs pos="100000">
                <a:schemeClr val="accent1">
                  <a:lumMod val="60000"/>
                  <a:lumOff val="40000"/>
                </a:schemeClr>
              </a:gs>
              <a:gs pos="0">
                <a:schemeClr val="accent1"/>
              </a:gs>
            </a:gsLst>
            <a:lin ang="5400000" scaled="0"/>
          </a:gradFill>
          <a:ln w="19050">
            <a:solidFill>
              <a:schemeClr val="lt1"/>
            </a:solidFill>
          </a:ln>
          <a:effectLst/>
        </c:spPr>
      </c:pivotFmt>
      <c:pivotFmt>
        <c:idx val="6"/>
        <c:spPr>
          <a:gradFill>
            <a:gsLst>
              <a:gs pos="100000">
                <a:schemeClr val="accent1">
                  <a:lumMod val="60000"/>
                  <a:lumOff val="40000"/>
                </a:schemeClr>
              </a:gs>
              <a:gs pos="0">
                <a:schemeClr val="accent1"/>
              </a:gs>
            </a:gsLst>
            <a:lin ang="5400000" scaled="0"/>
          </a:gradFill>
          <a:ln w="19050">
            <a:solidFill>
              <a:schemeClr val="lt1"/>
            </a:solidFill>
          </a:ln>
          <a:effectLst/>
        </c:spPr>
      </c:pivotFmt>
    </c:pivotFmts>
    <c:plotArea>
      <c:layout>
        <c:manualLayout>
          <c:layoutTarget val="inner"/>
          <c:xMode val="edge"/>
          <c:yMode val="edge"/>
          <c:x val="0.1985145997375328"/>
          <c:y val="0.18166510436195477"/>
          <c:w val="0.59255440726159225"/>
          <c:h val="0.67720503687039124"/>
        </c:manualLayout>
      </c:layout>
      <c:pieChart>
        <c:varyColors val="1"/>
        <c:ser>
          <c:idx val="0"/>
          <c:order val="0"/>
          <c:tx>
            <c:strRef>
              <c:f>'Original Cost by Class'!$E$6</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6248-456B-8F21-91643DD17F38}"/>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6248-456B-8F21-91643DD17F38}"/>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6248-456B-8F21-91643DD17F38}"/>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6248-456B-8F21-91643DD17F38}"/>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6248-456B-8F21-91643DD17F38}"/>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6248-456B-8F21-91643DD17F3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'Original Cost by Class'!$D$7:$D$13</c:f>
              <c:strCache>
                <c:ptCount val="6"/>
                <c:pt idx="0">
                  <c:v>AUTO</c:v>
                </c:pt>
                <c:pt idx="1">
                  <c:v>BLDG</c:v>
                </c:pt>
                <c:pt idx="2">
                  <c:v>COMP</c:v>
                </c:pt>
                <c:pt idx="3">
                  <c:v>EQPT</c:v>
                </c:pt>
                <c:pt idx="4">
                  <c:v>FURN</c:v>
                </c:pt>
                <c:pt idx="5">
                  <c:v>LTRK</c:v>
                </c:pt>
              </c:strCache>
            </c:strRef>
          </c:cat>
          <c:val>
            <c:numRef>
              <c:f>'Original Cost by Class'!$E$7:$E$13</c:f>
              <c:numCache>
                <c:formatCode>"$"#,##0</c:formatCode>
                <c:ptCount val="6"/>
                <c:pt idx="0">
                  <c:v>107550</c:v>
                </c:pt>
                <c:pt idx="1">
                  <c:v>220000</c:v>
                </c:pt>
                <c:pt idx="2">
                  <c:v>8100</c:v>
                </c:pt>
                <c:pt idx="3">
                  <c:v>52200</c:v>
                </c:pt>
                <c:pt idx="4">
                  <c:v>11750</c:v>
                </c:pt>
                <c:pt idx="5">
                  <c:v>16500</c:v>
                </c:pt>
              </c:numCache>
            </c:numRef>
          </c:val>
          <c:extLst>
            <c:ext xmlns:c16="http://schemas.microsoft.com/office/drawing/2014/chart" uri="{C3380CC4-5D6E-409C-BE32-E72D297353CC}">
              <c16:uniqueId val="{0000000C-6248-456B-8F21-91643DD17F3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11</xdr:col>
      <xdr:colOff>344593</xdr:colOff>
      <xdr:row>4</xdr:row>
      <xdr:rowOff>42333</xdr:rowOff>
    </xdr:from>
    <xdr:to>
      <xdr:col>16</xdr:col>
      <xdr:colOff>0</xdr:colOff>
      <xdr:row>18</xdr:row>
      <xdr:rowOff>57996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344593</xdr:colOff>
      <xdr:row>18</xdr:row>
      <xdr:rowOff>112186</xdr:rowOff>
    </xdr:from>
    <xdr:to>
      <xdr:col>16</xdr:col>
      <xdr:colOff>0</xdr:colOff>
      <xdr:row>33</xdr:row>
      <xdr:rowOff>180766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4</xdr:col>
      <xdr:colOff>305856</xdr:colOff>
      <xdr:row>4</xdr:row>
      <xdr:rowOff>42333</xdr:rowOff>
    </xdr:from>
    <xdr:to>
      <xdr:col>11</xdr:col>
      <xdr:colOff>211665</xdr:colOff>
      <xdr:row>18</xdr:row>
      <xdr:rowOff>57996</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4</xdr:col>
      <xdr:colOff>302259</xdr:colOff>
      <xdr:row>18</xdr:row>
      <xdr:rowOff>112186</xdr:rowOff>
    </xdr:from>
    <xdr:to>
      <xdr:col>11</xdr:col>
      <xdr:colOff>211665</xdr:colOff>
      <xdr:row>33</xdr:row>
      <xdr:rowOff>180766</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xdr:col>
      <xdr:colOff>10582</xdr:colOff>
      <xdr:row>7</xdr:row>
      <xdr:rowOff>88900</xdr:rowOff>
    </xdr:from>
    <xdr:to>
      <xdr:col>3</xdr:col>
      <xdr:colOff>1672165</xdr:colOff>
      <xdr:row>14</xdr:row>
      <xdr:rowOff>0</xdr:rowOff>
    </xdr:to>
    <mc:AlternateContent xmlns:mc="http://schemas.openxmlformats.org/markup-compatibility/2006" xmlns:tsle="http://schemas.microsoft.com/office/drawing/2012/timeslicer">
      <mc:Choice Requires="tsle">
        <xdr:graphicFrame macro="">
          <xdr:nvGraphicFramePr>
            <xdr:cNvPr id="12" name="Place in Service Date"/>
            <xdr:cNvGraphicFramePr/>
          </xdr:nvGraphicFramePr>
          <xdr:xfrm>
            <a:off x="0" y="0"/>
            <a:ext cx="0" cy="0"/>
          </xdr:xfrm>
          <a:graphic>
            <a:graphicData uri="http://schemas.microsoft.com/office/drawing/2012/timeslicer">
              <tsle:timeslicer name="Place in Service Date"/>
            </a:graphicData>
          </a:graphic>
        </xdr:graphicFrame>
      </mc:Choice>
      <mc:Fallback xmlns="">
        <xdr:sp macro="" textlink="">
          <xdr:nvSpPr>
            <xdr:cNvPr id="0" name=""/>
            <xdr:cNvSpPr>
              <a:spLocks noTextEdit="1"/>
            </xdr:cNvSpPr>
          </xdr:nvSpPr>
          <xdr:spPr>
            <a:xfrm>
              <a:off x="1238249" y="1623483"/>
              <a:ext cx="3090333" cy="1392767"/>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2</xdr:col>
      <xdr:colOff>10243</xdr:colOff>
      <xdr:row>21</xdr:row>
      <xdr:rowOff>21166</xdr:rowOff>
    </xdr:from>
    <xdr:to>
      <xdr:col>3</xdr:col>
      <xdr:colOff>1672165</xdr:colOff>
      <xdr:row>25</xdr:row>
      <xdr:rowOff>84667</xdr:rowOff>
    </xdr:to>
    <mc:AlternateContent xmlns:mc="http://schemas.openxmlformats.org/markup-compatibility/2006" xmlns:a14="http://schemas.microsoft.com/office/drawing/2010/main">
      <mc:Choice Requires="a14">
        <xdr:graphicFrame macro="">
          <xdr:nvGraphicFramePr>
            <xdr:cNvPr id="2" name="Asset Type"/>
            <xdr:cNvGraphicFramePr/>
          </xdr:nvGraphicFramePr>
          <xdr:xfrm>
            <a:off x="0" y="0"/>
            <a:ext cx="0" cy="0"/>
          </xdr:xfrm>
          <a:graphic>
            <a:graphicData uri="http://schemas.microsoft.com/office/drawing/2010/slicer">
              <sle:slicer xmlns:sle="http://schemas.microsoft.com/office/drawing/2010/slicer" name="Asset Type"/>
            </a:graphicData>
          </a:graphic>
        </xdr:graphicFrame>
      </mc:Choice>
      <mc:Fallback xmlns="">
        <xdr:sp macro="" textlink="">
          <xdr:nvSpPr>
            <xdr:cNvPr id="0" name=""/>
            <xdr:cNvSpPr>
              <a:spLocks noTextEdit="1"/>
            </xdr:cNvSpPr>
          </xdr:nvSpPr>
          <xdr:spPr>
            <a:xfrm>
              <a:off x="1237910" y="4370916"/>
              <a:ext cx="3090672" cy="82550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10582</xdr:colOff>
      <xdr:row>15</xdr:row>
      <xdr:rowOff>2646</xdr:rowOff>
    </xdr:from>
    <xdr:to>
      <xdr:col>3</xdr:col>
      <xdr:colOff>1672165</xdr:colOff>
      <xdr:row>20</xdr:row>
      <xdr:rowOff>18521</xdr:rowOff>
    </xdr:to>
    <mc:AlternateContent xmlns:mc="http://schemas.openxmlformats.org/markup-compatibility/2006" xmlns:a14="http://schemas.microsoft.com/office/drawing/2010/main">
      <mc:Choice Requires="a14">
        <xdr:graphicFrame macro="">
          <xdr:nvGraphicFramePr>
            <xdr:cNvPr id="3" name="Location ID"/>
            <xdr:cNvGraphicFramePr/>
          </xdr:nvGraphicFramePr>
          <xdr:xfrm>
            <a:off x="0" y="0"/>
            <a:ext cx="0" cy="0"/>
          </xdr:xfrm>
          <a:graphic>
            <a:graphicData uri="http://schemas.microsoft.com/office/drawing/2010/slicer">
              <sle:slicer xmlns:sle="http://schemas.microsoft.com/office/drawing/2010/slicer" name="Location ID"/>
            </a:graphicData>
          </a:graphic>
        </xdr:graphicFrame>
      </mc:Choice>
      <mc:Fallback xmlns="">
        <xdr:sp macro="" textlink="">
          <xdr:nvSpPr>
            <xdr:cNvPr id="0" name=""/>
            <xdr:cNvSpPr>
              <a:spLocks noTextEdit="1"/>
            </xdr:cNvSpPr>
          </xdr:nvSpPr>
          <xdr:spPr>
            <a:xfrm>
              <a:off x="1238249" y="3209396"/>
              <a:ext cx="3090333" cy="9683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12</xdr:col>
      <xdr:colOff>28575</xdr:colOff>
      <xdr:row>24</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190500</xdr:colOff>
      <xdr:row>4</xdr:row>
      <xdr:rowOff>176211</xdr:rowOff>
    </xdr:from>
    <xdr:to>
      <xdr:col>11</xdr:col>
      <xdr:colOff>190500</xdr:colOff>
      <xdr:row>23</xdr:row>
      <xdr:rowOff>122871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276225</xdr:colOff>
      <xdr:row>4</xdr:row>
      <xdr:rowOff>14285</xdr:rowOff>
    </xdr:from>
    <xdr:to>
      <xdr:col>11</xdr:col>
      <xdr:colOff>276225</xdr:colOff>
      <xdr:row>22</xdr:row>
      <xdr:rowOff>151445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166687</xdr:colOff>
      <xdr:row>4</xdr:row>
      <xdr:rowOff>185737</xdr:rowOff>
    </xdr:from>
    <xdr:to>
      <xdr:col>11</xdr:col>
      <xdr:colOff>166687</xdr:colOff>
      <xdr:row>21</xdr:row>
      <xdr:rowOff>138493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33574189815" missingItemsLimit="0" createdVersion="5" refreshedVersion="6" minRefreshableVersion="3" recordCount="25">
  <cacheSource type="worksheet">
    <worksheetSource name="FixedAssetsBooks"/>
  </cacheSource>
  <cacheFields count="15">
    <cacheField name="Asset Description" numFmtId="49">
      <sharedItems count="17">
        <s v="Office Desk"/>
        <s v="Side Chair"/>
        <s v="Big Automobile"/>
        <s v="Little Truck"/>
        <s v="PC"/>
        <s v="Monitor 17&quot;"/>
        <s v="Duplicator"/>
        <s v="Building 1"/>
        <s v="Building2"/>
        <s v="Fancy Automobile"/>
        <s v="Cool Truck"/>
        <s v="Laser Printer"/>
        <s v="Shredder"/>
        <s v="Processing Machine"/>
        <s v="Bookcase"/>
        <s v="Sofa"/>
        <s v="Tables 2x6"/>
      </sharedItems>
    </cacheField>
    <cacheField name="Net Book Value" numFmtId="0">
      <sharedItems containsSemiMixedTypes="0" containsString="0" containsNumber="1" minValue="266.66000000000003" maxValue="114666.67"/>
    </cacheField>
    <cacheField name="Asset ID" numFmtId="49">
      <sharedItems/>
    </cacheField>
    <cacheField name="Asset Index" numFmtId="0">
      <sharedItems containsSemiMixedTypes="0" containsString="0" containsNumber="1" containsInteger="1" minValue="1" maxValue="25"/>
    </cacheField>
    <cacheField name="Book Index" numFmtId="0">
      <sharedItems containsSemiMixedTypes="0" containsString="0" containsNumber="1" containsInteger="1" minValue="1" maxValue="1"/>
    </cacheField>
    <cacheField name="Asset Class ID" numFmtId="49">
      <sharedItems count="6">
        <s v="FURN"/>
        <s v="AUTO"/>
        <s v="LTRK"/>
        <s v="COMP"/>
        <s v="EQPT"/>
        <s v="BLDG"/>
      </sharedItems>
    </cacheField>
    <cacheField name="Asset Type" numFmtId="49">
      <sharedItems count="1">
        <s v="New"/>
      </sharedItems>
    </cacheField>
    <cacheField name="Cost Basis" numFmtId="0">
      <sharedItems containsSemiMixedTypes="0" containsString="0" containsNumber="1" minValue="0" maxValue="120000"/>
    </cacheField>
    <cacheField name="Book ID" numFmtId="49">
      <sharedItems/>
    </cacheField>
    <cacheField name="Date Added" numFmtId="14">
      <sharedItems containsSemiMixedTypes="0" containsNonDate="0" containsDate="1" containsString="0" minDate="1975-01-01T00:00:00" maxDate="1975-01-02T00:00:00"/>
    </cacheField>
    <cacheField name="Depreciated to Date" numFmtId="14">
      <sharedItems containsSemiMixedTypes="0" containsNonDate="0" containsDate="1" containsString="0" minDate="2016-10-31T00:00:00" maxDate="2017-03-01T00:00:00"/>
    </cacheField>
    <cacheField name="Depreciation Begin Date" numFmtId="14">
      <sharedItems containsSemiMixedTypes="0" containsNonDate="0" containsDate="1" containsString="0" minDate="2014-12-31T00:00:00" maxDate="2017-02-01T00:00:00"/>
    </cacheField>
    <cacheField name="Depreciation Method" numFmtId="49">
      <sharedItems/>
    </cacheField>
    <cacheField name="Location ID" numFmtId="49">
      <sharedItems count="2">
        <s v="ALPHARETTA"/>
        <s v="ATLANTA"/>
      </sharedItems>
    </cacheField>
    <cacheField name="Place in Service Date" numFmtId="14">
      <sharedItems containsSemiMixedTypes="0" containsNonDate="0" containsDate="1" containsString="0" minDate="2015-01-01T00:00:00" maxDate="2017-02-02T00:00:00" count="20">
        <d v="2015-01-01T00:00:00"/>
        <d v="2015-01-31T00:00:00"/>
        <d v="2015-03-01T00:00:00"/>
        <d v="2015-04-01T00:00:00"/>
        <d v="2015-05-15T00:00:00"/>
        <d v="2015-07-01T00:00:00"/>
        <d v="2015-10-01T00:00:00"/>
        <d v="2015-11-01T00:00:00"/>
        <d v="2016-01-01T00:00:00"/>
        <d v="2016-01-31T00:00:00"/>
        <d v="2016-03-01T00:00:00"/>
        <d v="2016-04-30T00:00:00"/>
        <d v="2016-05-01T00:00:00"/>
        <d v="2016-06-30T00:00:00"/>
        <d v="2016-08-01T00:00:00"/>
        <d v="2016-10-01T00:00:00"/>
        <d v="2016-11-01T00:00:00"/>
        <d v="2017-01-01T00:00:00"/>
        <d v="2017-01-15T00:00:00"/>
        <d v="2017-02-01T00:00:00"/>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5">
  <r>
    <x v="0"/>
    <n v="690.48"/>
    <s v="00001"/>
    <n v="1"/>
    <n v="1"/>
    <x v="0"/>
    <x v="0"/>
    <n v="1000"/>
    <s v="INTERNAL"/>
    <d v="1975-01-01T00:00:00"/>
    <d v="2017-02-28T00:00:00"/>
    <d v="2014-12-31T00:00:00"/>
    <s v="Straight-Line Orig Life"/>
    <x v="0"/>
    <x v="0"/>
  </r>
  <r>
    <x v="0"/>
    <n v="828.56"/>
    <s v="00002"/>
    <n v="2"/>
    <n v="1"/>
    <x v="0"/>
    <x v="0"/>
    <n v="1200"/>
    <s v="INTERNAL"/>
    <d v="1975-01-01T00:00:00"/>
    <d v="2017-02-28T00:00:00"/>
    <d v="2014-12-31T00:00:00"/>
    <s v="Straight-Line Orig Life"/>
    <x v="0"/>
    <x v="1"/>
  </r>
  <r>
    <x v="1"/>
    <n v="464.28"/>
    <s v="00003"/>
    <n v="3"/>
    <n v="1"/>
    <x v="0"/>
    <x v="0"/>
    <n v="650"/>
    <s v="INTERNAL"/>
    <d v="1975-01-01T00:00:00"/>
    <d v="2017-02-28T00:00:00"/>
    <d v="2015-02-28T00:00:00"/>
    <s v="Straight-Line Orig Life"/>
    <x v="0"/>
    <x v="2"/>
  </r>
  <r>
    <x v="2"/>
    <n v="26239.16"/>
    <s v="00004"/>
    <n v="4"/>
    <n v="1"/>
    <x v="1"/>
    <x v="0"/>
    <n v="42550"/>
    <s v="INTERNAL"/>
    <d v="1975-01-01T00:00:00"/>
    <d v="2017-02-28T00:00:00"/>
    <d v="2015-03-31T00:00:00"/>
    <s v="Straight-Line Orig Life"/>
    <x v="0"/>
    <x v="3"/>
  </r>
  <r>
    <x v="3"/>
    <n v="12984.97"/>
    <s v="00005"/>
    <n v="5"/>
    <n v="1"/>
    <x v="2"/>
    <x v="0"/>
    <n v="0"/>
    <s v="INTERNAL"/>
    <d v="1975-01-01T00:00:00"/>
    <d v="2016-10-31T00:00:00"/>
    <d v="2015-04-30T00:00:00"/>
    <s v="Straight-Line Orig Life"/>
    <x v="0"/>
    <x v="4"/>
  </r>
  <r>
    <x v="4"/>
    <n v="1000"/>
    <s v="00006"/>
    <n v="6"/>
    <n v="1"/>
    <x v="3"/>
    <x v="0"/>
    <n v="1500"/>
    <s v="INTERNAL"/>
    <d v="1975-01-01T00:00:00"/>
    <d v="2017-02-28T00:00:00"/>
    <d v="2015-06-30T00:00:00"/>
    <s v="Straight-Line Orig Life"/>
    <x v="1"/>
    <x v="5"/>
  </r>
  <r>
    <x v="5"/>
    <n v="266.66000000000003"/>
    <s v="00007"/>
    <n v="7"/>
    <n v="1"/>
    <x v="3"/>
    <x v="0"/>
    <n v="400"/>
    <s v="INTERNAL"/>
    <d v="1975-01-01T00:00:00"/>
    <d v="2017-02-28T00:00:00"/>
    <d v="2015-06-30T00:00:00"/>
    <s v="Straight-Line Orig Life"/>
    <x v="1"/>
    <x v="5"/>
  </r>
  <r>
    <x v="6"/>
    <n v="19628.580000000002"/>
    <s v="00008"/>
    <n v="8"/>
    <n v="1"/>
    <x v="4"/>
    <x v="0"/>
    <n v="24000"/>
    <s v="INTERNAL"/>
    <d v="1975-01-01T00:00:00"/>
    <d v="2017-02-28T00:00:00"/>
    <d v="2015-09-30T00:00:00"/>
    <s v="Straight-Line Orig Life"/>
    <x v="1"/>
    <x v="6"/>
  </r>
  <r>
    <x v="7"/>
    <n v="95555.55"/>
    <s v="00009"/>
    <n v="9"/>
    <n v="1"/>
    <x v="5"/>
    <x v="0"/>
    <n v="100000"/>
    <s v="INTERNAL"/>
    <d v="1975-01-01T00:00:00"/>
    <d v="2017-02-28T00:00:00"/>
    <d v="2015-10-31T00:00:00"/>
    <s v="Straight-Line Orig Life"/>
    <x v="0"/>
    <x v="7"/>
  </r>
  <r>
    <x v="8"/>
    <n v="114666.67"/>
    <s v="00010"/>
    <n v="10"/>
    <n v="1"/>
    <x v="5"/>
    <x v="0"/>
    <n v="120000"/>
    <s v="INTERNAL"/>
    <d v="1975-01-01T00:00:00"/>
    <d v="2017-02-28T00:00:00"/>
    <d v="2015-10-31T00:00:00"/>
    <s v="Straight-Line Orig Life"/>
    <x v="1"/>
    <x v="7"/>
  </r>
  <r>
    <x v="9"/>
    <n v="49833.34"/>
    <s v="00011"/>
    <n v="11"/>
    <n v="1"/>
    <x v="1"/>
    <x v="0"/>
    <n v="65000"/>
    <s v="INTERNAL"/>
    <d v="1975-01-01T00:00:00"/>
    <d v="2017-02-28T00:00:00"/>
    <d v="2015-12-31T00:00:00"/>
    <s v="Straight-Line Orig Life"/>
    <x v="1"/>
    <x v="8"/>
  </r>
  <r>
    <x v="10"/>
    <n v="12650"/>
    <s v="00012"/>
    <n v="12"/>
    <n v="1"/>
    <x v="2"/>
    <x v="0"/>
    <n v="16500"/>
    <s v="INTERNAL"/>
    <d v="1975-01-01T00:00:00"/>
    <d v="2017-02-28T00:00:00"/>
    <d v="2015-12-31T00:00:00"/>
    <s v="Straight-Line Orig Life"/>
    <x v="1"/>
    <x v="9"/>
  </r>
  <r>
    <x v="11"/>
    <n v="3600"/>
    <s v="00013"/>
    <n v="13"/>
    <n v="1"/>
    <x v="3"/>
    <x v="0"/>
    <n v="4500"/>
    <s v="INTERNAL"/>
    <d v="1975-01-01T00:00:00"/>
    <d v="2017-02-28T00:00:00"/>
    <d v="2016-02-28T00:00:00"/>
    <s v="Straight-Line Orig Life"/>
    <x v="0"/>
    <x v="10"/>
  </r>
  <r>
    <x v="4"/>
    <n v="1061.6600000000001"/>
    <s v="00014"/>
    <n v="14"/>
    <n v="1"/>
    <x v="3"/>
    <x v="0"/>
    <n v="1300"/>
    <s v="INTERNAL"/>
    <d v="1975-01-01T00:00:00"/>
    <d v="2017-02-28T00:00:00"/>
    <d v="2016-03-31T00:00:00"/>
    <s v="Straight-Line Orig Life"/>
    <x v="0"/>
    <x v="11"/>
  </r>
  <r>
    <x v="5"/>
    <n v="326.66000000000003"/>
    <s v="00015"/>
    <n v="15"/>
    <n v="1"/>
    <x v="3"/>
    <x v="0"/>
    <n v="400"/>
    <s v="INTERNAL"/>
    <d v="1975-01-01T00:00:00"/>
    <d v="2017-02-28T00:00:00"/>
    <d v="2016-03-31T00:00:00"/>
    <s v="Straight-Line Orig Life"/>
    <x v="0"/>
    <x v="11"/>
  </r>
  <r>
    <x v="12"/>
    <n v="1071.42"/>
    <s v="00016"/>
    <n v="16"/>
    <n v="1"/>
    <x v="4"/>
    <x v="0"/>
    <n v="1200"/>
    <s v="INTERNAL"/>
    <d v="1975-01-01T00:00:00"/>
    <d v="2017-02-28T00:00:00"/>
    <d v="2016-04-30T00:00:00"/>
    <s v="Straight-Line Orig Life"/>
    <x v="0"/>
    <x v="12"/>
  </r>
  <r>
    <x v="13"/>
    <n v="13553.58"/>
    <s v="00017"/>
    <n v="17"/>
    <n v="1"/>
    <x v="4"/>
    <x v="0"/>
    <n v="15000"/>
    <s v="INTERNAL"/>
    <d v="1975-01-01T00:00:00"/>
    <d v="2017-02-28T00:00:00"/>
    <d v="2016-05-31T00:00:00"/>
    <s v="Straight-Line Orig Life"/>
    <x v="0"/>
    <x v="13"/>
  </r>
  <r>
    <x v="13"/>
    <n v="11100"/>
    <s v="00018"/>
    <n v="18"/>
    <n v="1"/>
    <x v="4"/>
    <x v="0"/>
    <n v="12000"/>
    <s v="INTERNAL"/>
    <d v="1975-01-01T00:00:00"/>
    <d v="2017-02-28T00:00:00"/>
    <d v="2016-07-31T00:00:00"/>
    <s v="Straight-Line Orig Life"/>
    <x v="1"/>
    <x v="14"/>
  </r>
  <r>
    <x v="14"/>
    <n v="470.24"/>
    <s v="00019"/>
    <n v="19"/>
    <n v="1"/>
    <x v="0"/>
    <x v="0"/>
    <n v="500"/>
    <s v="INTERNAL"/>
    <d v="1975-01-01T00:00:00"/>
    <d v="2017-02-28T00:00:00"/>
    <d v="2016-09-30T00:00:00"/>
    <s v="Straight-Line Orig Life"/>
    <x v="1"/>
    <x v="15"/>
  </r>
  <r>
    <x v="15"/>
    <n v="2069.0500000000002"/>
    <s v="00020"/>
    <n v="20"/>
    <n v="1"/>
    <x v="0"/>
    <x v="0"/>
    <n v="2200"/>
    <s v="INTERNAL"/>
    <d v="1975-01-01T00:00:00"/>
    <d v="2017-02-28T00:00:00"/>
    <d v="2016-09-30T00:00:00"/>
    <s v="Straight-Line Orig Life"/>
    <x v="1"/>
    <x v="15"/>
  </r>
  <r>
    <x v="16"/>
    <n v="1904.86"/>
    <s v="00021"/>
    <n v="21"/>
    <n v="1"/>
    <x v="0"/>
    <x v="0"/>
    <n v="2000.1"/>
    <s v="INTERNAL"/>
    <d v="1975-01-01T00:00:00"/>
    <d v="2017-02-28T00:00:00"/>
    <d v="2016-10-31T00:00:00"/>
    <s v="Straight-Line Orig Life"/>
    <x v="1"/>
    <x v="16"/>
  </r>
  <r>
    <x v="0"/>
    <n v="1561.9"/>
    <s v="00022"/>
    <n v="22"/>
    <n v="1"/>
    <x v="0"/>
    <x v="0"/>
    <n v="1600"/>
    <s v="INTERNAL"/>
    <d v="1975-01-01T00:00:00"/>
    <d v="2017-02-28T00:00:00"/>
    <d v="2016-12-31T00:00:00"/>
    <s v="Straight-Line Orig Life"/>
    <x v="1"/>
    <x v="17"/>
  </r>
  <r>
    <x v="1"/>
    <n v="585.72"/>
    <s v="00023"/>
    <n v="23"/>
    <n v="1"/>
    <x v="0"/>
    <x v="0"/>
    <n v="600"/>
    <s v="INTERNAL"/>
    <d v="1975-01-01T00:00:00"/>
    <d v="2017-02-28T00:00:00"/>
    <d v="2016-12-31T00:00:00"/>
    <s v="Straight-Line Orig Life"/>
    <x v="1"/>
    <x v="18"/>
  </r>
  <r>
    <x v="16"/>
    <n v="952.29"/>
    <s v="00021"/>
    <n v="24"/>
    <n v="1"/>
    <x v="0"/>
    <x v="0"/>
    <n v="999.9"/>
    <s v="INTERNAL"/>
    <d v="1975-01-01T00:00:00"/>
    <d v="2017-02-28T00:00:00"/>
    <d v="2016-10-31T00:00:00"/>
    <s v="Straight-Line Orig Life"/>
    <x v="0"/>
    <x v="16"/>
  </r>
  <r>
    <x v="0"/>
    <n v="988.1"/>
    <s v="00024"/>
    <n v="25"/>
    <n v="1"/>
    <x v="0"/>
    <x v="0"/>
    <n v="1000"/>
    <s v="INTERNAL"/>
    <d v="1975-01-01T00:00:00"/>
    <d v="2017-02-28T00:00:00"/>
    <d v="2017-01-31T00:00:00"/>
    <s v="Straight-Line Orig Life"/>
    <x v="1"/>
    <x v="1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6" minRefreshableVersion="5" useAutoFormatting="1" itemPrintTitles="1" createdVersion="5" indent="0" outline="1" outlineData="1" multipleFieldFilters="0" chartFormat="17">
  <location ref="D7:E18" firstHeaderRow="1" firstDataRow="1" firstDataCol="1"/>
  <pivotFields count="15">
    <pivotField axis="axisRow" showAll="0" measureFilter="1">
      <items count="18">
        <item x="2"/>
        <item x="14"/>
        <item x="7"/>
        <item x="8"/>
        <item x="10"/>
        <item x="6"/>
        <item x="9"/>
        <item x="11"/>
        <item x="3"/>
        <item x="5"/>
        <item x="0"/>
        <item x="4"/>
        <item x="13"/>
        <item x="12"/>
        <item x="1"/>
        <item x="15"/>
        <item x="16"/>
        <item t="default"/>
      </items>
    </pivotField>
    <pivotField dataField="1" showAll="0"/>
    <pivotField showAll="0"/>
    <pivotField showAll="0" defaultSubtotal="0"/>
    <pivotField showAll="0" defaultSubtotal="0"/>
    <pivotField showAll="0"/>
    <pivotField showAll="0">
      <items count="2">
        <item x="0"/>
        <item t="default"/>
      </items>
    </pivotField>
    <pivotField showAll="0" defaultSubtotal="0"/>
    <pivotField showAll="0"/>
    <pivotField numFmtId="14" showAll="0"/>
    <pivotField numFmtId="14" showAll="0"/>
    <pivotField numFmtId="14" showAll="0"/>
    <pivotField showAll="0"/>
    <pivotField showAll="0">
      <items count="3">
        <item x="0"/>
        <item x="1"/>
        <item t="default"/>
      </items>
    </pivotField>
    <pivotField numFmtId="14" showAll="0">
      <items count="21">
        <item x="0"/>
        <item x="1"/>
        <item x="2"/>
        <item x="3"/>
        <item x="4"/>
        <item x="5"/>
        <item x="6"/>
        <item x="7"/>
        <item x="8"/>
        <item x="9"/>
        <item x="10"/>
        <item x="11"/>
        <item x="12"/>
        <item x="13"/>
        <item x="14"/>
        <item x="15"/>
        <item x="16"/>
        <item x="17"/>
        <item x="18"/>
        <item x="19"/>
        <item t="default"/>
      </items>
    </pivotField>
  </pivotFields>
  <rowFields count="1">
    <field x="0"/>
  </rowFields>
  <rowItems count="11">
    <i>
      <x/>
    </i>
    <i>
      <x v="2"/>
    </i>
    <i>
      <x v="3"/>
    </i>
    <i>
      <x v="4"/>
    </i>
    <i>
      <x v="5"/>
    </i>
    <i>
      <x v="6"/>
    </i>
    <i>
      <x v="7"/>
    </i>
    <i>
      <x v="8"/>
    </i>
    <i>
      <x v="10"/>
    </i>
    <i>
      <x v="12"/>
    </i>
    <i t="grand">
      <x/>
    </i>
  </rowItems>
  <colItems count="1">
    <i/>
  </colItems>
  <dataFields count="1">
    <dataField name=" Net Book Value" fld="1" baseField="0" baseItem="0" numFmtId="164"/>
  </dataFields>
  <formats count="2">
    <format dxfId="23">
      <pivotArea outline="0" collapsedLevelsAreSubtotals="1" fieldPosition="0"/>
    </format>
    <format dxfId="22">
      <pivotArea dataOnly="0" labelOnly="1" outline="0" axis="axisValues" fieldPosition="0"/>
    </format>
  </formats>
  <chartFormats count="25">
    <chartFormat chart="7" format="45" series="1">
      <pivotArea type="data" outline="0" fieldPosition="0">
        <references count="1">
          <reference field="4294967294" count="1" selected="0">
            <x v="0"/>
          </reference>
        </references>
      </pivotArea>
    </chartFormat>
    <chartFormat chart="7" format="46">
      <pivotArea type="data" outline="0" fieldPosition="0">
        <references count="2">
          <reference field="4294967294" count="1" selected="0">
            <x v="0"/>
          </reference>
          <reference field="0" count="1" selected="0">
            <x v="0"/>
          </reference>
        </references>
      </pivotArea>
    </chartFormat>
    <chartFormat chart="7" format="47">
      <pivotArea type="data" outline="0" fieldPosition="0">
        <references count="2">
          <reference field="4294967294" count="1" selected="0">
            <x v="0"/>
          </reference>
          <reference field="0" count="1" selected="0">
            <x v="2"/>
          </reference>
        </references>
      </pivotArea>
    </chartFormat>
    <chartFormat chart="7" format="48">
      <pivotArea type="data" outline="0" fieldPosition="0">
        <references count="2">
          <reference field="4294967294" count="1" selected="0">
            <x v="0"/>
          </reference>
          <reference field="0" count="1" selected="0">
            <x v="3"/>
          </reference>
        </references>
      </pivotArea>
    </chartFormat>
    <chartFormat chart="7" format="49">
      <pivotArea type="data" outline="0" fieldPosition="0">
        <references count="2">
          <reference field="4294967294" count="1" selected="0">
            <x v="0"/>
          </reference>
          <reference field="0" count="1" selected="0">
            <x v="4"/>
          </reference>
        </references>
      </pivotArea>
    </chartFormat>
    <chartFormat chart="7" format="50">
      <pivotArea type="data" outline="0" fieldPosition="0">
        <references count="2">
          <reference field="4294967294" count="1" selected="0">
            <x v="0"/>
          </reference>
          <reference field="0" count="1" selected="0">
            <x v="5"/>
          </reference>
        </references>
      </pivotArea>
    </chartFormat>
    <chartFormat chart="7" format="51">
      <pivotArea type="data" outline="0" fieldPosition="0">
        <references count="2">
          <reference field="4294967294" count="1" selected="0">
            <x v="0"/>
          </reference>
          <reference field="0" count="1" selected="0">
            <x v="6"/>
          </reference>
        </references>
      </pivotArea>
    </chartFormat>
    <chartFormat chart="7" format="52">
      <pivotArea type="data" outline="0" fieldPosition="0">
        <references count="2">
          <reference field="4294967294" count="1" selected="0">
            <x v="0"/>
          </reference>
          <reference field="0" count="1" selected="0">
            <x v="7"/>
          </reference>
        </references>
      </pivotArea>
    </chartFormat>
    <chartFormat chart="7" format="53">
      <pivotArea type="data" outline="0" fieldPosition="0">
        <references count="2">
          <reference field="4294967294" count="1" selected="0">
            <x v="0"/>
          </reference>
          <reference field="0" count="1" selected="0">
            <x v="8"/>
          </reference>
        </references>
      </pivotArea>
    </chartFormat>
    <chartFormat chart="7" format="54">
      <pivotArea type="data" outline="0" fieldPosition="0">
        <references count="2">
          <reference field="4294967294" count="1" selected="0">
            <x v="0"/>
          </reference>
          <reference field="0" count="1" selected="0">
            <x v="10"/>
          </reference>
        </references>
      </pivotArea>
    </chartFormat>
    <chartFormat chart="7" format="55">
      <pivotArea type="data" outline="0" fieldPosition="0">
        <references count="2">
          <reference field="4294967294" count="1" selected="0">
            <x v="0"/>
          </reference>
          <reference field="0" count="1" selected="0">
            <x v="12"/>
          </reference>
        </references>
      </pivotArea>
    </chartFormat>
    <chartFormat chart="10" format="67" series="1">
      <pivotArea type="data" outline="0" fieldPosition="0">
        <references count="1">
          <reference field="4294967294" count="1" selected="0">
            <x v="0"/>
          </reference>
        </references>
      </pivotArea>
    </chartFormat>
    <chartFormat chart="10" format="68">
      <pivotArea type="data" outline="0" fieldPosition="0">
        <references count="2">
          <reference field="4294967294" count="1" selected="0">
            <x v="0"/>
          </reference>
          <reference field="0" count="1" selected="0">
            <x v="0"/>
          </reference>
        </references>
      </pivotArea>
    </chartFormat>
    <chartFormat chart="10" format="69">
      <pivotArea type="data" outline="0" fieldPosition="0">
        <references count="2">
          <reference field="4294967294" count="1" selected="0">
            <x v="0"/>
          </reference>
          <reference field="0" count="1" selected="0">
            <x v="2"/>
          </reference>
        </references>
      </pivotArea>
    </chartFormat>
    <chartFormat chart="10" format="70">
      <pivotArea type="data" outline="0" fieldPosition="0">
        <references count="2">
          <reference field="4294967294" count="1" selected="0">
            <x v="0"/>
          </reference>
          <reference field="0" count="1" selected="0">
            <x v="3"/>
          </reference>
        </references>
      </pivotArea>
    </chartFormat>
    <chartFormat chart="10" format="71">
      <pivotArea type="data" outline="0" fieldPosition="0">
        <references count="2">
          <reference field="4294967294" count="1" selected="0">
            <x v="0"/>
          </reference>
          <reference field="0" count="1" selected="0">
            <x v="4"/>
          </reference>
        </references>
      </pivotArea>
    </chartFormat>
    <chartFormat chart="10" format="72">
      <pivotArea type="data" outline="0" fieldPosition="0">
        <references count="2">
          <reference field="4294967294" count="1" selected="0">
            <x v="0"/>
          </reference>
          <reference field="0" count="1" selected="0">
            <x v="5"/>
          </reference>
        </references>
      </pivotArea>
    </chartFormat>
    <chartFormat chart="10" format="73">
      <pivotArea type="data" outline="0" fieldPosition="0">
        <references count="2">
          <reference field="4294967294" count="1" selected="0">
            <x v="0"/>
          </reference>
          <reference field="0" count="1" selected="0">
            <x v="6"/>
          </reference>
        </references>
      </pivotArea>
    </chartFormat>
    <chartFormat chart="10" format="74">
      <pivotArea type="data" outline="0" fieldPosition="0">
        <references count="2">
          <reference field="4294967294" count="1" selected="0">
            <x v="0"/>
          </reference>
          <reference field="0" count="1" selected="0">
            <x v="7"/>
          </reference>
        </references>
      </pivotArea>
    </chartFormat>
    <chartFormat chart="10" format="75">
      <pivotArea type="data" outline="0" fieldPosition="0">
        <references count="2">
          <reference field="4294967294" count="1" selected="0">
            <x v="0"/>
          </reference>
          <reference field="0" count="1" selected="0">
            <x v="8"/>
          </reference>
        </references>
      </pivotArea>
    </chartFormat>
    <chartFormat chart="10" format="76">
      <pivotArea type="data" outline="0" fieldPosition="0">
        <references count="2">
          <reference field="4294967294" count="1" selected="0">
            <x v="0"/>
          </reference>
          <reference field="0" count="1" selected="0">
            <x v="10"/>
          </reference>
        </references>
      </pivotArea>
    </chartFormat>
    <chartFormat chart="10" format="77">
      <pivotArea type="data" outline="0" fieldPosition="0">
        <references count="2">
          <reference field="4294967294" count="1" selected="0">
            <x v="0"/>
          </reference>
          <reference field="0" count="1" selected="0">
            <x v="12"/>
          </reference>
        </references>
      </pivotArea>
    </chartFormat>
    <chartFormat chart="14" format="68" series="1">
      <pivotArea type="data" outline="0" fieldPosition="0">
        <references count="1">
          <reference field="4294967294" count="1" selected="0">
            <x v="0"/>
          </reference>
        </references>
      </pivotArea>
    </chartFormat>
    <chartFormat chart="7" format="57">
      <pivotArea type="data" outline="0" fieldPosition="0">
        <references count="2">
          <reference field="4294967294" count="1" selected="0">
            <x v="0"/>
          </reference>
          <reference field="0" count="1" selected="0">
            <x v="9"/>
          </reference>
        </references>
      </pivotArea>
    </chartFormat>
    <chartFormat chart="7" format="58">
      <pivotArea type="data" outline="0" fieldPosition="0">
        <references count="2">
          <reference field="4294967294" count="1" selected="0">
            <x v="0"/>
          </reference>
          <reference field="0" count="1" selected="0">
            <x v="11"/>
          </reference>
        </references>
      </pivotArea>
    </chartFormat>
  </chartFormats>
  <pivotTableStyleInfo name="PivotStyleMedium18" showRowHeaders="1" showColHeaders="1" showRowStripes="0" showColStripes="0" showLastColumn="1"/>
  <filters count="1">
    <filter fld="0" type="count" evalOrder="-1" id="1"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6" minRefreshableVersion="5" useAutoFormatting="1" itemPrintTitles="1" createdVersion="5" indent="0" outline="1" outlineData="1" multipleFieldFilters="0" chartFormat="12">
  <location ref="D6:E13" firstHeaderRow="1" firstDataRow="1" firstDataCol="1"/>
  <pivotFields count="15">
    <pivotField showAll="0"/>
    <pivotField dataField="1" showAll="0"/>
    <pivotField showAll="0"/>
    <pivotField showAll="0" defaultSubtotal="0"/>
    <pivotField showAll="0" defaultSubtotal="0"/>
    <pivotField axis="axisRow" showAll="0">
      <items count="7">
        <item x="1"/>
        <item x="5"/>
        <item x="3"/>
        <item x="4"/>
        <item x="0"/>
        <item x="2"/>
        <item t="default"/>
      </items>
    </pivotField>
    <pivotField showAll="0">
      <items count="2">
        <item x="0"/>
        <item t="default"/>
      </items>
    </pivotField>
    <pivotField showAll="0" defaultSubtotal="0"/>
    <pivotField showAll="0"/>
    <pivotField numFmtId="14" showAll="0"/>
    <pivotField numFmtId="14" showAll="0"/>
    <pivotField numFmtId="14" showAll="0"/>
    <pivotField showAll="0"/>
    <pivotField showAll="0">
      <items count="3">
        <item x="0"/>
        <item x="1"/>
        <item t="default"/>
      </items>
    </pivotField>
    <pivotField numFmtId="14" showAll="0">
      <items count="21">
        <item x="0"/>
        <item x="1"/>
        <item x="2"/>
        <item x="3"/>
        <item x="4"/>
        <item x="5"/>
        <item x="6"/>
        <item x="7"/>
        <item x="8"/>
        <item x="9"/>
        <item x="10"/>
        <item x="11"/>
        <item x="12"/>
        <item x="13"/>
        <item x="14"/>
        <item x="15"/>
        <item x="16"/>
        <item x="17"/>
        <item x="18"/>
        <item x="19"/>
        <item t="default"/>
      </items>
    </pivotField>
  </pivotFields>
  <rowFields count="1">
    <field x="5"/>
  </rowFields>
  <rowItems count="7">
    <i>
      <x/>
    </i>
    <i>
      <x v="1"/>
    </i>
    <i>
      <x v="2"/>
    </i>
    <i>
      <x v="3"/>
    </i>
    <i>
      <x v="4"/>
    </i>
    <i>
      <x v="5"/>
    </i>
    <i t="grand">
      <x/>
    </i>
  </rowItems>
  <colItems count="1">
    <i/>
  </colItems>
  <dataFields count="1">
    <dataField name=" Net Book Value" fld="1" baseField="3" baseItem="0" numFmtId="164"/>
  </dataFields>
  <formats count="2">
    <format dxfId="21">
      <pivotArea outline="0" collapsedLevelsAreSubtotals="1" fieldPosition="0"/>
    </format>
    <format dxfId="20">
      <pivotArea dataOnly="0" labelOnly="1" outline="0" axis="axisValues" fieldPosition="0"/>
    </format>
  </formats>
  <chartFormats count="14">
    <chartFormat chart="2" format="0" series="1">
      <pivotArea type="data" outline="0" fieldPosition="0">
        <references count="1">
          <reference field="4294967294" count="1" selected="0">
            <x v="0"/>
          </reference>
        </references>
      </pivotArea>
    </chartFormat>
    <chartFormat chart="9" format="8" series="1">
      <pivotArea type="data" outline="0" fieldPosition="0">
        <references count="1">
          <reference field="4294967294" count="1" selected="0">
            <x v="0"/>
          </reference>
        </references>
      </pivotArea>
    </chartFormat>
    <chartFormat chart="9" format="9">
      <pivotArea type="data" outline="0" fieldPosition="0">
        <references count="2">
          <reference field="4294967294" count="1" selected="0">
            <x v="0"/>
          </reference>
          <reference field="5" count="1" selected="0">
            <x v="0"/>
          </reference>
        </references>
      </pivotArea>
    </chartFormat>
    <chartFormat chart="9" format="10">
      <pivotArea type="data" outline="0" fieldPosition="0">
        <references count="2">
          <reference field="4294967294" count="1" selected="0">
            <x v="0"/>
          </reference>
          <reference field="5" count="1" selected="0">
            <x v="1"/>
          </reference>
        </references>
      </pivotArea>
    </chartFormat>
    <chartFormat chart="9" format="11">
      <pivotArea type="data" outline="0" fieldPosition="0">
        <references count="2">
          <reference field="4294967294" count="1" selected="0">
            <x v="0"/>
          </reference>
          <reference field="5" count="1" selected="0">
            <x v="2"/>
          </reference>
        </references>
      </pivotArea>
    </chartFormat>
    <chartFormat chart="9" format="12">
      <pivotArea type="data" outline="0" fieldPosition="0">
        <references count="2">
          <reference field="4294967294" count="1" selected="0">
            <x v="0"/>
          </reference>
          <reference field="5" count="1" selected="0">
            <x v="3"/>
          </reference>
        </references>
      </pivotArea>
    </chartFormat>
    <chartFormat chart="9" format="13">
      <pivotArea type="data" outline="0" fieldPosition="0">
        <references count="2">
          <reference field="4294967294" count="1" selected="0">
            <x v="0"/>
          </reference>
          <reference field="5" count="1" selected="0">
            <x v="4"/>
          </reference>
        </references>
      </pivotArea>
    </chartFormat>
    <chartFormat chart="9" format="14">
      <pivotArea type="data" outline="0" fieldPosition="0">
        <references count="2">
          <reference field="4294967294" count="1" selected="0">
            <x v="0"/>
          </reference>
          <reference field="5" count="1" selected="0">
            <x v="5"/>
          </reference>
        </references>
      </pivotArea>
    </chartFormat>
    <chartFormat chart="2" format="1">
      <pivotArea type="data" outline="0" fieldPosition="0">
        <references count="2">
          <reference field="4294967294" count="1" selected="0">
            <x v="0"/>
          </reference>
          <reference field="5" count="1" selected="0">
            <x v="0"/>
          </reference>
        </references>
      </pivotArea>
    </chartFormat>
    <chartFormat chart="2" format="2">
      <pivotArea type="data" outline="0" fieldPosition="0">
        <references count="2">
          <reference field="4294967294" count="1" selected="0">
            <x v="0"/>
          </reference>
          <reference field="5" count="1" selected="0">
            <x v="1"/>
          </reference>
        </references>
      </pivotArea>
    </chartFormat>
    <chartFormat chart="2" format="3">
      <pivotArea type="data" outline="0" fieldPosition="0">
        <references count="2">
          <reference field="4294967294" count="1" selected="0">
            <x v="0"/>
          </reference>
          <reference field="5" count="1" selected="0">
            <x v="2"/>
          </reference>
        </references>
      </pivotArea>
    </chartFormat>
    <chartFormat chart="2" format="4">
      <pivotArea type="data" outline="0" fieldPosition="0">
        <references count="2">
          <reference field="4294967294" count="1" selected="0">
            <x v="0"/>
          </reference>
          <reference field="5" count="1" selected="0">
            <x v="3"/>
          </reference>
        </references>
      </pivotArea>
    </chartFormat>
    <chartFormat chart="2" format="5">
      <pivotArea type="data" outline="0" fieldPosition="0">
        <references count="2">
          <reference field="4294967294" count="1" selected="0">
            <x v="0"/>
          </reference>
          <reference field="5" count="1" selected="0">
            <x v="4"/>
          </reference>
        </references>
      </pivotArea>
    </chartFormat>
    <chartFormat chart="2" format="6">
      <pivotArea type="data" outline="0" fieldPosition="0">
        <references count="2">
          <reference field="4294967294" count="1" selected="0">
            <x v="0"/>
          </reference>
          <reference field="5" count="1" selected="0">
            <x v="5"/>
          </reference>
        </references>
      </pivotArea>
    </chartFormat>
  </chartFormats>
  <pivotTableStyleInfo name="PivotStyleMedium18"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5" itemPrintTitles="1" createdVersion="5" indent="0" outline="1" outlineData="1" multipleFieldFilters="0" chartFormat="10">
  <location ref="D6:E17" firstHeaderRow="1" firstDataRow="1" firstDataCol="1"/>
  <pivotFields count="15">
    <pivotField axis="axisRow" showAll="0" measureFilter="1">
      <items count="18">
        <item x="2"/>
        <item x="14"/>
        <item x="7"/>
        <item x="8"/>
        <item x="10"/>
        <item x="6"/>
        <item x="9"/>
        <item x="11"/>
        <item x="3"/>
        <item x="5"/>
        <item x="0"/>
        <item x="4"/>
        <item x="13"/>
        <item x="12"/>
        <item x="1"/>
        <item x="15"/>
        <item x="16"/>
        <item t="default"/>
      </items>
    </pivotField>
    <pivotField showAll="0"/>
    <pivotField showAll="0"/>
    <pivotField showAll="0" defaultSubtotal="0"/>
    <pivotField showAll="0" defaultSubtotal="0"/>
    <pivotField showAll="0"/>
    <pivotField showAll="0">
      <items count="2">
        <item x="0"/>
        <item t="default"/>
      </items>
    </pivotField>
    <pivotField dataField="1" showAll="0" defaultSubtotal="0"/>
    <pivotField showAll="0"/>
    <pivotField numFmtId="14" showAll="0"/>
    <pivotField numFmtId="14" showAll="0"/>
    <pivotField numFmtId="14" showAll="0"/>
    <pivotField showAll="0"/>
    <pivotField showAll="0">
      <items count="3">
        <item x="0"/>
        <item x="1"/>
        <item t="default"/>
      </items>
    </pivotField>
    <pivotField numFmtId="14" showAll="0">
      <items count="21">
        <item x="0"/>
        <item x="1"/>
        <item x="2"/>
        <item x="3"/>
        <item x="4"/>
        <item x="5"/>
        <item x="6"/>
        <item x="7"/>
        <item x="8"/>
        <item x="9"/>
        <item x="10"/>
        <item x="11"/>
        <item x="12"/>
        <item x="13"/>
        <item x="14"/>
        <item x="15"/>
        <item x="16"/>
        <item x="17"/>
        <item x="18"/>
        <item x="19"/>
        <item t="default"/>
      </items>
    </pivotField>
  </pivotFields>
  <rowFields count="1">
    <field x="0"/>
  </rowFields>
  <rowItems count="11">
    <i>
      <x/>
    </i>
    <i>
      <x v="2"/>
    </i>
    <i>
      <x v="3"/>
    </i>
    <i>
      <x v="4"/>
    </i>
    <i>
      <x v="5"/>
    </i>
    <i>
      <x v="6"/>
    </i>
    <i>
      <x v="7"/>
    </i>
    <i>
      <x v="10"/>
    </i>
    <i>
      <x v="12"/>
    </i>
    <i>
      <x v="16"/>
    </i>
    <i t="grand">
      <x/>
    </i>
  </rowItems>
  <colItems count="1">
    <i/>
  </colItems>
  <dataFields count="1">
    <dataField name=" Cost Basis" fld="7" baseField="0" baseItem="5" numFmtId="164"/>
  </dataFields>
  <formats count="3">
    <format dxfId="19">
      <pivotArea collapsedLevelsAreSubtotals="1" fieldPosition="0">
        <references count="1">
          <reference field="0" count="1">
            <x v="1"/>
          </reference>
        </references>
      </pivotArea>
    </format>
    <format dxfId="18">
      <pivotArea outline="0" collapsedLevelsAreSubtotals="1" fieldPosition="0"/>
    </format>
    <format dxfId="17">
      <pivotArea dataOnly="0" labelOnly="1" outline="0" axis="axisValues" fieldPosition="0"/>
    </format>
  </formats>
  <chartFormats count="24">
    <chartFormat chart="2" format="0" series="1">
      <pivotArea type="data" outline="0" fieldPosition="0">
        <references count="1">
          <reference field="4294967294" count="1" selected="0">
            <x v="0"/>
          </reference>
        </references>
      </pivotArea>
    </chartFormat>
    <chartFormat chart="6" format="12" series="1">
      <pivotArea type="data" outline="0" fieldPosition="0">
        <references count="1">
          <reference field="4294967294" count="1" selected="0">
            <x v="0"/>
          </reference>
        </references>
      </pivotArea>
    </chartFormat>
    <chartFormat chart="6" format="13">
      <pivotArea type="data" outline="0" fieldPosition="0">
        <references count="2">
          <reference field="4294967294" count="1" selected="0">
            <x v="0"/>
          </reference>
          <reference field="0" count="1" selected="0">
            <x v="0"/>
          </reference>
        </references>
      </pivotArea>
    </chartFormat>
    <chartFormat chart="6" format="14">
      <pivotArea type="data" outline="0" fieldPosition="0">
        <references count="2">
          <reference field="4294967294" count="1" selected="0">
            <x v="0"/>
          </reference>
          <reference field="0" count="1" selected="0">
            <x v="2"/>
          </reference>
        </references>
      </pivotArea>
    </chartFormat>
    <chartFormat chart="6" format="15">
      <pivotArea type="data" outline="0" fieldPosition="0">
        <references count="2">
          <reference field="4294967294" count="1" selected="0">
            <x v="0"/>
          </reference>
          <reference field="0" count="1" selected="0">
            <x v="3"/>
          </reference>
        </references>
      </pivotArea>
    </chartFormat>
    <chartFormat chart="6" format="16">
      <pivotArea type="data" outline="0" fieldPosition="0">
        <references count="2">
          <reference field="4294967294" count="1" selected="0">
            <x v="0"/>
          </reference>
          <reference field="0" count="1" selected="0">
            <x v="4"/>
          </reference>
        </references>
      </pivotArea>
    </chartFormat>
    <chartFormat chart="6" format="17">
      <pivotArea type="data" outline="0" fieldPosition="0">
        <references count="2">
          <reference field="4294967294" count="1" selected="0">
            <x v="0"/>
          </reference>
          <reference field="0" count="1" selected="0">
            <x v="5"/>
          </reference>
        </references>
      </pivotArea>
    </chartFormat>
    <chartFormat chart="6" format="18">
      <pivotArea type="data" outline="0" fieldPosition="0">
        <references count="2">
          <reference field="4294967294" count="1" selected="0">
            <x v="0"/>
          </reference>
          <reference field="0" count="1" selected="0">
            <x v="6"/>
          </reference>
        </references>
      </pivotArea>
    </chartFormat>
    <chartFormat chart="6" format="19">
      <pivotArea type="data" outline="0" fieldPosition="0">
        <references count="2">
          <reference field="4294967294" count="1" selected="0">
            <x v="0"/>
          </reference>
          <reference field="0" count="1" selected="0">
            <x v="7"/>
          </reference>
        </references>
      </pivotArea>
    </chartFormat>
    <chartFormat chart="6" format="20">
      <pivotArea type="data" outline="0" fieldPosition="0">
        <references count="2">
          <reference field="4294967294" count="1" selected="0">
            <x v="0"/>
          </reference>
          <reference field="0" count="1" selected="0">
            <x v="10"/>
          </reference>
        </references>
      </pivotArea>
    </chartFormat>
    <chartFormat chart="6" format="21">
      <pivotArea type="data" outline="0" fieldPosition="0">
        <references count="2">
          <reference field="4294967294" count="1" selected="0">
            <x v="0"/>
          </reference>
          <reference field="0" count="1" selected="0">
            <x v="12"/>
          </reference>
        </references>
      </pivotArea>
    </chartFormat>
    <chartFormat chart="6" format="22">
      <pivotArea type="data" outline="0" fieldPosition="0">
        <references count="2">
          <reference field="4294967294" count="1" selected="0">
            <x v="0"/>
          </reference>
          <reference field="0" count="1" selected="0">
            <x v="16"/>
          </reference>
        </references>
      </pivotArea>
    </chartFormat>
    <chartFormat chart="2" format="1">
      <pivotArea type="data" outline="0" fieldPosition="0">
        <references count="2">
          <reference field="4294967294" count="1" selected="0">
            <x v="0"/>
          </reference>
          <reference field="0" count="1" selected="0">
            <x v="0"/>
          </reference>
        </references>
      </pivotArea>
    </chartFormat>
    <chartFormat chart="2" format="2">
      <pivotArea type="data" outline="0" fieldPosition="0">
        <references count="2">
          <reference field="4294967294" count="1" selected="0">
            <x v="0"/>
          </reference>
          <reference field="0" count="1" selected="0">
            <x v="2"/>
          </reference>
        </references>
      </pivotArea>
    </chartFormat>
    <chartFormat chart="2" format="3">
      <pivotArea type="data" outline="0" fieldPosition="0">
        <references count="2">
          <reference field="4294967294" count="1" selected="0">
            <x v="0"/>
          </reference>
          <reference field="0" count="1" selected="0">
            <x v="3"/>
          </reference>
        </references>
      </pivotArea>
    </chartFormat>
    <chartFormat chart="2" format="4">
      <pivotArea type="data" outline="0" fieldPosition="0">
        <references count="2">
          <reference field="4294967294" count="1" selected="0">
            <x v="0"/>
          </reference>
          <reference field="0" count="1" selected="0">
            <x v="4"/>
          </reference>
        </references>
      </pivotArea>
    </chartFormat>
    <chartFormat chart="2" format="5">
      <pivotArea type="data" outline="0" fieldPosition="0">
        <references count="2">
          <reference field="4294967294" count="1" selected="0">
            <x v="0"/>
          </reference>
          <reference field="0" count="1" selected="0">
            <x v="5"/>
          </reference>
        </references>
      </pivotArea>
    </chartFormat>
    <chartFormat chart="2" format="6">
      <pivotArea type="data" outline="0" fieldPosition="0">
        <references count="2">
          <reference field="4294967294" count="1" selected="0">
            <x v="0"/>
          </reference>
          <reference field="0" count="1" selected="0">
            <x v="6"/>
          </reference>
        </references>
      </pivotArea>
    </chartFormat>
    <chartFormat chart="2" format="7">
      <pivotArea type="data" outline="0" fieldPosition="0">
        <references count="2">
          <reference field="4294967294" count="1" selected="0">
            <x v="0"/>
          </reference>
          <reference field="0" count="1" selected="0">
            <x v="7"/>
          </reference>
        </references>
      </pivotArea>
    </chartFormat>
    <chartFormat chart="2" format="8">
      <pivotArea type="data" outline="0" fieldPosition="0">
        <references count="2">
          <reference field="4294967294" count="1" selected="0">
            <x v="0"/>
          </reference>
          <reference field="0" count="1" selected="0">
            <x v="10"/>
          </reference>
        </references>
      </pivotArea>
    </chartFormat>
    <chartFormat chart="2" format="9">
      <pivotArea type="data" outline="0" fieldPosition="0">
        <references count="2">
          <reference field="4294967294" count="1" selected="0">
            <x v="0"/>
          </reference>
          <reference field="0" count="1" selected="0">
            <x v="12"/>
          </reference>
        </references>
      </pivotArea>
    </chartFormat>
    <chartFormat chart="2" format="10">
      <pivotArea type="data" outline="0" fieldPosition="0">
        <references count="2">
          <reference field="4294967294" count="1" selected="0">
            <x v="0"/>
          </reference>
          <reference field="0" count="1" selected="0">
            <x v="16"/>
          </reference>
        </references>
      </pivotArea>
    </chartFormat>
    <chartFormat chart="2" format="11">
      <pivotArea type="data" outline="0" fieldPosition="0">
        <references count="2">
          <reference field="4294967294" count="1" selected="0">
            <x v="0"/>
          </reference>
          <reference field="0" count="1" selected="0">
            <x v="9"/>
          </reference>
        </references>
      </pivotArea>
    </chartFormat>
    <chartFormat chart="2" format="12">
      <pivotArea type="data" outline="0" fieldPosition="0">
        <references count="2">
          <reference field="4294967294" count="1" selected="0">
            <x v="0"/>
          </reference>
          <reference field="0" count="1" selected="0">
            <x v="11"/>
          </reference>
        </references>
      </pivotArea>
    </chartFormat>
  </chartFormats>
  <pivotTableStyleInfo name="PivotStyleMedium15" showRowHeaders="1" showColHeaders="1" showRowStripes="0" showColStripes="0" showLastColumn="1"/>
  <filters count="1">
    <filter fld="0" type="count" evalOrder="-1" id="1"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3" cacheId="1" applyNumberFormats="0" applyBorderFormats="0" applyFontFormats="0" applyPatternFormats="0" applyAlignmentFormats="0" applyWidthHeightFormats="1" dataCaption="Values" updatedVersion="6" minRefreshableVersion="5" useAutoFormatting="1" itemPrintTitles="1" createdVersion="5" indent="0" outline="1" outlineData="1" multipleFieldFilters="0" chartFormat="8">
  <location ref="D6:E13" firstHeaderRow="1" firstDataRow="1" firstDataCol="1"/>
  <pivotFields count="15">
    <pivotField showAll="0"/>
    <pivotField showAll="0"/>
    <pivotField showAll="0"/>
    <pivotField showAll="0" defaultSubtotal="0"/>
    <pivotField showAll="0" defaultSubtotal="0"/>
    <pivotField axis="axisRow" showAll="0">
      <items count="7">
        <item x="1"/>
        <item x="5"/>
        <item x="3"/>
        <item x="4"/>
        <item x="0"/>
        <item x="2"/>
        <item t="default"/>
      </items>
    </pivotField>
    <pivotField showAll="0">
      <items count="2">
        <item x="0"/>
        <item t="default"/>
      </items>
    </pivotField>
    <pivotField dataField="1" showAll="0"/>
    <pivotField showAll="0"/>
    <pivotField numFmtId="14" showAll="0"/>
    <pivotField numFmtId="14" showAll="0"/>
    <pivotField numFmtId="14" showAll="0"/>
    <pivotField showAll="0"/>
    <pivotField showAll="0">
      <items count="3">
        <item x="0"/>
        <item x="1"/>
        <item t="default"/>
      </items>
    </pivotField>
    <pivotField numFmtId="14" showAll="0">
      <items count="21">
        <item x="0"/>
        <item x="1"/>
        <item x="2"/>
        <item x="3"/>
        <item x="4"/>
        <item x="5"/>
        <item x="6"/>
        <item x="7"/>
        <item x="8"/>
        <item x="9"/>
        <item x="10"/>
        <item x="11"/>
        <item x="12"/>
        <item x="13"/>
        <item x="14"/>
        <item x="15"/>
        <item x="16"/>
        <item x="17"/>
        <item x="18"/>
        <item x="19"/>
        <item t="default"/>
      </items>
    </pivotField>
  </pivotFields>
  <rowFields count="1">
    <field x="5"/>
  </rowFields>
  <rowItems count="7">
    <i>
      <x/>
    </i>
    <i>
      <x v="1"/>
    </i>
    <i>
      <x v="2"/>
    </i>
    <i>
      <x v="3"/>
    </i>
    <i>
      <x v="4"/>
    </i>
    <i>
      <x v="5"/>
    </i>
    <i t="grand">
      <x/>
    </i>
  </rowItems>
  <colItems count="1">
    <i/>
  </colItems>
  <dataFields count="1">
    <dataField name=" Cost Basis" fld="7" baseField="3" baseItem="0" numFmtId="164"/>
  </dataFields>
  <formats count="2">
    <format dxfId="16">
      <pivotArea outline="0" collapsedLevelsAreSubtotals="1" fieldPosition="0"/>
    </format>
    <format dxfId="15">
      <pivotArea dataOnly="0" labelOnly="1" outline="0" axis="axisValues" fieldPosition="0"/>
    </format>
  </formats>
  <chartFormats count="14">
    <chartFormat chart="3" format="0" series="1">
      <pivotArea type="data" outline="0" fieldPosition="0">
        <references count="1">
          <reference field="4294967294" count="1" selected="0">
            <x v="0"/>
          </reference>
        </references>
      </pivotArea>
    </chartFormat>
    <chartFormat chart="6" format="8" series="1">
      <pivotArea type="data" outline="0" fieldPosition="0">
        <references count="1">
          <reference field="4294967294" count="1" selected="0">
            <x v="0"/>
          </reference>
        </references>
      </pivotArea>
    </chartFormat>
    <chartFormat chart="6" format="9">
      <pivotArea type="data" outline="0" fieldPosition="0">
        <references count="2">
          <reference field="4294967294" count="1" selected="0">
            <x v="0"/>
          </reference>
          <reference field="5" count="1" selected="0">
            <x v="0"/>
          </reference>
        </references>
      </pivotArea>
    </chartFormat>
    <chartFormat chart="6" format="10">
      <pivotArea type="data" outline="0" fieldPosition="0">
        <references count="2">
          <reference field="4294967294" count="1" selected="0">
            <x v="0"/>
          </reference>
          <reference field="5" count="1" selected="0">
            <x v="1"/>
          </reference>
        </references>
      </pivotArea>
    </chartFormat>
    <chartFormat chart="6" format="11">
      <pivotArea type="data" outline="0" fieldPosition="0">
        <references count="2">
          <reference field="4294967294" count="1" selected="0">
            <x v="0"/>
          </reference>
          <reference field="5" count="1" selected="0">
            <x v="2"/>
          </reference>
        </references>
      </pivotArea>
    </chartFormat>
    <chartFormat chart="6" format="12">
      <pivotArea type="data" outline="0" fieldPosition="0">
        <references count="2">
          <reference field="4294967294" count="1" selected="0">
            <x v="0"/>
          </reference>
          <reference field="5" count="1" selected="0">
            <x v="3"/>
          </reference>
        </references>
      </pivotArea>
    </chartFormat>
    <chartFormat chart="6" format="13">
      <pivotArea type="data" outline="0" fieldPosition="0">
        <references count="2">
          <reference field="4294967294" count="1" selected="0">
            <x v="0"/>
          </reference>
          <reference field="5" count="1" selected="0">
            <x v="4"/>
          </reference>
        </references>
      </pivotArea>
    </chartFormat>
    <chartFormat chart="6" format="14">
      <pivotArea type="data" outline="0" fieldPosition="0">
        <references count="2">
          <reference field="4294967294" count="1" selected="0">
            <x v="0"/>
          </reference>
          <reference field="5" count="1" selected="0">
            <x v="5"/>
          </reference>
        </references>
      </pivotArea>
    </chartFormat>
    <chartFormat chart="3" format="1">
      <pivotArea type="data" outline="0" fieldPosition="0">
        <references count="2">
          <reference field="4294967294" count="1" selected="0">
            <x v="0"/>
          </reference>
          <reference field="5" count="1" selected="0">
            <x v="0"/>
          </reference>
        </references>
      </pivotArea>
    </chartFormat>
    <chartFormat chart="3" format="2">
      <pivotArea type="data" outline="0" fieldPosition="0">
        <references count="2">
          <reference field="4294967294" count="1" selected="0">
            <x v="0"/>
          </reference>
          <reference field="5" count="1" selected="0">
            <x v="1"/>
          </reference>
        </references>
      </pivotArea>
    </chartFormat>
    <chartFormat chart="3" format="3">
      <pivotArea type="data" outline="0" fieldPosition="0">
        <references count="2">
          <reference field="4294967294" count="1" selected="0">
            <x v="0"/>
          </reference>
          <reference field="5" count="1" selected="0">
            <x v="2"/>
          </reference>
        </references>
      </pivotArea>
    </chartFormat>
    <chartFormat chart="3" format="4">
      <pivotArea type="data" outline="0" fieldPosition="0">
        <references count="2">
          <reference field="4294967294" count="1" selected="0">
            <x v="0"/>
          </reference>
          <reference field="5" count="1" selected="0">
            <x v="3"/>
          </reference>
        </references>
      </pivotArea>
    </chartFormat>
    <chartFormat chart="3" format="5">
      <pivotArea type="data" outline="0" fieldPosition="0">
        <references count="2">
          <reference field="4294967294" count="1" selected="0">
            <x v="0"/>
          </reference>
          <reference field="5" count="1" selected="0">
            <x v="4"/>
          </reference>
        </references>
      </pivotArea>
    </chartFormat>
    <chartFormat chart="3" format="6">
      <pivotArea type="data" outline="0" fieldPosition="0">
        <references count="2">
          <reference field="4294967294" count="1" selected="0">
            <x v="0"/>
          </reference>
          <reference field="5" count="1" selected="0">
            <x v="5"/>
          </reference>
        </references>
      </pivotArea>
    </chartFormat>
  </chartFormats>
  <pivotTableStyleInfo name="PivotStyleMedium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sset_Type" sourceName="Asset Type">
  <pivotTables>
    <pivotTable tabId="18" name="PivotTable3"/>
    <pivotTable tabId="7" name="PivotTable2"/>
    <pivotTable tabId="4" name="PivotTable1"/>
    <pivotTable tabId="6" name="PivotTable1"/>
  </pivotTables>
  <data>
    <tabular pivotCacheId="1">
      <items count="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Location_ID" sourceName="Location ID">
  <pivotTables>
    <pivotTable tabId="18" name="PivotTable3"/>
    <pivotTable tabId="7" name="PivotTable2"/>
    <pivotTable tabId="4" name="PivotTable1"/>
    <pivotTable tabId="6" name="PivotTable1"/>
  </pivotTables>
  <data>
    <tabular pivotCacheId="1">
      <items count="2">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sset Type" cache="Slicer_Asset_Type" caption="Asset Type" rowHeight="241300"/>
  <slicer name="Location ID" cache="Slicer_Location_ID" caption="Location ID" rowHeight="241300"/>
</slicers>
</file>

<file path=xl/tables/table1.xml><?xml version="1.0" encoding="utf-8"?>
<table xmlns="http://schemas.openxmlformats.org/spreadsheetml/2006/main" id="2" name="FixedAssetsBooks" displayName="FixedAssetsBooks" ref="D11:R37" totalsRowCount="1">
  <autoFilter ref="D11:R36"/>
  <tableColumns count="15">
    <tableColumn id="1" name="Asset Description" totalsRowLabel="Total" dataDxfId="14"/>
    <tableColumn id="2" name="Net Book Value" totalsRowFunction="sum" dataDxfId="13"/>
    <tableColumn id="3" name="Asset ID" dataDxfId="12"/>
    <tableColumn id="4" name="Asset Index" totalsRowFunction="sum" dataDxfId="11"/>
    <tableColumn id="5" name="Book Index" totalsRowFunction="sum" dataDxfId="10"/>
    <tableColumn id="6" name="Asset Class ID" dataDxfId="9"/>
    <tableColumn id="7" name="Asset Type" dataDxfId="8"/>
    <tableColumn id="8" name="Cost Basis" totalsRowFunction="sum" dataDxfId="7"/>
    <tableColumn id="9" name="Book ID" dataDxfId="6"/>
    <tableColumn id="10" name="Date Added" dataDxfId="5"/>
    <tableColumn id="11" name="Depreciated to Date" dataDxfId="4"/>
    <tableColumn id="12" name="Depreciation Begin Date" dataDxfId="3"/>
    <tableColumn id="13" name="Depreciation Method" dataDxfId="2"/>
    <tableColumn id="14" name="Location ID" dataDxfId="1"/>
    <tableColumn id="15" name="Place in Service Dat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name="NativeTimeline_Place_in_Service_Date" sourceName="Place in Service Date">
  <pivotTables>
    <pivotTable tabId="4" name="PivotTable1"/>
    <pivotTable tabId="7" name="PivotTable2"/>
    <pivotTable tabId="18" name="PivotTable3"/>
    <pivotTable tabId="6" name="PivotTable1"/>
  </pivotTables>
  <state minimalRefreshVersion="6" lastRefreshVersion="6" pivotCacheId="1" filterType="unknown">
    <bounds startDate="2015-01-01T00:00:00" endDate="2018-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Place in Service Date" cache="NativeTimeline_Place_in_Service_Date" caption="Place in Service Date" level="1" selectionLevel="1" scrollPosition="2015-01-01T00:00:00" style="TimeSlicerStyleDark1"/>
</timelines>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11/relationships/timeline" Target="../timelines/timelin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pivotTable" Target="../pivotTables/pivotTable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21" hidden="1" customWidth="1"/>
    <col min="2" max="2" width="10.28515625" style="21" customWidth="1"/>
    <col min="3" max="3" width="27.140625" style="22" customWidth="1"/>
    <col min="4" max="4" width="77.28515625" style="23" customWidth="1"/>
    <col min="5" max="5" width="36.42578125" style="21" customWidth="1"/>
    <col min="6" max="16384" width="9.140625" style="21"/>
  </cols>
  <sheetData>
    <row r="1" spans="1:5" hidden="1" x14ac:dyDescent="0.25">
      <c r="A1" s="21" t="s">
        <v>102</v>
      </c>
    </row>
    <row r="7" spans="1:5" ht="30.75" x14ac:dyDescent="0.25">
      <c r="C7" s="24" t="s">
        <v>78</v>
      </c>
    </row>
    <row r="9" spans="1:5" x14ac:dyDescent="0.25">
      <c r="C9" s="25"/>
    </row>
    <row r="10" spans="1:5" ht="57" x14ac:dyDescent="0.25">
      <c r="C10" s="26" t="s">
        <v>79</v>
      </c>
      <c r="D10" s="27" t="s">
        <v>116</v>
      </c>
    </row>
    <row r="11" spans="1:5" x14ac:dyDescent="0.25">
      <c r="C11" s="26"/>
    </row>
    <row r="12" spans="1:5" x14ac:dyDescent="0.25">
      <c r="C12" s="26" t="s">
        <v>80</v>
      </c>
      <c r="D12" s="23" t="s">
        <v>103</v>
      </c>
    </row>
    <row r="13" spans="1:5" x14ac:dyDescent="0.25">
      <c r="C13" s="26"/>
    </row>
    <row r="14" spans="1:5" ht="57" x14ac:dyDescent="0.25">
      <c r="C14" s="26" t="s">
        <v>81</v>
      </c>
      <c r="D14" s="23" t="s">
        <v>104</v>
      </c>
      <c r="E14" s="28" t="s">
        <v>101</v>
      </c>
    </row>
    <row r="15" spans="1:5" x14ac:dyDescent="0.25">
      <c r="C15" s="26"/>
      <c r="E15" s="22"/>
    </row>
    <row r="16" spans="1:5" ht="28.5" x14ac:dyDescent="0.25">
      <c r="C16" s="26" t="s">
        <v>99</v>
      </c>
      <c r="D16" s="23" t="s">
        <v>105</v>
      </c>
      <c r="E16" s="28" t="s">
        <v>100</v>
      </c>
    </row>
    <row r="17" spans="3:5" x14ac:dyDescent="0.25">
      <c r="C17" s="26"/>
      <c r="E17" s="22"/>
    </row>
    <row r="18" spans="3:5" ht="57" x14ac:dyDescent="0.25">
      <c r="C18" s="26" t="s">
        <v>106</v>
      </c>
      <c r="D18" s="23" t="s">
        <v>119</v>
      </c>
      <c r="E18" s="28" t="s">
        <v>107</v>
      </c>
    </row>
    <row r="19" spans="3:5" x14ac:dyDescent="0.25">
      <c r="C19" s="26"/>
      <c r="E19" s="22"/>
    </row>
    <row r="20" spans="3:5" ht="30.75" customHeight="1" x14ac:dyDescent="0.25">
      <c r="C20" s="26" t="s">
        <v>82</v>
      </c>
      <c r="D20" s="23" t="s">
        <v>108</v>
      </c>
      <c r="E20" s="28" t="s">
        <v>109</v>
      </c>
    </row>
    <row r="21" spans="3:5" x14ac:dyDescent="0.25">
      <c r="C21" s="26"/>
      <c r="E21" s="22"/>
    </row>
    <row r="22" spans="3:5" ht="14.25" customHeight="1" x14ac:dyDescent="0.25">
      <c r="C22" s="26" t="s">
        <v>83</v>
      </c>
      <c r="D22" s="23" t="s">
        <v>110</v>
      </c>
      <c r="E22" s="28" t="s">
        <v>111</v>
      </c>
    </row>
    <row r="23" spans="3:5" x14ac:dyDescent="0.25">
      <c r="C23" s="26"/>
      <c r="E23" s="22"/>
    </row>
    <row r="24" spans="3:5" ht="15" customHeight="1" x14ac:dyDescent="0.25">
      <c r="C24" s="26" t="s">
        <v>84</v>
      </c>
      <c r="D24" s="23" t="s">
        <v>112</v>
      </c>
      <c r="E24" s="28" t="s">
        <v>113</v>
      </c>
    </row>
    <row r="25" spans="3:5" x14ac:dyDescent="0.25">
      <c r="C25" s="26"/>
    </row>
    <row r="26" spans="3:5" ht="71.25" x14ac:dyDescent="0.25">
      <c r="C26" s="26" t="s">
        <v>85</v>
      </c>
      <c r="D26" s="23" t="s">
        <v>114</v>
      </c>
    </row>
    <row r="27" spans="3:5" x14ac:dyDescent="0.25">
      <c r="C27" s="26"/>
    </row>
    <row r="28" spans="3:5" ht="17.25" customHeight="1" x14ac:dyDescent="0.25">
      <c r="C28" s="26" t="s">
        <v>86</v>
      </c>
      <c r="D28" s="23" t="s">
        <v>115</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8"/>
  <sheetViews>
    <sheetView showGridLines="0" topLeftCell="B2" zoomScale="90" zoomScaleNormal="90" workbookViewId="0"/>
  </sheetViews>
  <sheetFormatPr defaultRowHeight="15" x14ac:dyDescent="0.25"/>
  <cols>
    <col min="1" max="1" width="9.140625" hidden="1" customWidth="1"/>
    <col min="3" max="3" width="21.42578125" customWidth="1"/>
    <col min="4" max="4" width="25.7109375" customWidth="1"/>
    <col min="5" max="5" width="9.140625" customWidth="1"/>
    <col min="13" max="13" width="20.140625" bestFit="1" customWidth="1"/>
    <col min="14" max="14" width="20.42578125" bestFit="1" customWidth="1"/>
  </cols>
  <sheetData>
    <row r="1" spans="1:10" hidden="1" x14ac:dyDescent="0.25">
      <c r="A1" t="s">
        <v>77</v>
      </c>
    </row>
    <row r="3" spans="1:10" ht="26.25" x14ac:dyDescent="0.4">
      <c r="C3" s="10" t="s">
        <v>76</v>
      </c>
      <c r="D3" s="10"/>
      <c r="E3" s="10"/>
    </row>
    <row r="4" spans="1:10" ht="26.25" x14ac:dyDescent="0.4">
      <c r="C4" s="10"/>
      <c r="D4" s="10"/>
      <c r="E4" s="10"/>
    </row>
    <row r="5" spans="1:10" ht="20.25" customHeight="1" x14ac:dyDescent="0.4">
      <c r="C5" s="20" t="str">
        <f>Report!C5</f>
        <v>Book ID</v>
      </c>
      <c r="D5" s="20" t="str">
        <f>Report!D5</f>
        <v>INTERNAL</v>
      </c>
      <c r="E5" s="10"/>
      <c r="J5" s="11"/>
    </row>
    <row r="6" spans="1:10" ht="21" customHeight="1" x14ac:dyDescent="0.4">
      <c r="C6" s="20" t="str">
        <f>Report!C6</f>
        <v>Depreciation Method</v>
      </c>
      <c r="D6" s="20" t="str">
        <f>Report!D6</f>
        <v>Straight-Line Orig Life</v>
      </c>
      <c r="E6" s="10"/>
      <c r="J6" s="11"/>
    </row>
    <row r="7" spans="1:10" ht="12" customHeight="1" x14ac:dyDescent="0.4">
      <c r="E7" s="10"/>
      <c r="J7" s="11"/>
    </row>
    <row r="8" spans="1:10" ht="26.25" x14ac:dyDescent="0.4">
      <c r="C8" s="10"/>
      <c r="D8" s="10"/>
      <c r="E8" s="10"/>
    </row>
  </sheetData>
  <pageMargins left="0.7" right="0.7" top="0.75" bottom="0.75" header="0.3" footer="0.3"/>
  <pageSetup orientation="portrait" horizontalDpi="300" verticalDpi="300" r:id="rId1"/>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8"/>
  <sheetViews>
    <sheetView showGridLines="0" topLeftCell="B2" workbookViewId="0"/>
  </sheetViews>
  <sheetFormatPr defaultRowHeight="15" x14ac:dyDescent="0.25"/>
  <cols>
    <col min="1" max="1" width="9.140625" hidden="1" customWidth="1"/>
    <col min="4" max="4" width="18.7109375" customWidth="1"/>
    <col min="5" max="5" width="15.28515625" style="9" customWidth="1"/>
    <col min="6" max="6" width="17.7109375" bestFit="1" customWidth="1"/>
  </cols>
  <sheetData>
    <row r="1" spans="1:5" hidden="1" x14ac:dyDescent="0.25">
      <c r="A1" t="s">
        <v>77</v>
      </c>
    </row>
    <row r="4" spans="1:5" x14ac:dyDescent="0.25">
      <c r="E4"/>
    </row>
    <row r="5" spans="1:5" x14ac:dyDescent="0.25">
      <c r="E5"/>
    </row>
    <row r="7" spans="1:5" x14ac:dyDescent="0.25">
      <c r="D7" s="4" t="s">
        <v>71</v>
      </c>
      <c r="E7" s="9" t="s">
        <v>73</v>
      </c>
    </row>
    <row r="8" spans="1:5" x14ac:dyDescent="0.25">
      <c r="D8" s="5" t="s">
        <v>19</v>
      </c>
      <c r="E8" s="9">
        <v>26239.16</v>
      </c>
    </row>
    <row r="9" spans="1:5" x14ac:dyDescent="0.25">
      <c r="D9" s="5" t="s">
        <v>30</v>
      </c>
      <c r="E9" s="9">
        <v>95555.55</v>
      </c>
    </row>
    <row r="10" spans="1:5" x14ac:dyDescent="0.25">
      <c r="D10" s="5" t="s">
        <v>33</v>
      </c>
      <c r="E10" s="9">
        <v>114666.67</v>
      </c>
    </row>
    <row r="11" spans="1:5" x14ac:dyDescent="0.25">
      <c r="D11" s="5" t="s">
        <v>35</v>
      </c>
      <c r="E11" s="9">
        <v>12650</v>
      </c>
    </row>
    <row r="12" spans="1:5" x14ac:dyDescent="0.25">
      <c r="D12" s="5" t="s">
        <v>38</v>
      </c>
      <c r="E12" s="9">
        <v>19628.580000000002</v>
      </c>
    </row>
    <row r="13" spans="1:5" x14ac:dyDescent="0.25">
      <c r="D13" s="5" t="s">
        <v>41</v>
      </c>
      <c r="E13" s="9">
        <v>49833.34</v>
      </c>
    </row>
    <row r="14" spans="1:5" x14ac:dyDescent="0.25">
      <c r="D14" s="5" t="s">
        <v>43</v>
      </c>
      <c r="E14" s="9">
        <v>3600</v>
      </c>
    </row>
    <row r="15" spans="1:5" x14ac:dyDescent="0.25">
      <c r="D15" s="5" t="s">
        <v>46</v>
      </c>
      <c r="E15" s="9">
        <v>12984.97</v>
      </c>
    </row>
    <row r="16" spans="1:5" x14ac:dyDescent="0.25">
      <c r="D16" s="5" t="s">
        <v>51</v>
      </c>
      <c r="E16" s="9">
        <v>4069.04</v>
      </c>
    </row>
    <row r="17" spans="4:5" x14ac:dyDescent="0.25">
      <c r="D17" s="5" t="s">
        <v>59</v>
      </c>
      <c r="E17" s="9">
        <v>24653.58</v>
      </c>
    </row>
    <row r="18" spans="4:5" x14ac:dyDescent="0.25">
      <c r="D18" s="5" t="s">
        <v>72</v>
      </c>
      <c r="E18" s="9">
        <v>363880.89</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E31"/>
  <sheetViews>
    <sheetView showGridLines="0" topLeftCell="B2" workbookViewId="0"/>
  </sheetViews>
  <sheetFormatPr defaultRowHeight="15" x14ac:dyDescent="0.25"/>
  <cols>
    <col min="1" max="1" width="9.140625" hidden="1" customWidth="1"/>
    <col min="4" max="4" width="13.140625" customWidth="1"/>
    <col min="5" max="5" width="15.28515625" style="9" customWidth="1"/>
  </cols>
  <sheetData>
    <row r="1" spans="1:5" hidden="1" x14ac:dyDescent="0.25">
      <c r="A1" t="s">
        <v>77</v>
      </c>
    </row>
    <row r="3" spans="1:5" x14ac:dyDescent="0.25">
      <c r="E3"/>
    </row>
    <row r="4" spans="1:5" x14ac:dyDescent="0.25">
      <c r="E4"/>
    </row>
    <row r="6" spans="1:5" x14ac:dyDescent="0.25">
      <c r="D6" s="4" t="s">
        <v>71</v>
      </c>
      <c r="E6" s="9" t="s">
        <v>73</v>
      </c>
    </row>
    <row r="7" spans="1:5" x14ac:dyDescent="0.25">
      <c r="D7" s="5" t="s">
        <v>21</v>
      </c>
      <c r="E7" s="9">
        <v>76072.5</v>
      </c>
    </row>
    <row r="8" spans="1:5" x14ac:dyDescent="0.25">
      <c r="D8" s="5" t="s">
        <v>32</v>
      </c>
      <c r="E8" s="9">
        <v>210222.22</v>
      </c>
    </row>
    <row r="9" spans="1:5" x14ac:dyDescent="0.25">
      <c r="D9" s="5" t="s">
        <v>45</v>
      </c>
      <c r="E9" s="9">
        <v>6254.98</v>
      </c>
    </row>
    <row r="10" spans="1:5" x14ac:dyDescent="0.25">
      <c r="D10" s="5" t="s">
        <v>40</v>
      </c>
      <c r="E10" s="9">
        <v>45353.58</v>
      </c>
    </row>
    <row r="11" spans="1:5" x14ac:dyDescent="0.25">
      <c r="D11" s="5" t="s">
        <v>28</v>
      </c>
      <c r="E11" s="9">
        <v>10515.480000000001</v>
      </c>
    </row>
    <row r="12" spans="1:5" x14ac:dyDescent="0.25">
      <c r="D12" s="5" t="s">
        <v>37</v>
      </c>
      <c r="E12" s="9">
        <v>25634.97</v>
      </c>
    </row>
    <row r="13" spans="1:5" x14ac:dyDescent="0.25">
      <c r="D13" s="5" t="s">
        <v>72</v>
      </c>
      <c r="E13" s="9">
        <v>374053.73</v>
      </c>
    </row>
    <row r="14" spans="1:5" x14ac:dyDescent="0.25">
      <c r="E14"/>
    </row>
    <row r="15" spans="1:5" x14ac:dyDescent="0.25">
      <c r="E15"/>
    </row>
    <row r="16" spans="1:5" x14ac:dyDescent="0.25">
      <c r="E16"/>
    </row>
    <row r="17" spans="5:5" x14ac:dyDescent="0.25">
      <c r="E17"/>
    </row>
    <row r="18" spans="5:5" x14ac:dyDescent="0.25">
      <c r="E18"/>
    </row>
    <row r="19" spans="5:5" x14ac:dyDescent="0.25">
      <c r="E19"/>
    </row>
    <row r="20" spans="5:5" x14ac:dyDescent="0.25">
      <c r="E20"/>
    </row>
    <row r="21" spans="5:5" x14ac:dyDescent="0.25">
      <c r="E21"/>
    </row>
    <row r="22" spans="5:5" x14ac:dyDescent="0.25">
      <c r="E22"/>
    </row>
    <row r="23" spans="5:5" x14ac:dyDescent="0.25">
      <c r="E23"/>
    </row>
    <row r="24" spans="5:5" x14ac:dyDescent="0.25">
      <c r="E24"/>
    </row>
    <row r="25" spans="5:5" x14ac:dyDescent="0.25">
      <c r="E25"/>
    </row>
    <row r="26" spans="5:5" x14ac:dyDescent="0.25">
      <c r="E26"/>
    </row>
    <row r="27" spans="5:5" x14ac:dyDescent="0.25">
      <c r="E27"/>
    </row>
    <row r="28" spans="5:5" x14ac:dyDescent="0.25">
      <c r="E28"/>
    </row>
    <row r="29" spans="5:5" x14ac:dyDescent="0.25">
      <c r="E29"/>
    </row>
    <row r="30" spans="5:5" x14ac:dyDescent="0.25">
      <c r="E30"/>
    </row>
    <row r="31" spans="5:5" x14ac:dyDescent="0.25">
      <c r="E31"/>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46"/>
  <sheetViews>
    <sheetView showGridLines="0" topLeftCell="B2" workbookViewId="0"/>
  </sheetViews>
  <sheetFormatPr defaultRowHeight="15" x14ac:dyDescent="0.25"/>
  <cols>
    <col min="1" max="1" width="9.140625" hidden="1" customWidth="1"/>
    <col min="4" max="4" width="20.140625" bestFit="1" customWidth="1"/>
    <col min="5" max="5" width="22.7109375" style="9" bestFit="1" customWidth="1"/>
  </cols>
  <sheetData>
    <row r="1" spans="1:5" hidden="1" x14ac:dyDescent="0.25">
      <c r="A1" t="s">
        <v>77</v>
      </c>
    </row>
    <row r="3" spans="1:5" x14ac:dyDescent="0.25">
      <c r="E3"/>
    </row>
    <row r="4" spans="1:5" x14ac:dyDescent="0.25">
      <c r="E4"/>
    </row>
    <row r="5" spans="1:5" x14ac:dyDescent="0.25">
      <c r="E5"/>
    </row>
    <row r="6" spans="1:5" x14ac:dyDescent="0.25">
      <c r="D6" s="4" t="s">
        <v>71</v>
      </c>
      <c r="E6" s="9" t="s">
        <v>75</v>
      </c>
    </row>
    <row r="7" spans="1:5" x14ac:dyDescent="0.25">
      <c r="D7" s="5" t="s">
        <v>19</v>
      </c>
      <c r="E7" s="9">
        <v>42550</v>
      </c>
    </row>
    <row r="8" spans="1:5" x14ac:dyDescent="0.25">
      <c r="D8" s="5" t="s">
        <v>30</v>
      </c>
      <c r="E8" s="9">
        <v>100000</v>
      </c>
    </row>
    <row r="9" spans="1:5" x14ac:dyDescent="0.25">
      <c r="D9" s="5" t="s">
        <v>33</v>
      </c>
      <c r="E9" s="9">
        <v>120000</v>
      </c>
    </row>
    <row r="10" spans="1:5" x14ac:dyDescent="0.25">
      <c r="D10" s="5" t="s">
        <v>35</v>
      </c>
      <c r="E10" s="9">
        <v>16500</v>
      </c>
    </row>
    <row r="11" spans="1:5" x14ac:dyDescent="0.25">
      <c r="D11" s="5" t="s">
        <v>38</v>
      </c>
      <c r="E11" s="9">
        <v>24000</v>
      </c>
    </row>
    <row r="12" spans="1:5" x14ac:dyDescent="0.25">
      <c r="D12" s="5" t="s">
        <v>41</v>
      </c>
      <c r="E12" s="9">
        <v>65000</v>
      </c>
    </row>
    <row r="13" spans="1:5" x14ac:dyDescent="0.25">
      <c r="D13" s="5" t="s">
        <v>43</v>
      </c>
      <c r="E13" s="9">
        <v>4500</v>
      </c>
    </row>
    <row r="14" spans="1:5" x14ac:dyDescent="0.25">
      <c r="D14" s="5" t="s">
        <v>51</v>
      </c>
      <c r="E14" s="9">
        <v>4800</v>
      </c>
    </row>
    <row r="15" spans="1:5" x14ac:dyDescent="0.25">
      <c r="D15" s="5" t="s">
        <v>59</v>
      </c>
      <c r="E15" s="9">
        <v>27000</v>
      </c>
    </row>
    <row r="16" spans="1:5" x14ac:dyDescent="0.25">
      <c r="D16" s="5" t="s">
        <v>69</v>
      </c>
      <c r="E16" s="9">
        <v>3000</v>
      </c>
    </row>
    <row r="17" spans="4:5" x14ac:dyDescent="0.25">
      <c r="D17" s="5" t="s">
        <v>72</v>
      </c>
      <c r="E17" s="9">
        <v>407350</v>
      </c>
    </row>
    <row r="18" spans="4:5" x14ac:dyDescent="0.25">
      <c r="E18"/>
    </row>
    <row r="19" spans="4:5" x14ac:dyDescent="0.25">
      <c r="E19"/>
    </row>
    <row r="20" spans="4:5" x14ac:dyDescent="0.25">
      <c r="E20"/>
    </row>
    <row r="21" spans="4:5" x14ac:dyDescent="0.25">
      <c r="E21"/>
    </row>
    <row r="22" spans="4:5" x14ac:dyDescent="0.25">
      <c r="E22"/>
    </row>
    <row r="23" spans="4:5" x14ac:dyDescent="0.25">
      <c r="E23"/>
    </row>
    <row r="24" spans="4:5" x14ac:dyDescent="0.25">
      <c r="E24"/>
    </row>
    <row r="25" spans="4:5" x14ac:dyDescent="0.25">
      <c r="E25"/>
    </row>
    <row r="26" spans="4:5" x14ac:dyDescent="0.25">
      <c r="E26"/>
    </row>
    <row r="27" spans="4:5" x14ac:dyDescent="0.25">
      <c r="E27"/>
    </row>
    <row r="28" spans="4:5" x14ac:dyDescent="0.25">
      <c r="E28"/>
    </row>
    <row r="29" spans="4:5" x14ac:dyDescent="0.25">
      <c r="E29"/>
    </row>
    <row r="30" spans="4:5" x14ac:dyDescent="0.25">
      <c r="E30"/>
    </row>
    <row r="31" spans="4:5" x14ac:dyDescent="0.25">
      <c r="E31"/>
    </row>
    <row r="32" spans="4:5" x14ac:dyDescent="0.25">
      <c r="E32"/>
    </row>
    <row r="33" spans="5:5" x14ac:dyDescent="0.25">
      <c r="E33"/>
    </row>
    <row r="34" spans="5:5" x14ac:dyDescent="0.25">
      <c r="E34"/>
    </row>
    <row r="35" spans="5:5" x14ac:dyDescent="0.25">
      <c r="E35"/>
    </row>
    <row r="36" spans="5:5" x14ac:dyDescent="0.25">
      <c r="E36"/>
    </row>
    <row r="37" spans="5:5" x14ac:dyDescent="0.25">
      <c r="E37"/>
    </row>
    <row r="38" spans="5:5" x14ac:dyDescent="0.25">
      <c r="E38"/>
    </row>
    <row r="39" spans="5:5" x14ac:dyDescent="0.25">
      <c r="E39"/>
    </row>
    <row r="40" spans="5:5" x14ac:dyDescent="0.25">
      <c r="E40"/>
    </row>
    <row r="41" spans="5:5" x14ac:dyDescent="0.25">
      <c r="E41"/>
    </row>
    <row r="42" spans="5:5" x14ac:dyDescent="0.25">
      <c r="E42"/>
    </row>
    <row r="43" spans="5:5" x14ac:dyDescent="0.25">
      <c r="E43"/>
    </row>
    <row r="44" spans="5:5" x14ac:dyDescent="0.25">
      <c r="E44"/>
    </row>
    <row r="45" spans="5:5" x14ac:dyDescent="0.25">
      <c r="E45"/>
    </row>
    <row r="46" spans="5:5" x14ac:dyDescent="0.25">
      <c r="E46"/>
    </row>
  </sheetData>
  <pageMargins left="0.7" right="0.7" top="0.75" bottom="0.75" header="0.3" footer="0.3"/>
  <pageSetup orientation="portrait" horizontalDpi="300" verticalDpi="300"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49"/>
  <sheetViews>
    <sheetView showGridLines="0" topLeftCell="B2" workbookViewId="0"/>
  </sheetViews>
  <sheetFormatPr defaultRowHeight="15" x14ac:dyDescent="0.25"/>
  <cols>
    <col min="1" max="1" width="9.140625" hidden="1" customWidth="1"/>
    <col min="4" max="4" width="13.140625" customWidth="1"/>
    <col min="5" max="5" width="10.140625" style="9" customWidth="1"/>
  </cols>
  <sheetData>
    <row r="1" spans="1:5" hidden="1" x14ac:dyDescent="0.25">
      <c r="A1" t="s">
        <v>77</v>
      </c>
    </row>
    <row r="3" spans="1:5" x14ac:dyDescent="0.25">
      <c r="E3"/>
    </row>
    <row r="4" spans="1:5" x14ac:dyDescent="0.25">
      <c r="E4"/>
    </row>
    <row r="6" spans="1:5" x14ac:dyDescent="0.25">
      <c r="D6" s="4" t="s">
        <v>71</v>
      </c>
      <c r="E6" s="9" t="s">
        <v>75</v>
      </c>
    </row>
    <row r="7" spans="1:5" x14ac:dyDescent="0.25">
      <c r="D7" s="5" t="s">
        <v>21</v>
      </c>
      <c r="E7" s="9">
        <v>107550</v>
      </c>
    </row>
    <row r="8" spans="1:5" x14ac:dyDescent="0.25">
      <c r="D8" s="5" t="s">
        <v>32</v>
      </c>
      <c r="E8" s="9">
        <v>220000</v>
      </c>
    </row>
    <row r="9" spans="1:5" x14ac:dyDescent="0.25">
      <c r="D9" s="5" t="s">
        <v>45</v>
      </c>
      <c r="E9" s="9">
        <v>8100</v>
      </c>
    </row>
    <row r="10" spans="1:5" x14ac:dyDescent="0.25">
      <c r="D10" s="5" t="s">
        <v>40</v>
      </c>
      <c r="E10" s="9">
        <v>52200</v>
      </c>
    </row>
    <row r="11" spans="1:5" x14ac:dyDescent="0.25">
      <c r="D11" s="5" t="s">
        <v>28</v>
      </c>
      <c r="E11" s="9">
        <v>11750</v>
      </c>
    </row>
    <row r="12" spans="1:5" x14ac:dyDescent="0.25">
      <c r="D12" s="5" t="s">
        <v>37</v>
      </c>
      <c r="E12" s="9">
        <v>16500</v>
      </c>
    </row>
    <row r="13" spans="1:5" x14ac:dyDescent="0.25">
      <c r="D13" s="5" t="s">
        <v>72</v>
      </c>
      <c r="E13" s="9">
        <v>416100</v>
      </c>
    </row>
    <row r="14" spans="1:5" x14ac:dyDescent="0.25">
      <c r="E14"/>
    </row>
    <row r="15" spans="1:5" x14ac:dyDescent="0.25">
      <c r="E15"/>
    </row>
    <row r="16" spans="1:5" x14ac:dyDescent="0.25">
      <c r="E16"/>
    </row>
    <row r="17" spans="5:5" x14ac:dyDescent="0.25">
      <c r="E17"/>
    </row>
    <row r="18" spans="5:5" x14ac:dyDescent="0.25">
      <c r="E18"/>
    </row>
    <row r="19" spans="5:5" x14ac:dyDescent="0.25">
      <c r="E19"/>
    </row>
    <row r="20" spans="5:5" x14ac:dyDescent="0.25">
      <c r="E20"/>
    </row>
    <row r="21" spans="5:5" x14ac:dyDescent="0.25">
      <c r="E21"/>
    </row>
    <row r="22" spans="5:5" x14ac:dyDescent="0.25">
      <c r="E22"/>
    </row>
    <row r="23" spans="5:5" x14ac:dyDescent="0.25">
      <c r="E23"/>
    </row>
    <row r="24" spans="5:5" x14ac:dyDescent="0.25">
      <c r="E24"/>
    </row>
    <row r="25" spans="5:5" x14ac:dyDescent="0.25">
      <c r="E25"/>
    </row>
    <row r="26" spans="5:5" x14ac:dyDescent="0.25">
      <c r="E26"/>
    </row>
    <row r="27" spans="5:5" x14ac:dyDescent="0.25">
      <c r="E27"/>
    </row>
    <row r="28" spans="5:5" x14ac:dyDescent="0.25">
      <c r="E28"/>
    </row>
    <row r="29" spans="5:5" x14ac:dyDescent="0.25">
      <c r="E29"/>
    </row>
    <row r="30" spans="5:5" x14ac:dyDescent="0.25">
      <c r="E30"/>
    </row>
    <row r="31" spans="5:5" x14ac:dyDescent="0.25">
      <c r="E31"/>
    </row>
    <row r="32" spans="5:5" x14ac:dyDescent="0.25">
      <c r="E32"/>
    </row>
    <row r="33" spans="5:5" x14ac:dyDescent="0.25">
      <c r="E33"/>
    </row>
    <row r="34" spans="5:5" x14ac:dyDescent="0.25">
      <c r="E34"/>
    </row>
    <row r="35" spans="5:5" x14ac:dyDescent="0.25">
      <c r="E35"/>
    </row>
    <row r="36" spans="5:5" x14ac:dyDescent="0.25">
      <c r="E36"/>
    </row>
    <row r="37" spans="5:5" x14ac:dyDescent="0.25">
      <c r="E37"/>
    </row>
    <row r="38" spans="5:5" x14ac:dyDescent="0.25">
      <c r="E38"/>
    </row>
    <row r="39" spans="5:5" x14ac:dyDescent="0.25">
      <c r="E39"/>
    </row>
    <row r="40" spans="5:5" x14ac:dyDescent="0.25">
      <c r="E40"/>
    </row>
    <row r="41" spans="5:5" x14ac:dyDescent="0.25">
      <c r="E41"/>
    </row>
    <row r="42" spans="5:5" x14ac:dyDescent="0.25">
      <c r="E42"/>
    </row>
    <row r="43" spans="5:5" x14ac:dyDescent="0.25">
      <c r="E43"/>
    </row>
    <row r="44" spans="5:5" x14ac:dyDescent="0.25">
      <c r="E44"/>
    </row>
    <row r="45" spans="5:5" x14ac:dyDescent="0.25">
      <c r="E45"/>
    </row>
    <row r="46" spans="5:5" x14ac:dyDescent="0.25">
      <c r="E46"/>
    </row>
    <row r="47" spans="5:5" x14ac:dyDescent="0.25">
      <c r="E47"/>
    </row>
    <row r="48" spans="5:5" x14ac:dyDescent="0.25">
      <c r="E48"/>
    </row>
    <row r="49" spans="5:5" x14ac:dyDescent="0.25">
      <c r="E49"/>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M48"/>
  <sheetViews>
    <sheetView showGridLines="0" topLeftCell="B2" zoomScale="77" zoomScaleNormal="77" workbookViewId="0"/>
  </sheetViews>
  <sheetFormatPr defaultRowHeight="15" x14ac:dyDescent="0.25"/>
  <cols>
    <col min="1" max="1" width="9.140625" hidden="1" customWidth="1"/>
    <col min="3" max="3" width="23" bestFit="1" customWidth="1"/>
    <col min="4" max="4" width="20.42578125" bestFit="1" customWidth="1"/>
    <col min="5" max="5" width="17.42578125" bestFit="1" customWidth="1"/>
    <col min="6" max="6" width="13.5703125" bestFit="1" customWidth="1"/>
    <col min="7" max="7" width="14" bestFit="1" customWidth="1"/>
    <col min="8" max="8" width="13.7109375" bestFit="1" customWidth="1"/>
    <col min="9" max="9" width="15.5703125" bestFit="1" customWidth="1"/>
    <col min="10" max="12" width="13.5703125" bestFit="1" customWidth="1"/>
    <col min="13" max="13" width="14.42578125" bestFit="1" customWidth="1"/>
    <col min="14" max="14" width="21.85546875" bestFit="1" customWidth="1"/>
    <col min="15" max="15" width="25.5703125" bestFit="1" customWidth="1"/>
    <col min="16" max="16" width="23.28515625" bestFit="1" customWidth="1"/>
    <col min="17" max="17" width="13.85546875" bestFit="1" customWidth="1"/>
    <col min="18" max="18" width="22.42578125" bestFit="1" customWidth="1"/>
    <col min="25" max="25" width="3.42578125" bestFit="1" customWidth="1"/>
    <col min="39" max="39" width="3.42578125" bestFit="1" customWidth="1"/>
  </cols>
  <sheetData>
    <row r="1" spans="1:39" hidden="1" x14ac:dyDescent="0.25">
      <c r="A1" s="1" t="s">
        <v>117</v>
      </c>
      <c r="C1" s="1" t="s">
        <v>89</v>
      </c>
      <c r="D1" s="1" t="s">
        <v>97</v>
      </c>
      <c r="E1" s="1" t="s">
        <v>17</v>
      </c>
      <c r="F1" s="1" t="s">
        <v>17</v>
      </c>
      <c r="G1" s="1" t="s">
        <v>17</v>
      </c>
      <c r="H1" s="1" t="s">
        <v>17</v>
      </c>
      <c r="I1" s="1" t="s">
        <v>17</v>
      </c>
      <c r="J1" s="1" t="s">
        <v>17</v>
      </c>
      <c r="K1" s="1" t="s">
        <v>17</v>
      </c>
      <c r="L1" s="1" t="s">
        <v>17</v>
      </c>
      <c r="M1" s="1" t="s">
        <v>17</v>
      </c>
      <c r="N1" s="1" t="s">
        <v>17</v>
      </c>
      <c r="O1" s="1" t="s">
        <v>17</v>
      </c>
      <c r="P1" s="1" t="s">
        <v>17</v>
      </c>
      <c r="Q1" s="1" t="s">
        <v>17</v>
      </c>
      <c r="R1" s="1" t="s">
        <v>17</v>
      </c>
      <c r="S1" s="1"/>
      <c r="AM1" t="s">
        <v>16</v>
      </c>
    </row>
    <row r="2" spans="1:39" x14ac:dyDescent="0.25">
      <c r="A2" s="1"/>
    </row>
    <row r="3" spans="1:39" ht="15.75" thickBot="1" x14ac:dyDescent="0.3">
      <c r="A3" s="1"/>
      <c r="C3" s="12" t="s">
        <v>91</v>
      </c>
      <c r="D3" s="13" t="s">
        <v>92</v>
      </c>
      <c r="E3" s="18"/>
      <c r="F3" s="18"/>
      <c r="G3" s="18"/>
      <c r="H3" s="18"/>
      <c r="I3" s="18"/>
      <c r="J3" s="18"/>
      <c r="K3" s="18"/>
      <c r="L3" s="18"/>
      <c r="M3" s="18"/>
      <c r="N3" s="18"/>
      <c r="O3" s="18"/>
      <c r="P3" s="18"/>
      <c r="Q3" s="18"/>
      <c r="R3" s="18"/>
    </row>
    <row r="4" spans="1:39" ht="15.75" thickTop="1" x14ac:dyDescent="0.25">
      <c r="A4" s="1"/>
      <c r="C4" s="14" t="s">
        <v>93</v>
      </c>
      <c r="D4" s="15"/>
      <c r="E4" s="18"/>
      <c r="F4" s="18"/>
      <c r="G4" s="18"/>
      <c r="H4" s="18"/>
      <c r="I4" s="18"/>
      <c r="J4" s="18"/>
      <c r="K4" s="18"/>
      <c r="L4" s="18"/>
      <c r="M4" s="18"/>
      <c r="N4" s="18"/>
      <c r="O4" s="18"/>
      <c r="P4" s="18"/>
      <c r="Q4" s="18"/>
      <c r="R4" s="18"/>
    </row>
    <row r="5" spans="1:39" x14ac:dyDescent="0.25">
      <c r="A5" s="1" t="s">
        <v>94</v>
      </c>
      <c r="C5" s="16" t="s">
        <v>8</v>
      </c>
      <c r="D5" s="17" t="str">
        <f>"INTERNAL"</f>
        <v>INTERNAL</v>
      </c>
      <c r="E5" s="19"/>
      <c r="F5" s="19"/>
      <c r="G5" s="19"/>
      <c r="H5" s="19"/>
      <c r="I5" s="19"/>
      <c r="J5" s="19"/>
      <c r="K5" s="19"/>
      <c r="L5" s="19"/>
      <c r="M5" s="19"/>
      <c r="N5" s="19"/>
      <c r="O5" s="19"/>
      <c r="P5" s="19"/>
      <c r="Q5" s="19"/>
      <c r="R5" s="19"/>
      <c r="S5" s="1"/>
    </row>
    <row r="6" spans="1:39" x14ac:dyDescent="0.25">
      <c r="A6" s="1" t="s">
        <v>94</v>
      </c>
      <c r="C6" s="16" t="s">
        <v>12</v>
      </c>
      <c r="D6" s="17" t="str">
        <f>"Straight-Line Orig Life"</f>
        <v>Straight-Line Orig Life</v>
      </c>
      <c r="E6" s="19"/>
      <c r="F6" s="19"/>
      <c r="G6" s="19"/>
      <c r="H6" s="19"/>
      <c r="I6" s="19"/>
      <c r="J6" s="19"/>
      <c r="K6" s="19"/>
      <c r="L6" s="19"/>
      <c r="M6" s="19"/>
      <c r="N6" s="19"/>
      <c r="O6" s="19"/>
      <c r="P6" s="19"/>
      <c r="Q6" s="19"/>
      <c r="R6" s="19"/>
      <c r="S6" s="1"/>
    </row>
    <row r="7" spans="1:39" x14ac:dyDescent="0.25">
      <c r="A7" s="1"/>
    </row>
    <row r="9" spans="1:39" hidden="1" x14ac:dyDescent="0.25">
      <c r="A9" s="1" t="s">
        <v>0</v>
      </c>
      <c r="D9" s="2" t="s">
        <v>1</v>
      </c>
      <c r="E9" s="2"/>
      <c r="F9" s="2"/>
      <c r="G9" s="2"/>
      <c r="H9" s="2"/>
      <c r="I9" s="2"/>
      <c r="J9" s="2"/>
      <c r="K9" s="2"/>
      <c r="L9" s="2"/>
      <c r="M9" s="2"/>
      <c r="N9" s="2"/>
      <c r="O9" s="2"/>
      <c r="P9" s="2"/>
      <c r="Q9" s="2"/>
      <c r="R9" s="2"/>
      <c r="S9" s="1" t="s">
        <v>3</v>
      </c>
      <c r="T9" s="1" t="s">
        <v>4</v>
      </c>
      <c r="U9" s="1" t="s">
        <v>5</v>
      </c>
      <c r="V9" s="1" t="s">
        <v>87</v>
      </c>
      <c r="W9" s="1" t="s">
        <v>88</v>
      </c>
      <c r="X9" s="1" t="s">
        <v>6</v>
      </c>
      <c r="Y9" s="1" t="s">
        <v>7</v>
      </c>
      <c r="Z9" s="1" t="s">
        <v>74</v>
      </c>
      <c r="AA9" s="1" t="s">
        <v>8</v>
      </c>
      <c r="AB9" s="1" t="s">
        <v>9</v>
      </c>
      <c r="AC9" s="1" t="s">
        <v>10</v>
      </c>
      <c r="AD9" s="1" t="s">
        <v>11</v>
      </c>
      <c r="AE9" s="1" t="s">
        <v>12</v>
      </c>
      <c r="AF9" s="1" t="s">
        <v>13</v>
      </c>
      <c r="AG9" s="1" t="s">
        <v>14</v>
      </c>
    </row>
    <row r="10" spans="1:39" hidden="1" x14ac:dyDescent="0.25">
      <c r="A10" s="1" t="s">
        <v>0</v>
      </c>
      <c r="D10" s="2" t="s">
        <v>2</v>
      </c>
      <c r="E10" s="2"/>
      <c r="F10" s="2"/>
      <c r="G10" s="2"/>
      <c r="H10" s="2"/>
      <c r="I10" s="2"/>
      <c r="J10" s="2"/>
      <c r="K10" s="2"/>
      <c r="L10" s="2"/>
      <c r="M10" s="2"/>
      <c r="N10" s="2"/>
      <c r="O10" s="2"/>
      <c r="P10" s="2"/>
      <c r="Q10" s="2"/>
      <c r="R10" s="2"/>
      <c r="S10" s="1" t="s">
        <v>3</v>
      </c>
      <c r="T10" s="1" t="s">
        <v>4</v>
      </c>
      <c r="U10" s="1" t="s">
        <v>5</v>
      </c>
      <c r="V10" s="1" t="s">
        <v>87</v>
      </c>
      <c r="W10" s="1" t="s">
        <v>88</v>
      </c>
      <c r="X10" s="1" t="s">
        <v>6</v>
      </c>
      <c r="Y10" s="1" t="s">
        <v>7</v>
      </c>
      <c r="Z10" s="1" t="s">
        <v>74</v>
      </c>
      <c r="AA10" s="1" t="s">
        <v>8</v>
      </c>
      <c r="AB10" s="1" t="s">
        <v>9</v>
      </c>
      <c r="AC10" s="1" t="s">
        <v>10</v>
      </c>
      <c r="AD10" s="1" t="s">
        <v>11</v>
      </c>
      <c r="AE10" s="1" t="s">
        <v>12</v>
      </c>
      <c r="AF10" s="1" t="s">
        <v>13</v>
      </c>
      <c r="AG10" s="1" t="s">
        <v>14</v>
      </c>
    </row>
    <row r="11" spans="1:39" x14ac:dyDescent="0.25">
      <c r="D11" t="s">
        <v>3</v>
      </c>
      <c r="E11" t="s">
        <v>4</v>
      </c>
      <c r="F11" t="s">
        <v>5</v>
      </c>
      <c r="G11" t="s">
        <v>87</v>
      </c>
      <c r="H11" t="s">
        <v>88</v>
      </c>
      <c r="I11" t="s">
        <v>6</v>
      </c>
      <c r="J11" t="s">
        <v>7</v>
      </c>
      <c r="K11" t="s">
        <v>74</v>
      </c>
      <c r="L11" t="s">
        <v>8</v>
      </c>
      <c r="M11" t="s">
        <v>9</v>
      </c>
      <c r="N11" t="s">
        <v>10</v>
      </c>
      <c r="O11" t="s">
        <v>11</v>
      </c>
      <c r="P11" t="s">
        <v>12</v>
      </c>
      <c r="Q11" t="s">
        <v>13</v>
      </c>
      <c r="R11" t="s">
        <v>14</v>
      </c>
    </row>
    <row r="12" spans="1:39" x14ac:dyDescent="0.25">
      <c r="A12" t="s">
        <v>15</v>
      </c>
      <c r="D12" s="7" t="s">
        <v>51</v>
      </c>
      <c r="E12" s="6">
        <v>690.48</v>
      </c>
      <c r="F12" s="7" t="s">
        <v>52</v>
      </c>
      <c r="G12" s="6">
        <v>1</v>
      </c>
      <c r="H12" s="6">
        <v>1</v>
      </c>
      <c r="I12" s="7" t="s">
        <v>28</v>
      </c>
      <c r="J12" s="7" t="s">
        <v>22</v>
      </c>
      <c r="K12" s="6">
        <v>1000</v>
      </c>
      <c r="L12" s="7" t="s">
        <v>23</v>
      </c>
      <c r="M12" s="8">
        <v>27395</v>
      </c>
      <c r="N12" s="8">
        <v>42794</v>
      </c>
      <c r="O12" s="8">
        <v>42004</v>
      </c>
      <c r="P12" s="7" t="s">
        <v>24</v>
      </c>
      <c r="Q12" s="7" t="s">
        <v>25</v>
      </c>
      <c r="R12" s="8">
        <v>42005</v>
      </c>
    </row>
    <row r="13" spans="1:39" x14ac:dyDescent="0.25">
      <c r="A13" t="s">
        <v>15</v>
      </c>
      <c r="D13" s="7" t="s">
        <v>51</v>
      </c>
      <c r="E13" s="6">
        <v>828.56</v>
      </c>
      <c r="F13" s="7" t="s">
        <v>53</v>
      </c>
      <c r="G13" s="6">
        <v>2</v>
      </c>
      <c r="H13" s="6">
        <v>1</v>
      </c>
      <c r="I13" s="7" t="s">
        <v>28</v>
      </c>
      <c r="J13" s="7" t="s">
        <v>22</v>
      </c>
      <c r="K13" s="6">
        <v>1200</v>
      </c>
      <c r="L13" s="7" t="s">
        <v>23</v>
      </c>
      <c r="M13" s="8">
        <v>27395</v>
      </c>
      <c r="N13" s="8">
        <v>42794</v>
      </c>
      <c r="O13" s="8">
        <v>42004</v>
      </c>
      <c r="P13" s="7" t="s">
        <v>24</v>
      </c>
      <c r="Q13" s="7" t="s">
        <v>25</v>
      </c>
      <c r="R13" s="8">
        <v>42035</v>
      </c>
    </row>
    <row r="14" spans="1:39" x14ac:dyDescent="0.25">
      <c r="A14" t="s">
        <v>15</v>
      </c>
      <c r="D14" s="7" t="s">
        <v>64</v>
      </c>
      <c r="E14" s="6">
        <v>464.28</v>
      </c>
      <c r="F14" s="7" t="s">
        <v>65</v>
      </c>
      <c r="G14" s="6">
        <v>3</v>
      </c>
      <c r="H14" s="6">
        <v>1</v>
      </c>
      <c r="I14" s="7" t="s">
        <v>28</v>
      </c>
      <c r="J14" s="7" t="s">
        <v>22</v>
      </c>
      <c r="K14" s="6">
        <v>650</v>
      </c>
      <c r="L14" s="7" t="s">
        <v>23</v>
      </c>
      <c r="M14" s="8">
        <v>27395</v>
      </c>
      <c r="N14" s="8">
        <v>42794</v>
      </c>
      <c r="O14" s="8">
        <v>42063</v>
      </c>
      <c r="P14" s="7" t="s">
        <v>24</v>
      </c>
      <c r="Q14" s="7" t="s">
        <v>25</v>
      </c>
      <c r="R14" s="8">
        <v>42064</v>
      </c>
    </row>
    <row r="15" spans="1:39" x14ac:dyDescent="0.25">
      <c r="A15" t="s">
        <v>15</v>
      </c>
      <c r="D15" s="7" t="s">
        <v>19</v>
      </c>
      <c r="E15" s="6">
        <v>26239.16</v>
      </c>
      <c r="F15" s="7" t="s">
        <v>20</v>
      </c>
      <c r="G15" s="6">
        <v>4</v>
      </c>
      <c r="H15" s="6">
        <v>1</v>
      </c>
      <c r="I15" s="7" t="s">
        <v>21</v>
      </c>
      <c r="J15" s="7" t="s">
        <v>22</v>
      </c>
      <c r="K15" s="6">
        <v>42550</v>
      </c>
      <c r="L15" s="7" t="s">
        <v>23</v>
      </c>
      <c r="M15" s="8">
        <v>27395</v>
      </c>
      <c r="N15" s="8">
        <v>42794</v>
      </c>
      <c r="O15" s="8">
        <v>42094</v>
      </c>
      <c r="P15" s="7" t="s">
        <v>24</v>
      </c>
      <c r="Q15" s="7" t="s">
        <v>25</v>
      </c>
      <c r="R15" s="8">
        <v>42095</v>
      </c>
    </row>
    <row r="16" spans="1:39" x14ac:dyDescent="0.25">
      <c r="A16" t="s">
        <v>15</v>
      </c>
      <c r="D16" s="7" t="s">
        <v>46</v>
      </c>
      <c r="E16" s="6">
        <v>12984.97</v>
      </c>
      <c r="F16" s="7" t="s">
        <v>47</v>
      </c>
      <c r="G16" s="6">
        <v>5</v>
      </c>
      <c r="H16" s="6">
        <v>1</v>
      </c>
      <c r="I16" s="7" t="s">
        <v>37</v>
      </c>
      <c r="J16" s="7" t="s">
        <v>22</v>
      </c>
      <c r="K16" s="6">
        <v>0</v>
      </c>
      <c r="L16" s="7" t="s">
        <v>23</v>
      </c>
      <c r="M16" s="8">
        <v>27395</v>
      </c>
      <c r="N16" s="8">
        <v>42674</v>
      </c>
      <c r="O16" s="8">
        <v>42124</v>
      </c>
      <c r="P16" s="7" t="s">
        <v>24</v>
      </c>
      <c r="Q16" s="7" t="s">
        <v>25</v>
      </c>
      <c r="R16" s="8">
        <v>42139</v>
      </c>
    </row>
    <row r="17" spans="1:18" x14ac:dyDescent="0.25">
      <c r="A17" t="s">
        <v>15</v>
      </c>
      <c r="D17" s="7" t="s">
        <v>56</v>
      </c>
      <c r="E17" s="6">
        <v>1000</v>
      </c>
      <c r="F17" s="7" t="s">
        <v>57</v>
      </c>
      <c r="G17" s="6">
        <v>6</v>
      </c>
      <c r="H17" s="6">
        <v>1</v>
      </c>
      <c r="I17" s="7" t="s">
        <v>45</v>
      </c>
      <c r="J17" s="7" t="s">
        <v>22</v>
      </c>
      <c r="K17" s="6">
        <v>1500</v>
      </c>
      <c r="L17" s="7" t="s">
        <v>23</v>
      </c>
      <c r="M17" s="8">
        <v>27395</v>
      </c>
      <c r="N17" s="8">
        <v>42794</v>
      </c>
      <c r="O17" s="8">
        <v>42185</v>
      </c>
      <c r="P17" s="7" t="s">
        <v>24</v>
      </c>
      <c r="Q17" s="7" t="s">
        <v>29</v>
      </c>
      <c r="R17" s="8">
        <v>42186</v>
      </c>
    </row>
    <row r="18" spans="1:18" x14ac:dyDescent="0.25">
      <c r="A18" t="s">
        <v>15</v>
      </c>
      <c r="D18" s="7" t="s">
        <v>48</v>
      </c>
      <c r="E18" s="6">
        <v>266.66000000000003</v>
      </c>
      <c r="F18" s="7" t="s">
        <v>49</v>
      </c>
      <c r="G18" s="6">
        <v>7</v>
      </c>
      <c r="H18" s="6">
        <v>1</v>
      </c>
      <c r="I18" s="7" t="s">
        <v>45</v>
      </c>
      <c r="J18" s="7" t="s">
        <v>22</v>
      </c>
      <c r="K18" s="6">
        <v>400</v>
      </c>
      <c r="L18" s="7" t="s">
        <v>23</v>
      </c>
      <c r="M18" s="8">
        <v>27395</v>
      </c>
      <c r="N18" s="8">
        <v>42794</v>
      </c>
      <c r="O18" s="8">
        <v>42185</v>
      </c>
      <c r="P18" s="7" t="s">
        <v>24</v>
      </c>
      <c r="Q18" s="7" t="s">
        <v>29</v>
      </c>
      <c r="R18" s="8">
        <v>42186</v>
      </c>
    </row>
    <row r="19" spans="1:18" x14ac:dyDescent="0.25">
      <c r="A19" t="s">
        <v>15</v>
      </c>
      <c r="D19" s="7" t="s">
        <v>38</v>
      </c>
      <c r="E19" s="6">
        <v>19628.580000000002</v>
      </c>
      <c r="F19" s="7" t="s">
        <v>39</v>
      </c>
      <c r="G19" s="6">
        <v>8</v>
      </c>
      <c r="H19" s="6">
        <v>1</v>
      </c>
      <c r="I19" s="7" t="s">
        <v>40</v>
      </c>
      <c r="J19" s="7" t="s">
        <v>22</v>
      </c>
      <c r="K19" s="6">
        <v>24000</v>
      </c>
      <c r="L19" s="7" t="s">
        <v>23</v>
      </c>
      <c r="M19" s="8">
        <v>27395</v>
      </c>
      <c r="N19" s="8">
        <v>42794</v>
      </c>
      <c r="O19" s="8">
        <v>42277</v>
      </c>
      <c r="P19" s="7" t="s">
        <v>24</v>
      </c>
      <c r="Q19" s="7" t="s">
        <v>29</v>
      </c>
      <c r="R19" s="8">
        <v>42278</v>
      </c>
    </row>
    <row r="20" spans="1:18" x14ac:dyDescent="0.25">
      <c r="A20" t="s">
        <v>15</v>
      </c>
      <c r="D20" s="7" t="s">
        <v>30</v>
      </c>
      <c r="E20" s="6">
        <v>95555.55</v>
      </c>
      <c r="F20" s="7" t="s">
        <v>31</v>
      </c>
      <c r="G20" s="6">
        <v>9</v>
      </c>
      <c r="H20" s="6">
        <v>1</v>
      </c>
      <c r="I20" s="7" t="s">
        <v>32</v>
      </c>
      <c r="J20" s="7" t="s">
        <v>22</v>
      </c>
      <c r="K20" s="6">
        <v>100000</v>
      </c>
      <c r="L20" s="7" t="s">
        <v>23</v>
      </c>
      <c r="M20" s="8">
        <v>27395</v>
      </c>
      <c r="N20" s="8">
        <v>42794</v>
      </c>
      <c r="O20" s="8">
        <v>42308</v>
      </c>
      <c r="P20" s="7" t="s">
        <v>24</v>
      </c>
      <c r="Q20" s="7" t="s">
        <v>25</v>
      </c>
      <c r="R20" s="8">
        <v>42309</v>
      </c>
    </row>
    <row r="21" spans="1:18" x14ac:dyDescent="0.25">
      <c r="A21" t="s">
        <v>15</v>
      </c>
      <c r="D21" s="7" t="s">
        <v>33</v>
      </c>
      <c r="E21" s="6">
        <v>114666.67</v>
      </c>
      <c r="F21" s="7" t="s">
        <v>34</v>
      </c>
      <c r="G21" s="6">
        <v>10</v>
      </c>
      <c r="H21" s="6">
        <v>1</v>
      </c>
      <c r="I21" s="7" t="s">
        <v>32</v>
      </c>
      <c r="J21" s="7" t="s">
        <v>22</v>
      </c>
      <c r="K21" s="6">
        <v>120000</v>
      </c>
      <c r="L21" s="7" t="s">
        <v>23</v>
      </c>
      <c r="M21" s="8">
        <v>27395</v>
      </c>
      <c r="N21" s="8">
        <v>42794</v>
      </c>
      <c r="O21" s="8">
        <v>42308</v>
      </c>
      <c r="P21" s="7" t="s">
        <v>24</v>
      </c>
      <c r="Q21" s="7" t="s">
        <v>29</v>
      </c>
      <c r="R21" s="8">
        <v>42309</v>
      </c>
    </row>
    <row r="22" spans="1:18" x14ac:dyDescent="0.25">
      <c r="A22" t="s">
        <v>15</v>
      </c>
      <c r="D22" s="7" t="s">
        <v>41</v>
      </c>
      <c r="E22" s="6">
        <v>49833.34</v>
      </c>
      <c r="F22" s="7" t="s">
        <v>42</v>
      </c>
      <c r="G22" s="6">
        <v>11</v>
      </c>
      <c r="H22" s="6">
        <v>1</v>
      </c>
      <c r="I22" s="7" t="s">
        <v>21</v>
      </c>
      <c r="J22" s="7" t="s">
        <v>22</v>
      </c>
      <c r="K22" s="6">
        <v>65000</v>
      </c>
      <c r="L22" s="7" t="s">
        <v>23</v>
      </c>
      <c r="M22" s="8">
        <v>27395</v>
      </c>
      <c r="N22" s="8">
        <v>42794</v>
      </c>
      <c r="O22" s="8">
        <v>42369</v>
      </c>
      <c r="P22" s="7" t="s">
        <v>24</v>
      </c>
      <c r="Q22" s="7" t="s">
        <v>29</v>
      </c>
      <c r="R22" s="8">
        <v>42370</v>
      </c>
    </row>
    <row r="23" spans="1:18" x14ac:dyDescent="0.25">
      <c r="A23" t="s">
        <v>15</v>
      </c>
      <c r="D23" s="7" t="s">
        <v>35</v>
      </c>
      <c r="E23" s="6">
        <v>12650</v>
      </c>
      <c r="F23" s="7" t="s">
        <v>36</v>
      </c>
      <c r="G23" s="6">
        <v>12</v>
      </c>
      <c r="H23" s="6">
        <v>1</v>
      </c>
      <c r="I23" s="7" t="s">
        <v>37</v>
      </c>
      <c r="J23" s="7" t="s">
        <v>22</v>
      </c>
      <c r="K23" s="6">
        <v>16500</v>
      </c>
      <c r="L23" s="7" t="s">
        <v>23</v>
      </c>
      <c r="M23" s="8">
        <v>27395</v>
      </c>
      <c r="N23" s="8">
        <v>42794</v>
      </c>
      <c r="O23" s="8">
        <v>42369</v>
      </c>
      <c r="P23" s="7" t="s">
        <v>24</v>
      </c>
      <c r="Q23" s="7" t="s">
        <v>29</v>
      </c>
      <c r="R23" s="8">
        <v>42400</v>
      </c>
    </row>
    <row r="24" spans="1:18" x14ac:dyDescent="0.25">
      <c r="A24" t="s">
        <v>15</v>
      </c>
      <c r="D24" s="7" t="s">
        <v>43</v>
      </c>
      <c r="E24" s="6">
        <v>3600</v>
      </c>
      <c r="F24" s="7" t="s">
        <v>44</v>
      </c>
      <c r="G24" s="6">
        <v>13</v>
      </c>
      <c r="H24" s="6">
        <v>1</v>
      </c>
      <c r="I24" s="7" t="s">
        <v>45</v>
      </c>
      <c r="J24" s="7" t="s">
        <v>22</v>
      </c>
      <c r="K24" s="6">
        <v>4500</v>
      </c>
      <c r="L24" s="7" t="s">
        <v>23</v>
      </c>
      <c r="M24" s="8">
        <v>27395</v>
      </c>
      <c r="N24" s="8">
        <v>42794</v>
      </c>
      <c r="O24" s="8">
        <v>42428</v>
      </c>
      <c r="P24" s="7" t="s">
        <v>24</v>
      </c>
      <c r="Q24" s="7" t="s">
        <v>25</v>
      </c>
      <c r="R24" s="8">
        <v>42430</v>
      </c>
    </row>
    <row r="25" spans="1:18" x14ac:dyDescent="0.25">
      <c r="A25" t="s">
        <v>15</v>
      </c>
      <c r="D25" s="7" t="s">
        <v>56</v>
      </c>
      <c r="E25" s="6">
        <v>1061.6600000000001</v>
      </c>
      <c r="F25" s="7" t="s">
        <v>58</v>
      </c>
      <c r="G25" s="6">
        <v>14</v>
      </c>
      <c r="H25" s="6">
        <v>1</v>
      </c>
      <c r="I25" s="7" t="s">
        <v>45</v>
      </c>
      <c r="J25" s="7" t="s">
        <v>22</v>
      </c>
      <c r="K25" s="6">
        <v>1300</v>
      </c>
      <c r="L25" s="7" t="s">
        <v>23</v>
      </c>
      <c r="M25" s="8">
        <v>27395</v>
      </c>
      <c r="N25" s="8">
        <v>42794</v>
      </c>
      <c r="O25" s="8">
        <v>42460</v>
      </c>
      <c r="P25" s="7" t="s">
        <v>24</v>
      </c>
      <c r="Q25" s="7" t="s">
        <v>25</v>
      </c>
      <c r="R25" s="8">
        <v>42490</v>
      </c>
    </row>
    <row r="26" spans="1:18" x14ac:dyDescent="0.25">
      <c r="A26" t="s">
        <v>15</v>
      </c>
      <c r="D26" s="7" t="s">
        <v>48</v>
      </c>
      <c r="E26" s="6">
        <v>326.66000000000003</v>
      </c>
      <c r="F26" s="7" t="s">
        <v>50</v>
      </c>
      <c r="G26" s="6">
        <v>15</v>
      </c>
      <c r="H26" s="6">
        <v>1</v>
      </c>
      <c r="I26" s="7" t="s">
        <v>45</v>
      </c>
      <c r="J26" s="7" t="s">
        <v>22</v>
      </c>
      <c r="K26" s="6">
        <v>400</v>
      </c>
      <c r="L26" s="7" t="s">
        <v>23</v>
      </c>
      <c r="M26" s="8">
        <v>27395</v>
      </c>
      <c r="N26" s="8">
        <v>42794</v>
      </c>
      <c r="O26" s="8">
        <v>42460</v>
      </c>
      <c r="P26" s="7" t="s">
        <v>24</v>
      </c>
      <c r="Q26" s="7" t="s">
        <v>25</v>
      </c>
      <c r="R26" s="8">
        <v>42490</v>
      </c>
    </row>
    <row r="27" spans="1:18" x14ac:dyDescent="0.25">
      <c r="A27" t="s">
        <v>15</v>
      </c>
      <c r="D27" s="7" t="s">
        <v>62</v>
      </c>
      <c r="E27" s="6">
        <v>1071.42</v>
      </c>
      <c r="F27" s="7" t="s">
        <v>63</v>
      </c>
      <c r="G27" s="6">
        <v>16</v>
      </c>
      <c r="H27" s="6">
        <v>1</v>
      </c>
      <c r="I27" s="7" t="s">
        <v>40</v>
      </c>
      <c r="J27" s="7" t="s">
        <v>22</v>
      </c>
      <c r="K27" s="6">
        <v>1200</v>
      </c>
      <c r="L27" s="7" t="s">
        <v>23</v>
      </c>
      <c r="M27" s="8">
        <v>27395</v>
      </c>
      <c r="N27" s="8">
        <v>42794</v>
      </c>
      <c r="O27" s="8">
        <v>42490</v>
      </c>
      <c r="P27" s="7" t="s">
        <v>24</v>
      </c>
      <c r="Q27" s="7" t="s">
        <v>25</v>
      </c>
      <c r="R27" s="8">
        <v>42491</v>
      </c>
    </row>
    <row r="28" spans="1:18" x14ac:dyDescent="0.25">
      <c r="A28" t="s">
        <v>15</v>
      </c>
      <c r="D28" s="7" t="s">
        <v>59</v>
      </c>
      <c r="E28" s="6">
        <v>13553.58</v>
      </c>
      <c r="F28" s="7" t="s">
        <v>61</v>
      </c>
      <c r="G28" s="6">
        <v>17</v>
      </c>
      <c r="H28" s="6">
        <v>1</v>
      </c>
      <c r="I28" s="7" t="s">
        <v>40</v>
      </c>
      <c r="J28" s="7" t="s">
        <v>22</v>
      </c>
      <c r="K28" s="6">
        <v>15000</v>
      </c>
      <c r="L28" s="7" t="s">
        <v>23</v>
      </c>
      <c r="M28" s="8">
        <v>27395</v>
      </c>
      <c r="N28" s="8">
        <v>42794</v>
      </c>
      <c r="O28" s="8">
        <v>42521</v>
      </c>
      <c r="P28" s="7" t="s">
        <v>24</v>
      </c>
      <c r="Q28" s="7" t="s">
        <v>25</v>
      </c>
      <c r="R28" s="8">
        <v>42551</v>
      </c>
    </row>
    <row r="29" spans="1:18" x14ac:dyDescent="0.25">
      <c r="A29" t="s">
        <v>15</v>
      </c>
      <c r="D29" s="7" t="s">
        <v>59</v>
      </c>
      <c r="E29" s="6">
        <v>11100</v>
      </c>
      <c r="F29" s="7" t="s">
        <v>60</v>
      </c>
      <c r="G29" s="6">
        <v>18</v>
      </c>
      <c r="H29" s="6">
        <v>1</v>
      </c>
      <c r="I29" s="7" t="s">
        <v>40</v>
      </c>
      <c r="J29" s="7" t="s">
        <v>22</v>
      </c>
      <c r="K29" s="6">
        <v>12000</v>
      </c>
      <c r="L29" s="7" t="s">
        <v>23</v>
      </c>
      <c r="M29" s="8">
        <v>27395</v>
      </c>
      <c r="N29" s="8">
        <v>42794</v>
      </c>
      <c r="O29" s="8">
        <v>42582</v>
      </c>
      <c r="P29" s="7" t="s">
        <v>24</v>
      </c>
      <c r="Q29" s="7" t="s">
        <v>29</v>
      </c>
      <c r="R29" s="8">
        <v>42583</v>
      </c>
    </row>
    <row r="30" spans="1:18" x14ac:dyDescent="0.25">
      <c r="A30" t="s">
        <v>15</v>
      </c>
      <c r="D30" s="7" t="s">
        <v>26</v>
      </c>
      <c r="E30" s="6">
        <v>470.24</v>
      </c>
      <c r="F30" s="7" t="s">
        <v>27</v>
      </c>
      <c r="G30" s="6">
        <v>19</v>
      </c>
      <c r="H30" s="6">
        <v>1</v>
      </c>
      <c r="I30" s="7" t="s">
        <v>28</v>
      </c>
      <c r="J30" s="7" t="s">
        <v>22</v>
      </c>
      <c r="K30" s="6">
        <v>500</v>
      </c>
      <c r="L30" s="7" t="s">
        <v>23</v>
      </c>
      <c r="M30" s="8">
        <v>27395</v>
      </c>
      <c r="N30" s="8">
        <v>42794</v>
      </c>
      <c r="O30" s="8">
        <v>42643</v>
      </c>
      <c r="P30" s="7" t="s">
        <v>24</v>
      </c>
      <c r="Q30" s="7" t="s">
        <v>29</v>
      </c>
      <c r="R30" s="8">
        <v>42644</v>
      </c>
    </row>
    <row r="31" spans="1:18" x14ac:dyDescent="0.25">
      <c r="A31" t="s">
        <v>15</v>
      </c>
      <c r="D31" s="7" t="s">
        <v>67</v>
      </c>
      <c r="E31" s="6">
        <v>2069.0500000000002</v>
      </c>
      <c r="F31" s="7" t="s">
        <v>68</v>
      </c>
      <c r="G31" s="6">
        <v>20</v>
      </c>
      <c r="H31" s="6">
        <v>1</v>
      </c>
      <c r="I31" s="7" t="s">
        <v>28</v>
      </c>
      <c r="J31" s="7" t="s">
        <v>22</v>
      </c>
      <c r="K31" s="6">
        <v>2200</v>
      </c>
      <c r="L31" s="7" t="s">
        <v>23</v>
      </c>
      <c r="M31" s="8">
        <v>27395</v>
      </c>
      <c r="N31" s="8">
        <v>42794</v>
      </c>
      <c r="O31" s="8">
        <v>42643</v>
      </c>
      <c r="P31" s="7" t="s">
        <v>24</v>
      </c>
      <c r="Q31" s="7" t="s">
        <v>29</v>
      </c>
      <c r="R31" s="8">
        <v>42644</v>
      </c>
    </row>
    <row r="32" spans="1:18" x14ac:dyDescent="0.25">
      <c r="A32" t="s">
        <v>15</v>
      </c>
      <c r="D32" s="7" t="s">
        <v>69</v>
      </c>
      <c r="E32" s="6">
        <v>1904.86</v>
      </c>
      <c r="F32" s="7" t="s">
        <v>70</v>
      </c>
      <c r="G32" s="6">
        <v>21</v>
      </c>
      <c r="H32" s="6">
        <v>1</v>
      </c>
      <c r="I32" s="7" t="s">
        <v>28</v>
      </c>
      <c r="J32" s="7" t="s">
        <v>22</v>
      </c>
      <c r="K32" s="6">
        <v>2000.1</v>
      </c>
      <c r="L32" s="7" t="s">
        <v>23</v>
      </c>
      <c r="M32" s="8">
        <v>27395</v>
      </c>
      <c r="N32" s="8">
        <v>42794</v>
      </c>
      <c r="O32" s="8">
        <v>42674</v>
      </c>
      <c r="P32" s="7" t="s">
        <v>24</v>
      </c>
      <c r="Q32" s="7" t="s">
        <v>29</v>
      </c>
      <c r="R32" s="8">
        <v>42675</v>
      </c>
    </row>
    <row r="33" spans="1:20" x14ac:dyDescent="0.25">
      <c r="A33" t="s">
        <v>15</v>
      </c>
      <c r="D33" s="7" t="s">
        <v>51</v>
      </c>
      <c r="E33" s="6">
        <v>1561.9</v>
      </c>
      <c r="F33" s="7" t="s">
        <v>55</v>
      </c>
      <c r="G33" s="6">
        <v>22</v>
      </c>
      <c r="H33" s="6">
        <v>1</v>
      </c>
      <c r="I33" s="7" t="s">
        <v>28</v>
      </c>
      <c r="J33" s="7" t="s">
        <v>22</v>
      </c>
      <c r="K33" s="6">
        <v>1600</v>
      </c>
      <c r="L33" s="7" t="s">
        <v>23</v>
      </c>
      <c r="M33" s="8">
        <v>27395</v>
      </c>
      <c r="N33" s="8">
        <v>42794</v>
      </c>
      <c r="O33" s="8">
        <v>42735</v>
      </c>
      <c r="P33" s="7" t="s">
        <v>24</v>
      </c>
      <c r="Q33" s="7" t="s">
        <v>29</v>
      </c>
      <c r="R33" s="8">
        <v>42736</v>
      </c>
    </row>
    <row r="34" spans="1:20" x14ac:dyDescent="0.25">
      <c r="A34" t="s">
        <v>15</v>
      </c>
      <c r="D34" s="7" t="s">
        <v>64</v>
      </c>
      <c r="E34" s="6">
        <v>585.72</v>
      </c>
      <c r="F34" s="7" t="s">
        <v>66</v>
      </c>
      <c r="G34" s="6">
        <v>23</v>
      </c>
      <c r="H34" s="6">
        <v>1</v>
      </c>
      <c r="I34" s="7" t="s">
        <v>28</v>
      </c>
      <c r="J34" s="7" t="s">
        <v>22</v>
      </c>
      <c r="K34" s="6">
        <v>600</v>
      </c>
      <c r="L34" s="7" t="s">
        <v>23</v>
      </c>
      <c r="M34" s="8">
        <v>27395</v>
      </c>
      <c r="N34" s="8">
        <v>42794</v>
      </c>
      <c r="O34" s="8">
        <v>42735</v>
      </c>
      <c r="P34" s="7" t="s">
        <v>24</v>
      </c>
      <c r="Q34" s="7" t="s">
        <v>29</v>
      </c>
      <c r="R34" s="8">
        <v>42750</v>
      </c>
    </row>
    <row r="35" spans="1:20" x14ac:dyDescent="0.25">
      <c r="A35" t="s">
        <v>15</v>
      </c>
      <c r="D35" s="7" t="s">
        <v>69</v>
      </c>
      <c r="E35" s="6">
        <v>952.29</v>
      </c>
      <c r="F35" s="7" t="s">
        <v>70</v>
      </c>
      <c r="G35" s="6">
        <v>24</v>
      </c>
      <c r="H35" s="6">
        <v>1</v>
      </c>
      <c r="I35" s="7" t="s">
        <v>28</v>
      </c>
      <c r="J35" s="7" t="s">
        <v>22</v>
      </c>
      <c r="K35" s="6">
        <v>999.9</v>
      </c>
      <c r="L35" s="7" t="s">
        <v>23</v>
      </c>
      <c r="M35" s="8">
        <v>27395</v>
      </c>
      <c r="N35" s="8">
        <v>42794</v>
      </c>
      <c r="O35" s="8">
        <v>42674</v>
      </c>
      <c r="P35" s="7" t="s">
        <v>24</v>
      </c>
      <c r="Q35" s="7" t="s">
        <v>25</v>
      </c>
      <c r="R35" s="8">
        <v>42675</v>
      </c>
    </row>
    <row r="36" spans="1:20" x14ac:dyDescent="0.25">
      <c r="A36" t="s">
        <v>15</v>
      </c>
      <c r="D36" s="7" t="s">
        <v>51</v>
      </c>
      <c r="E36" s="6">
        <v>988.1</v>
      </c>
      <c r="F36" s="7" t="s">
        <v>54</v>
      </c>
      <c r="G36" s="6">
        <v>25</v>
      </c>
      <c r="H36" s="6">
        <v>1</v>
      </c>
      <c r="I36" s="7" t="s">
        <v>28</v>
      </c>
      <c r="J36" s="7" t="s">
        <v>22</v>
      </c>
      <c r="K36" s="6">
        <v>1000</v>
      </c>
      <c r="L36" s="7" t="s">
        <v>23</v>
      </c>
      <c r="M36" s="8">
        <v>27395</v>
      </c>
      <c r="N36" s="8">
        <v>42794</v>
      </c>
      <c r="O36" s="8">
        <v>42766</v>
      </c>
      <c r="P36" s="7" t="s">
        <v>24</v>
      </c>
      <c r="Q36" s="7" t="s">
        <v>29</v>
      </c>
      <c r="R36" s="8">
        <v>42767</v>
      </c>
    </row>
    <row r="37" spans="1:20" x14ac:dyDescent="0.25">
      <c r="A37" t="s">
        <v>15</v>
      </c>
      <c r="D37" t="s">
        <v>18</v>
      </c>
      <c r="E37">
        <f>SUBTOTAL(109,FixedAssetsBooks[Net Book Value])</f>
        <v>374053.72999999986</v>
      </c>
      <c r="G37">
        <f>SUBTOTAL(109,FixedAssetsBooks[Asset Index])</f>
        <v>325</v>
      </c>
      <c r="H37">
        <f>SUBTOTAL(109,FixedAssetsBooks[Book Index])</f>
        <v>25</v>
      </c>
      <c r="K37">
        <f>SUBTOTAL(109,FixedAssetsBooks[Cost Basis])</f>
        <v>416100</v>
      </c>
      <c r="R37">
        <f>SUBTOTAL(103,FixedAssetsBooks[Place in Service Date])</f>
        <v>25</v>
      </c>
    </row>
    <row r="48" spans="1:20" x14ac:dyDescent="0.25">
      <c r="D48" s="1"/>
      <c r="E48" s="1"/>
      <c r="F48" s="1"/>
      <c r="G48" s="1"/>
      <c r="H48" s="1"/>
      <c r="I48" s="1"/>
      <c r="J48" s="1"/>
      <c r="K48" s="1"/>
      <c r="L48" s="1"/>
      <c r="M48" s="1"/>
      <c r="N48" s="1"/>
      <c r="O48" s="1"/>
      <c r="P48" s="1"/>
      <c r="Q48" s="1"/>
      <c r="R48" s="1"/>
      <c r="S48" s="1"/>
      <c r="T48" s="1"/>
    </row>
  </sheetData>
  <pageMargins left="0.7" right="0.7" top="0.75" bottom="0.75" header="0.3" footer="0.3"/>
  <pageSetup orientation="portrait" horizontalDpi="300" vertic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workbookViewId="0"/>
  </sheetViews>
  <sheetFormatPr defaultRowHeight="15" x14ac:dyDescent="0.25"/>
  <sheetData>
    <row r="1" spans="1:25" x14ac:dyDescent="0.25">
      <c r="A1" s="3" t="s">
        <v>118</v>
      </c>
      <c r="C1" s="3" t="s">
        <v>89</v>
      </c>
      <c r="D1" s="3" t="s">
        <v>90</v>
      </c>
      <c r="Y1" s="3" t="s">
        <v>16</v>
      </c>
    </row>
    <row r="3" spans="1:25" x14ac:dyDescent="0.25">
      <c r="C3" s="3" t="s">
        <v>91</v>
      </c>
      <c r="D3" s="3" t="s">
        <v>92</v>
      </c>
    </row>
    <row r="4" spans="1:25" x14ac:dyDescent="0.25">
      <c r="C4" s="3" t="s">
        <v>93</v>
      </c>
    </row>
    <row r="5" spans="1:25" x14ac:dyDescent="0.25">
      <c r="A5" s="3" t="s">
        <v>94</v>
      </c>
      <c r="C5" s="3" t="s">
        <v>8</v>
      </c>
      <c r="D5" s="3" t="s">
        <v>95</v>
      </c>
    </row>
    <row r="6" spans="1:25" x14ac:dyDescent="0.25">
      <c r="A6" s="3" t="s">
        <v>94</v>
      </c>
      <c r="C6" s="3" t="s">
        <v>12</v>
      </c>
      <c r="D6" s="3" t="s">
        <v>96</v>
      </c>
    </row>
    <row r="9" spans="1:25" x14ac:dyDescent="0.25">
      <c r="A9" s="3" t="s">
        <v>0</v>
      </c>
      <c r="D9" s="3" t="s">
        <v>1</v>
      </c>
      <c r="E9" s="3" t="s">
        <v>3</v>
      </c>
      <c r="F9" s="3" t="s">
        <v>4</v>
      </c>
      <c r="G9" s="3" t="s">
        <v>5</v>
      </c>
      <c r="H9" s="3" t="s">
        <v>87</v>
      </c>
      <c r="I9" s="3" t="s">
        <v>88</v>
      </c>
      <c r="J9" s="3" t="s">
        <v>6</v>
      </c>
      <c r="K9" s="3" t="s">
        <v>7</v>
      </c>
      <c r="L9" s="3" t="s">
        <v>74</v>
      </c>
      <c r="M9" s="3" t="s">
        <v>8</v>
      </c>
      <c r="N9" s="3" t="s">
        <v>9</v>
      </c>
      <c r="O9" s="3" t="s">
        <v>10</v>
      </c>
      <c r="P9" s="3" t="s">
        <v>11</v>
      </c>
      <c r="Q9" s="3" t="s">
        <v>12</v>
      </c>
      <c r="R9" s="3" t="s">
        <v>13</v>
      </c>
      <c r="S9" s="3" t="s">
        <v>14</v>
      </c>
    </row>
    <row r="10" spans="1:25" x14ac:dyDescent="0.25">
      <c r="A10" s="3" t="s">
        <v>0</v>
      </c>
      <c r="D10" s="3" t="s">
        <v>2</v>
      </c>
      <c r="E10" s="3" t="s">
        <v>3</v>
      </c>
      <c r="F10" s="3" t="s">
        <v>4</v>
      </c>
      <c r="G10" s="3" t="s">
        <v>5</v>
      </c>
      <c r="H10" s="3" t="s">
        <v>87</v>
      </c>
      <c r="I10" s="3" t="s">
        <v>88</v>
      </c>
      <c r="J10" s="3" t="s">
        <v>6</v>
      </c>
      <c r="K10" s="3" t="s">
        <v>7</v>
      </c>
      <c r="L10" s="3" t="s">
        <v>74</v>
      </c>
      <c r="M10" s="3" t="s">
        <v>8</v>
      </c>
      <c r="N10" s="3" t="s">
        <v>9</v>
      </c>
      <c r="O10" s="3" t="s">
        <v>10</v>
      </c>
      <c r="P10" s="3" t="s">
        <v>11</v>
      </c>
      <c r="Q10" s="3" t="s">
        <v>12</v>
      </c>
      <c r="R10" s="3" t="s">
        <v>13</v>
      </c>
      <c r="S10" s="3" t="s">
        <v>14</v>
      </c>
    </row>
    <row r="11" spans="1:25" x14ac:dyDescent="0.25">
      <c r="D11" s="3" t="s">
        <v>98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workbookViewId="0"/>
  </sheetViews>
  <sheetFormatPr defaultRowHeight="15" x14ac:dyDescent="0.25"/>
  <sheetData>
    <row r="1" spans="1:25" x14ac:dyDescent="0.25">
      <c r="A1" s="3" t="s">
        <v>118</v>
      </c>
      <c r="C1" s="3" t="s">
        <v>89</v>
      </c>
      <c r="D1" s="3" t="s">
        <v>90</v>
      </c>
      <c r="Y1" s="3" t="s">
        <v>16</v>
      </c>
    </row>
    <row r="3" spans="1:25" x14ac:dyDescent="0.25">
      <c r="C3" s="3" t="s">
        <v>91</v>
      </c>
      <c r="D3" s="3" t="s">
        <v>92</v>
      </c>
    </row>
    <row r="4" spans="1:25" x14ac:dyDescent="0.25">
      <c r="C4" s="3" t="s">
        <v>93</v>
      </c>
    </row>
    <row r="5" spans="1:25" x14ac:dyDescent="0.25">
      <c r="A5" s="3" t="s">
        <v>94</v>
      </c>
      <c r="C5" s="3" t="s">
        <v>8</v>
      </c>
      <c r="D5" s="3" t="s">
        <v>95</v>
      </c>
    </row>
    <row r="6" spans="1:25" x14ac:dyDescent="0.25">
      <c r="A6" s="3" t="s">
        <v>94</v>
      </c>
      <c r="C6" s="3" t="s">
        <v>12</v>
      </c>
      <c r="D6" s="3" t="s">
        <v>96</v>
      </c>
    </row>
    <row r="9" spans="1:25" x14ac:dyDescent="0.25">
      <c r="A9" s="3" t="s">
        <v>0</v>
      </c>
      <c r="D9" s="3" t="s">
        <v>1</v>
      </c>
      <c r="E9" s="3" t="s">
        <v>3</v>
      </c>
      <c r="F9" s="3" t="s">
        <v>4</v>
      </c>
      <c r="G9" s="3" t="s">
        <v>5</v>
      </c>
      <c r="H9" s="3" t="s">
        <v>87</v>
      </c>
      <c r="I9" s="3" t="s">
        <v>88</v>
      </c>
      <c r="J9" s="3" t="s">
        <v>6</v>
      </c>
      <c r="K9" s="3" t="s">
        <v>7</v>
      </c>
      <c r="L9" s="3" t="s">
        <v>74</v>
      </c>
      <c r="M9" s="3" t="s">
        <v>8</v>
      </c>
      <c r="N9" s="3" t="s">
        <v>9</v>
      </c>
      <c r="O9" s="3" t="s">
        <v>10</v>
      </c>
      <c r="P9" s="3" t="s">
        <v>11</v>
      </c>
      <c r="Q9" s="3" t="s">
        <v>12</v>
      </c>
      <c r="R9" s="3" t="s">
        <v>13</v>
      </c>
      <c r="S9" s="3" t="s">
        <v>14</v>
      </c>
    </row>
    <row r="10" spans="1:25" x14ac:dyDescent="0.25">
      <c r="A10" s="3" t="s">
        <v>0</v>
      </c>
      <c r="D10" s="3" t="s">
        <v>2</v>
      </c>
      <c r="E10" s="3" t="s">
        <v>3</v>
      </c>
      <c r="F10" s="3" t="s">
        <v>4</v>
      </c>
      <c r="G10" s="3" t="s">
        <v>5</v>
      </c>
      <c r="H10" s="3" t="s">
        <v>87</v>
      </c>
      <c r="I10" s="3" t="s">
        <v>88</v>
      </c>
      <c r="J10" s="3" t="s">
        <v>6</v>
      </c>
      <c r="K10" s="3" t="s">
        <v>7</v>
      </c>
      <c r="L10" s="3" t="s">
        <v>74</v>
      </c>
      <c r="M10" s="3" t="s">
        <v>8</v>
      </c>
      <c r="N10" s="3" t="s">
        <v>9</v>
      </c>
      <c r="O10" s="3" t="s">
        <v>10</v>
      </c>
      <c r="P10" s="3" t="s">
        <v>11</v>
      </c>
      <c r="Q10" s="3" t="s">
        <v>12</v>
      </c>
      <c r="R10" s="3" t="s">
        <v>13</v>
      </c>
      <c r="S10" s="3" t="s">
        <v>14</v>
      </c>
    </row>
    <row r="11" spans="1:25" x14ac:dyDescent="0.25">
      <c r="D11" s="3" t="s">
        <v>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Dashboard</vt:lpstr>
      <vt:lpstr>Value by Asset Type</vt:lpstr>
      <vt:lpstr>Value By Class</vt:lpstr>
      <vt:lpstr>Original Cost by Asset Type</vt:lpstr>
      <vt:lpstr>Original Cost by Class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Fixed Asset Dashboard</dc:title>
  <dc:subject>Jet Basics</dc:subject>
  <dc:creator>Keesha M. Wallace</dc:creator>
  <dc:description>Dashboard view of Fixed Assets by original cost and current value.  Slicers can be used to filter by location and in service date.</dc:description>
  <cp:lastModifiedBy>Kim R. Duey</cp:lastModifiedBy>
  <dcterms:created xsi:type="dcterms:W3CDTF">2013-02-11T17:23:46Z</dcterms:created>
  <dcterms:modified xsi:type="dcterms:W3CDTF">2019-04-30T15:04:49Z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