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385"/>
  </bookViews>
  <sheets>
    <sheet name="Read Me" sheetId="88" r:id="rId1"/>
    <sheet name="Info" sheetId="61" r:id="rId2"/>
    <sheet name="Sales Team Performance" sheetId="6" r:id="rId3"/>
    <sheet name="Report" sheetId="1" r:id="rId4"/>
    <sheet name="Sheet2" sheetId="89" state="veryHidden" r:id="rId5"/>
    <sheet name="Sheet3" sheetId="90" state="veryHidden" r:id="rId6"/>
  </sheets>
  <definedNames>
    <definedName name="Slicer_Country">#N/A</definedName>
    <definedName name="Slicer_Sales_Territory">#N/A</definedName>
  </definedNames>
  <calcPr calcId="162913"/>
  <pivotCaches>
    <pivotCache cacheId="22"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50" i="1" l="1"/>
  <c r="U150" i="1"/>
  <c r="I150" i="1"/>
  <c r="F150" i="1"/>
  <c r="D6" i="1"/>
  <c r="D5" i="1"/>
  <c r="J3" i="6" s="1"/>
  <c r="J4" i="6"/>
</calcChain>
</file>

<file path=xl/sharedStrings.xml><?xml version="1.0" encoding="utf-8"?>
<sst xmlns="http://schemas.openxmlformats.org/spreadsheetml/2006/main" count="2096" uniqueCount="324">
  <si>
    <t>Auto+Hide+Values</t>
  </si>
  <si>
    <t>Hide</t>
  </si>
  <si>
    <t>Headers:</t>
  </si>
  <si>
    <t>Fields:</t>
  </si>
  <si>
    <t>City</t>
  </si>
  <si>
    <t>Country</t>
  </si>
  <si>
    <t>Customer Name</t>
  </si>
  <si>
    <t>Customer Number</t>
  </si>
  <si>
    <t>Document Amount</t>
  </si>
  <si>
    <t>Document Date</t>
  </si>
  <si>
    <t>Document ID</t>
  </si>
  <si>
    <t>Extended Cost</t>
  </si>
  <si>
    <t>Modified Date</t>
  </si>
  <si>
    <t>Order Date</t>
  </si>
  <si>
    <t>Posting Status</t>
  </si>
  <si>
    <t>Sales Territory</t>
  </si>
  <si>
    <t>Sales Document Status</t>
  </si>
  <si>
    <t>Salesperson ID</t>
  </si>
  <si>
    <t>SOP Number</t>
  </si>
  <si>
    <t>SOP Type</t>
  </si>
  <si>
    <t>State</t>
  </si>
  <si>
    <t>Subtotal</t>
  </si>
  <si>
    <t>Tax Amount</t>
  </si>
  <si>
    <t>Tables and Fields</t>
  </si>
  <si>
    <t>Filters</t>
  </si>
  <si>
    <t>Option</t>
  </si>
  <si>
    <t>="Invoice"</t>
  </si>
  <si>
    <t>AutoTable</t>
  </si>
  <si>
    <t>AutoTable+Fit</t>
  </si>
  <si>
    <t>Total</t>
  </si>
  <si>
    <t>Chicago</t>
  </si>
  <si>
    <t>Sales</t>
  </si>
  <si>
    <t>USA</t>
  </si>
  <si>
    <t>Aaron Fitz Electrical</t>
  </si>
  <si>
    <t>AARONFIT0001</t>
  </si>
  <si>
    <t>STDINV</t>
  </si>
  <si>
    <t>Posted</t>
  </si>
  <si>
    <t>Unposted</t>
  </si>
  <si>
    <t>TERRITORY 1</t>
  </si>
  <si>
    <t/>
  </si>
  <si>
    <t>PAUL W.</t>
  </si>
  <si>
    <t>Invoice</t>
  </si>
  <si>
    <t>IL</t>
  </si>
  <si>
    <t>Woodbury</t>
  </si>
  <si>
    <t>Plaza One</t>
  </si>
  <si>
    <t>PLAZAONE0001</t>
  </si>
  <si>
    <t>TERRITORY 4</t>
  </si>
  <si>
    <t>SANDRA M.</t>
  </si>
  <si>
    <t>MN</t>
  </si>
  <si>
    <t>Lawrence</t>
  </si>
  <si>
    <t>Lawrence Telemarketing</t>
  </si>
  <si>
    <t>LAWRENCE0001</t>
  </si>
  <si>
    <t>TERRITORY 3</t>
  </si>
  <si>
    <t>NANCY B.</t>
  </si>
  <si>
    <t>KS</t>
  </si>
  <si>
    <t>Milwaukee</t>
  </si>
  <si>
    <t>Metropolitan Fiber Systems</t>
  </si>
  <si>
    <t>METROPOL0001</t>
  </si>
  <si>
    <t>WI</t>
  </si>
  <si>
    <t>Gary</t>
  </si>
  <si>
    <t>Astor Suites</t>
  </si>
  <si>
    <t>ASTORSUI0001</t>
  </si>
  <si>
    <t>TERRITORY 2</t>
  </si>
  <si>
    <t>GREG E.</t>
  </si>
  <si>
    <t>STDINV2041</t>
  </si>
  <si>
    <t>IN</t>
  </si>
  <si>
    <t>STDINV2054</t>
  </si>
  <si>
    <t>STDINV2039</t>
  </si>
  <si>
    <t>STDINV2042</t>
  </si>
  <si>
    <t>Minneapolis</t>
  </si>
  <si>
    <t>Mahler State University</t>
  </si>
  <si>
    <t>MAHLERST0001</t>
  </si>
  <si>
    <t>STDINV2038</t>
  </si>
  <si>
    <t>STDINV2037</t>
  </si>
  <si>
    <t>Vancouver</t>
  </si>
  <si>
    <t>Canada</t>
  </si>
  <si>
    <t>Vancouver Resort Hotels</t>
  </si>
  <si>
    <t>VANCOUVE0001</t>
  </si>
  <si>
    <t>TERRITORY 7</t>
  </si>
  <si>
    <t>ERIN J.</t>
  </si>
  <si>
    <t>STDINV2081</t>
  </si>
  <si>
    <t>BC</t>
  </si>
  <si>
    <t>Wichita</t>
  </si>
  <si>
    <t>Blue Yonder Airlines</t>
  </si>
  <si>
    <t>BLUEYOND0001</t>
  </si>
  <si>
    <t>STDINV2040</t>
  </si>
  <si>
    <t>Central Communications LTD</t>
  </si>
  <si>
    <t>CENTRALC0001</t>
  </si>
  <si>
    <t>STDINV2085</t>
  </si>
  <si>
    <t>Montreal</t>
  </si>
  <si>
    <t>Breakthrough Telemarketing</t>
  </si>
  <si>
    <t>BREAKTHR0001</t>
  </si>
  <si>
    <t>TERRITORY 5</t>
  </si>
  <si>
    <t>FRANCINE B.</t>
  </si>
  <si>
    <t>STDINV2067</t>
  </si>
  <si>
    <t>PQ</t>
  </si>
  <si>
    <t>STDINV2174</t>
  </si>
  <si>
    <t>Mishawaka</t>
  </si>
  <si>
    <t>Midland Construction</t>
  </si>
  <si>
    <t>MIDLANDC0001</t>
  </si>
  <si>
    <t>STDINV2080</t>
  </si>
  <si>
    <t>STDINV2017</t>
  </si>
  <si>
    <t>STDINV2023</t>
  </si>
  <si>
    <t>Indianapolis</t>
  </si>
  <si>
    <t>Adam Park Resort</t>
  </si>
  <si>
    <t>ADAMPARK0001</t>
  </si>
  <si>
    <t>STDINV2019</t>
  </si>
  <si>
    <t>STDINV2113</t>
  </si>
  <si>
    <t>Place One Suites</t>
  </si>
  <si>
    <t>PLACEONE0001</t>
  </si>
  <si>
    <t>STDINV2097</t>
  </si>
  <si>
    <t>STDINV2101</t>
  </si>
  <si>
    <t>STDINV2009</t>
  </si>
  <si>
    <t>Winnipeg</t>
  </si>
  <si>
    <t>TERRITORY 6</t>
  </si>
  <si>
    <t>GARY W.</t>
  </si>
  <si>
    <t>MB</t>
  </si>
  <si>
    <t>STDINV2079</t>
  </si>
  <si>
    <t>STDINV2011</t>
  </si>
  <si>
    <t>STDINV2012</t>
  </si>
  <si>
    <t>STDINV2036</t>
  </si>
  <si>
    <t>STDINV2108</t>
  </si>
  <si>
    <t>STDINV2062</t>
  </si>
  <si>
    <t>STDINV2170</t>
  </si>
  <si>
    <t>STDINV2032</t>
  </si>
  <si>
    <t>New Zealand</t>
  </si>
  <si>
    <t>TERRITORY 8</t>
  </si>
  <si>
    <t>IAN M.</t>
  </si>
  <si>
    <t>Columbia</t>
  </si>
  <si>
    <t>Holling Communications Inc.</t>
  </si>
  <si>
    <t>HOLLINGC0001</t>
  </si>
  <si>
    <t>STDINV2117</t>
  </si>
  <si>
    <t>MO</t>
  </si>
  <si>
    <t>STDINV2078</t>
  </si>
  <si>
    <t>STDINV2027</t>
  </si>
  <si>
    <t>Omaha</t>
  </si>
  <si>
    <t>Contoso, Ltd.</t>
  </si>
  <si>
    <t>CONTOSOL0001</t>
  </si>
  <si>
    <t>NE</t>
  </si>
  <si>
    <t>STDINV2071</t>
  </si>
  <si>
    <t>STDINV2178</t>
  </si>
  <si>
    <t>STDINV2095</t>
  </si>
  <si>
    <t>STDINV2092</t>
  </si>
  <si>
    <t>Auckland</t>
  </si>
  <si>
    <t>Londonberry Nursing Home</t>
  </si>
  <si>
    <t>LONDONBE0001</t>
  </si>
  <si>
    <t>STDINV2030</t>
  </si>
  <si>
    <t>STDINV2043</t>
  </si>
  <si>
    <t>STDINV2026</t>
  </si>
  <si>
    <t>STDINV2045</t>
  </si>
  <si>
    <t>STDINV2100</t>
  </si>
  <si>
    <t>STDINV2084</t>
  </si>
  <si>
    <t>STDINV2056</t>
  </si>
  <si>
    <t>STDINV2165</t>
  </si>
  <si>
    <t>STDINV2112</t>
  </si>
  <si>
    <t>STDINV2066</t>
  </si>
  <si>
    <t>STDINV2173</t>
  </si>
  <si>
    <t>STDINV2014</t>
  </si>
  <si>
    <t>STDINV2065</t>
  </si>
  <si>
    <t>STDINV2172</t>
  </si>
  <si>
    <t>STDINV2083</t>
  </si>
  <si>
    <t>STDINV2103</t>
  </si>
  <si>
    <t>STDINV2098</t>
  </si>
  <si>
    <t>STDINV2082</t>
  </si>
  <si>
    <t>STDINV2068</t>
  </si>
  <si>
    <t>STDINV2175</t>
  </si>
  <si>
    <t>Magnificent Office Images</t>
  </si>
  <si>
    <t>MAGNIFIC0001</t>
  </si>
  <si>
    <t>STDINV2061</t>
  </si>
  <si>
    <t>STDINV2169</t>
  </si>
  <si>
    <t>Advanced Paper Co.</t>
  </si>
  <si>
    <t>ADVANCED0001</t>
  </si>
  <si>
    <t>STDINV2033</t>
  </si>
  <si>
    <t>STDINV2007</t>
  </si>
  <si>
    <t>STDINV2034</t>
  </si>
  <si>
    <t>STDINV2044</t>
  </si>
  <si>
    <t>STDINV2031</t>
  </si>
  <si>
    <t>STDINV2094</t>
  </si>
  <si>
    <t>STDINV2058</t>
  </si>
  <si>
    <t>STDINV2096</t>
  </si>
  <si>
    <t>STDINV2114</t>
  </si>
  <si>
    <t>STDINV2008</t>
  </si>
  <si>
    <t>STDINV2076</t>
  </si>
  <si>
    <t>STDINV2183</t>
  </si>
  <si>
    <t>STDINV2010</t>
  </si>
  <si>
    <t>Riverside University</t>
  </si>
  <si>
    <t>RIVERSID0001</t>
  </si>
  <si>
    <t>STDINV2004</t>
  </si>
  <si>
    <t>STDINV2006</t>
  </si>
  <si>
    <t>STDINV2069</t>
  </si>
  <si>
    <t>STDINV2176</t>
  </si>
  <si>
    <t>STDINV2111</t>
  </si>
  <si>
    <t>STDINV2109</t>
  </si>
  <si>
    <t>STDINV2003</t>
  </si>
  <si>
    <t>STDINV2115</t>
  </si>
  <si>
    <t>STDINV2090</t>
  </si>
  <si>
    <t>STDINV2087</t>
  </si>
  <si>
    <t>STDINV2072</t>
  </si>
  <si>
    <t>STDINV2179</t>
  </si>
  <si>
    <t>STDINV2029</t>
  </si>
  <si>
    <t>STDINV2028</t>
  </si>
  <si>
    <t>STDINV2035</t>
  </si>
  <si>
    <t>STDINV2070</t>
  </si>
  <si>
    <t>STDINV2177</t>
  </si>
  <si>
    <t>STDINV2015</t>
  </si>
  <si>
    <t>STDINV2089</t>
  </si>
  <si>
    <t>STDINV2018</t>
  </si>
  <si>
    <t>STDINV2105</t>
  </si>
  <si>
    <t>STDINV2074</t>
  </si>
  <si>
    <t>STDINV2181</t>
  </si>
  <si>
    <t>STDINV2024</t>
  </si>
  <si>
    <t>STDINV2005</t>
  </si>
  <si>
    <t>St. Louis</t>
  </si>
  <si>
    <t>American Science Museum</t>
  </si>
  <si>
    <t>AMERICAN0001</t>
  </si>
  <si>
    <t>STDINV2016</t>
  </si>
  <si>
    <t>STDINV2099</t>
  </si>
  <si>
    <t>STDINV2002</t>
  </si>
  <si>
    <t>STDINV2001</t>
  </si>
  <si>
    <t>STDINV2073</t>
  </si>
  <si>
    <t>STDINV2180</t>
  </si>
  <si>
    <t>STDINV2116</t>
  </si>
  <si>
    <t>STDINV2110</t>
  </si>
  <si>
    <t>STDINV2022</t>
  </si>
  <si>
    <t>STDINV2064</t>
  </si>
  <si>
    <t>STDINV2171</t>
  </si>
  <si>
    <t>Lockport</t>
  </si>
  <si>
    <t>ISN Industries</t>
  </si>
  <si>
    <t>ISNINDUS0001</t>
  </si>
  <si>
    <t>STDINV2013</t>
  </si>
  <si>
    <t>STDINV2075</t>
  </si>
  <si>
    <t>STDINV2091</t>
  </si>
  <si>
    <t>STDINV2051</t>
  </si>
  <si>
    <t>STDINV2160</t>
  </si>
  <si>
    <t>STDINV2053</t>
  </si>
  <si>
    <t>STDINV2162</t>
  </si>
  <si>
    <t>STDINV2060</t>
  </si>
  <si>
    <t>STDINV2057</t>
  </si>
  <si>
    <t>STDINV2168</t>
  </si>
  <si>
    <t>STDINV2050</t>
  </si>
  <si>
    <t>STDINV2047</t>
  </si>
  <si>
    <t>STDINV2055</t>
  </si>
  <si>
    <t>STDINV2059</t>
  </si>
  <si>
    <t>STDINV2164</t>
  </si>
  <si>
    <t>STDINV2167</t>
  </si>
  <si>
    <t>STDINV2086</t>
  </si>
  <si>
    <t>STDINV2166</t>
  </si>
  <si>
    <t>STDINV2000</t>
  </si>
  <si>
    <t>STDINV2107</t>
  </si>
  <si>
    <t>STDINV2048</t>
  </si>
  <si>
    <t>STDINV2052</t>
  </si>
  <si>
    <t>STDINV2046</t>
  </si>
  <si>
    <t>STDINV2049</t>
  </si>
  <si>
    <t>STDINV2021</t>
  </si>
  <si>
    <t>STDINV2102</t>
  </si>
  <si>
    <t>STDINV2020</t>
  </si>
  <si>
    <t>STDINV2104</t>
  </si>
  <si>
    <t>STDINV2025</t>
  </si>
  <si>
    <t>STDINV2077</t>
  </si>
  <si>
    <t>STDINV2106</t>
  </si>
  <si>
    <t>STDINV2184</t>
  </si>
  <si>
    <t>STDINV2088</t>
  </si>
  <si>
    <t>STDINV2093</t>
  </si>
  <si>
    <t>Title+Fit</t>
  </si>
  <si>
    <t>Value</t>
  </si>
  <si>
    <t>Value+Fit</t>
  </si>
  <si>
    <t>Grand Total</t>
  </si>
  <si>
    <t>Auto+Hide</t>
  </si>
  <si>
    <t xml:space="preserve"> Net Profit</t>
  </si>
  <si>
    <t xml:space="preserve"> Profit Percentage</t>
  </si>
  <si>
    <t>Sales Team Performance</t>
  </si>
  <si>
    <t>="1/1/2016..12/31/2016"</t>
  </si>
  <si>
    <t>Tables/Views used</t>
  </si>
  <si>
    <t xml:space="preserve">Roles </t>
  </si>
  <si>
    <t>(based on a standard Microsoft Dynamics GP installation)</t>
  </si>
  <si>
    <t>rpt_accounting manager</t>
  </si>
  <si>
    <t>rpt_bookkeeper</t>
  </si>
  <si>
    <t>rpt_executive</t>
  </si>
  <si>
    <t>rpt_warehouse manager</t>
  </si>
  <si>
    <t xml:space="preserve">Report Readme </t>
  </si>
  <si>
    <t>About the report</t>
  </si>
  <si>
    <t>Modifying your report</t>
  </si>
  <si>
    <t>Version of Jet</t>
  </si>
  <si>
    <t>Services</t>
  </si>
  <si>
    <t>Training</t>
  </si>
  <si>
    <t>DISCLAIMER</t>
  </si>
  <si>
    <t>Copyrights</t>
  </si>
  <si>
    <t>rpt_accounts recievable coordinator</t>
  </si>
  <si>
    <t>rpt_collections manager</t>
  </si>
  <si>
    <t>rpt_customer service rep</t>
  </si>
  <si>
    <t>rpt_dispatcher</t>
  </si>
  <si>
    <t>rpt_order processor</t>
  </si>
  <si>
    <t>rpt_project manager</t>
  </si>
  <si>
    <t>rpt_shipping and receiving role</t>
  </si>
  <si>
    <t>Field</t>
  </si>
  <si>
    <t>Formula</t>
  </si>
  <si>
    <t>Profit Percentage</t>
  </si>
  <si>
    <t>=IF(Subtotal=0,0,'Net Profit'/Subtotal)</t>
  </si>
  <si>
    <t>Net Profit</t>
  </si>
  <si>
    <t>=Subtotal-'Extended Cost'</t>
  </si>
  <si>
    <t>Calculations:</t>
  </si>
  <si>
    <t>Document Type</t>
  </si>
  <si>
    <t>=NL("Table","SalesTransactions",$E$9:$X$9,"Headers=",$E$9:$X$9,"TableName=","SalesTransactions","Filters=",$C$5:$D$6,"IncludeDuplicates=","True")</t>
  </si>
  <si>
    <t>Questions About This Report</t>
  </si>
  <si>
    <t>Click here to contact sample reports</t>
  </si>
  <si>
    <t>Click here for downloads</t>
  </si>
  <si>
    <t>SalesTransactions</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</si>
  <si>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</si>
  <si>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</si>
  <si>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</si>
  <si>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</si>
  <si>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</si>
  <si>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</si>
  <si>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</si>
  <si>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</si>
  <si>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</si>
  <si>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</si>
  <si>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</si>
  <si>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</si>
  <si>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</si>
  <si>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</si>
  <si>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Sales, Profit and Profit Percentage for the Sales Team.  A Calculated field is used to determine Profit and Profit Percentage. It uses Dynamics GP's standard database view, </t>
    </r>
    <r>
      <rPr>
        <b/>
        <sz val="10"/>
        <color theme="1"/>
        <rFont val="Segoe UI"/>
        <family val="2"/>
      </rPr>
      <t>SalesTransactions.</t>
    </r>
    <r>
      <rPr>
        <sz val="10"/>
        <color theme="1"/>
        <rFont val="Segoe UI"/>
        <family val="2"/>
      </rPr>
      <t xml:space="preserve"> If you do not have access to the Tables used in this report, please contact your Dynamics GP Database Adminstrator.</t>
    </r>
  </si>
  <si>
    <t>Auto+Hide+Values+Formulas=Sheet2,Sheet3</t>
  </si>
  <si>
    <t>Auto+Hide+Values+Formulas=Sheet2,Sheet3+FormulasOnly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</si>
</sst>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21" x14ac:knownFonts="1">
    <font>
      <sz val="11"/>
      <color theme="1"/>
      <name val="Calibri"/>
      <family val="2"/>
      <scheme val="minor"/>
    </font>
    <font>
      <sz val="18"/>
      <color theme="3"/>
      <name val="Calibri Light"/>
      <family val="2"/>
      <scheme val="major"/>
    </font>
    <font>
      <sz val="11"/>
      <color rgb="FF000000"/>
      <name val="Calibri"/>
      <family val="2"/>
      <scheme val="minor"/>
    </font>
    <font>
      <b/>
      <sz val="11"/>
      <color rgb="FF000000"/>
      <name val="Calibri"/>
      <family val="2"/>
      <scheme val="minor"/>
    </font>
    <font>
      <sz val="11"/>
      <color rgb="FF595959"/>
      <name val="Calibri"/>
      <family val="2"/>
      <scheme val="minor"/>
    </font>
    <font>
      <sz val="11"/>
      <color theme="1"/>
      <name val="Segoe UI Semilight"/>
      <family val="2"/>
    </font>
    <font>
      <sz val="11"/>
      <color theme="1"/>
      <name val="Segoe UI"/>
      <family val="2"/>
    </font>
    <font>
      <b/>
      <sz val="18"/>
      <color theme="3"/>
      <name val="Segoe UI"/>
      <family val="2"/>
    </font>
    <font>
      <sz val="12"/>
      <color theme="3"/>
      <name val="Segoe UI"/>
      <family val="2"/>
    </font>
    <font>
      <sz val="12"/>
      <color theme="1"/>
      <name val="Segoe UI"/>
      <family val="2"/>
    </font>
    <font>
      <sz val="12"/>
      <color theme="1"/>
      <name val="Calibri"/>
      <family val="2"/>
      <scheme val="minor"/>
    </font>
    <font>
      <b/>
      <u/>
      <sz val="12"/>
      <color theme="1"/>
      <name val="Calibri"/>
      <family val="2"/>
      <scheme val="minor"/>
    </font>
    <font>
      <sz val="10"/>
      <name val="Arial"/>
      <family val="2"/>
    </font>
    <font>
      <u/>
      <sz val="10"/>
      <color indexed="12"/>
      <name val="Arial"/>
      <family val="2"/>
    </font>
    <font>
      <b/>
      <sz val="11"/>
      <color theme="1"/>
      <name val="Calibri"/>
      <family val="2"/>
      <scheme val="minor"/>
    </font>
    <font>
      <sz val="12"/>
      <color theme="0" tint="-0.499984740745262"/>
      <name val="Segoe UI"/>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15">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style="thin">
        <color rgb="FFA9A9A9"/>
      </right>
      <top style="thin">
        <color rgb="FFA9A9A9"/>
      </top>
      <bottom style="thin">
        <color theme="0" tint="-0.34998626667073579"/>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7">
    <xf numFmtId="0" fontId="0" fillId="0" borderId="0"/>
    <xf numFmtId="0" fontId="1" fillId="0" borderId="0" applyNumberFormat="0" applyFill="0" applyBorder="0" applyAlignment="0" applyProtection="0"/>
    <xf numFmtId="0" fontId="12" fillId="0" borderId="0"/>
    <xf numFmtId="0" fontId="12" fillId="0" borderId="0"/>
    <xf numFmtId="0" fontId="16" fillId="0" borderId="0"/>
    <xf numFmtId="0" fontId="16" fillId="0" borderId="0"/>
    <xf numFmtId="0" fontId="13" fillId="0" borderId="0" applyNumberFormat="0" applyFill="0" applyBorder="0" applyAlignment="0" applyProtection="0">
      <alignment vertical="top"/>
      <protection locked="0"/>
    </xf>
  </cellStyleXfs>
  <cellXfs count="48">
    <xf numFmtId="0" fontId="0" fillId="0" borderId="0" xfId="0"/>
    <xf numFmtId="0" fontId="0" fillId="0" borderId="0" xfId="0" applyFont="1"/>
    <xf numFmtId="0" fontId="2" fillId="0" borderId="0" xfId="0" applyNumberFormat="1" applyFont="1" applyAlignment="1"/>
    <xf numFmtId="0" fontId="3" fillId="0" borderId="0" xfId="0" applyNumberFormat="1" applyFont="1" applyAlignment="1"/>
    <xf numFmtId="0" fontId="3" fillId="0" borderId="1" xfId="0" applyNumberFormat="1" applyFont="1" applyBorder="1" applyAlignment="1"/>
    <xf numFmtId="0" fontId="3" fillId="0" borderId="2" xfId="0" applyNumberFormat="1" applyFont="1" applyBorder="1" applyAlignment="1"/>
    <xf numFmtId="0" fontId="3" fillId="0" borderId="3" xfId="0" applyNumberFormat="1" applyFont="1" applyBorder="1" applyAlignment="1"/>
    <xf numFmtId="0" fontId="3" fillId="0" borderId="4" xfId="0" applyNumberFormat="1" applyFont="1" applyBorder="1" applyAlignment="1"/>
    <xf numFmtId="0" fontId="4" fillId="0" borderId="5" xfId="0" applyNumberFormat="1" applyFont="1" applyBorder="1" applyAlignment="1">
      <alignment horizontal="left" indent="2"/>
    </xf>
    <xf numFmtId="14" fontId="4" fillId="0" borderId="5" xfId="0" applyNumberFormat="1" applyFont="1" applyBorder="1" applyAlignment="1"/>
    <xf numFmtId="0" fontId="4" fillId="0" borderId="0" xfId="0" applyNumberFormat="1" applyFont="1" applyBorder="1" applyAlignment="1">
      <alignment horizontal="left" indent="2"/>
    </xf>
    <xf numFmtId="14" fontId="4" fillId="0" borderId="0" xfId="0" applyNumberFormat="1" applyFont="1" applyBorder="1" applyAlignment="1"/>
    <xf numFmtId="0" fontId="0" fillId="0" borderId="0" xfId="0" quotePrefix="1"/>
    <xf numFmtId="0" fontId="3" fillId="0" borderId="0" xfId="0" applyNumberFormat="1" applyFont="1" applyBorder="1" applyAlignment="1"/>
    <xf numFmtId="0" fontId="0" fillId="0" borderId="0" xfId="0" applyNumberFormat="1"/>
    <xf numFmtId="49" fontId="0" fillId="0" borderId="0" xfId="0" applyNumberFormat="1"/>
    <xf numFmtId="14" fontId="0" fillId="0" borderId="0" xfId="0" applyNumberFormat="1"/>
    <xf numFmtId="0" fontId="5" fillId="0" borderId="0" xfId="0" applyFont="1"/>
    <xf numFmtId="41" fontId="5" fillId="0" borderId="0" xfId="0" applyNumberFormat="1" applyFont="1"/>
    <xf numFmtId="41" fontId="5" fillId="0" borderId="0" xfId="0" applyNumberFormat="1" applyFont="1" applyAlignment="1">
      <alignment horizontal="right"/>
    </xf>
    <xf numFmtId="0" fontId="5" fillId="0" borderId="0" xfId="0" applyFont="1" applyAlignment="1">
      <alignment horizontal="left"/>
    </xf>
    <xf numFmtId="41" fontId="6" fillId="0" borderId="0" xfId="0" applyNumberFormat="1" applyFont="1"/>
    <xf numFmtId="0" fontId="7" fillId="0" borderId="0" xfId="1" applyFont="1" applyAlignment="1">
      <alignment horizontal="left"/>
    </xf>
    <xf numFmtId="0" fontId="8" fillId="0" borderId="0" xfId="1" applyFont="1" applyAlignment="1">
      <alignment horizontal="left"/>
    </xf>
    <xf numFmtId="41" fontId="9" fillId="0" borderId="0" xfId="0" applyNumberFormat="1" applyFont="1"/>
    <xf numFmtId="9" fontId="5" fillId="0" borderId="0" xfId="0" applyNumberFormat="1" applyFont="1"/>
    <xf numFmtId="9" fontId="5" fillId="0" borderId="0" xfId="0" applyNumberFormat="1" applyFont="1" applyAlignment="1">
      <alignment horizontal="right"/>
    </xf>
    <xf numFmtId="0" fontId="10" fillId="0" borderId="0" xfId="0" applyFont="1"/>
    <xf numFmtId="0" fontId="11" fillId="0" borderId="0" xfId="0" applyFont="1"/>
    <xf numFmtId="0" fontId="10" fillId="0" borderId="6" xfId="0" applyFont="1" applyBorder="1"/>
    <xf numFmtId="0" fontId="10" fillId="0" borderId="7" xfId="0" applyFont="1" applyBorder="1"/>
    <xf numFmtId="0" fontId="14" fillId="0" borderId="8" xfId="0" applyFont="1" applyBorder="1"/>
    <xf numFmtId="0" fontId="14" fillId="0" borderId="9" xfId="0" applyFont="1" applyBorder="1"/>
    <xf numFmtId="0" fontId="0" fillId="0" borderId="10" xfId="0" applyBorder="1"/>
    <xf numFmtId="0" fontId="0" fillId="0" borderId="11" xfId="0" applyBorder="1"/>
    <xf numFmtId="0" fontId="0" fillId="0" borderId="12" xfId="0" applyBorder="1"/>
    <xf numFmtId="0" fontId="0" fillId="0" borderId="13" xfId="0" applyBorder="1"/>
    <xf numFmtId="0" fontId="15" fillId="0" borderId="14" xfId="1" applyFont="1" applyBorder="1" applyAlignment="1">
      <alignment horizontal="right"/>
    </xf>
    <xf numFmtId="0" fontId="15" fillId="0" borderId="14" xfId="1" applyFont="1" applyBorder="1" applyAlignment="1">
      <alignment horizontal="left"/>
    </xf>
    <xf numFmtId="14" fontId="15" fillId="0" borderId="14" xfId="0" applyNumberFormat="1" applyFont="1" applyBorder="1" applyAlignment="1">
      <alignment horizontal="left"/>
    </xf>
    <xf numFmtId="0" fontId="17" fillId="0" borderId="0" xfId="0" applyFont="1"/>
    <xf numFmtId="0" fontId="17" fillId="0" borderId="0" xfId="0" applyFont="1" applyAlignment="1">
      <alignment vertical="top"/>
    </xf>
    <xf numFmtId="0" fontId="17" fillId="0" borderId="0" xfId="0" applyFont="1" applyAlignment="1">
      <alignment vertical="top" wrapText="1"/>
    </xf>
    <xf numFmtId="0" fontId="18" fillId="0" borderId="0" xfId="0" applyFont="1" applyAlignment="1">
      <alignment vertical="top"/>
    </xf>
    <xf numFmtId="0" fontId="19" fillId="0" borderId="0" xfId="0" applyFont="1" applyAlignment="1">
      <alignment vertical="top"/>
    </xf>
    <xf numFmtId="0" fontId="20" fillId="0" borderId="0" xfId="0" applyFont="1" applyAlignment="1">
      <alignment vertical="top"/>
    </xf>
    <xf numFmtId="0" fontId="17" fillId="0" borderId="0" xfId="5" applyFont="1" applyAlignment="1">
      <alignment vertical="top" wrapText="1"/>
    </xf>
    <xf numFmtId="0" fontId="13"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51">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19" formatCode="m/d/yyyy"/>
    </dxf>
    <dxf>
      <numFmt numFmtId="19" formatCode="m/d/yyyy"/>
    </dxf>
    <dxf>
      <numFmt numFmtId="30" formatCode="@"/>
    </dxf>
    <dxf>
      <numFmt numFmtId="30" formatCode="@"/>
    </dxf>
    <dxf>
      <numFmt numFmtId="0" formatCode="General"/>
    </dxf>
    <dxf>
      <numFmt numFmtId="19" formatCode="m/d/yyyy"/>
    </dxf>
    <dxf>
      <numFmt numFmtId="30" formatCode="@"/>
    </dxf>
    <dxf>
      <numFmt numFmtId="0" formatCode="General"/>
    </dxf>
    <dxf>
      <numFmt numFmtId="30" formatCode="@"/>
    </dxf>
    <dxf>
      <numFmt numFmtId="30" formatCode="@"/>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alignment horizontal="right" readingOrder="0"/>
    </dxf>
    <dxf>
      <numFmt numFmtId="33" formatCode="_(* #,##0_);_(* \(#,##0\);_(* &quot;-&quot;_);_(@_)"/>
    </dxf>
    <dxf>
      <numFmt numFmtId="33" formatCode="_(* #,##0_);_(* \(#,##0\);_(* &quot;-&quot;_);_(@_)"/>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alignment horizontal="right" readingOrder="0"/>
    </dxf>
    <dxf>
      <numFmt numFmtId="33" formatCode="_(* #,##0_);_(* \(#,##0\);_(* &quot;-&quot;_);_(@_)"/>
    </dxf>
    <dxf>
      <numFmt numFmtId="33" formatCode="_(* #,##0_);_(* \(#,##0\);_(* &quot;-&quot;_);_(@_)"/>
    </dxf>
    <dxf>
      <numFmt numFmtId="13" formatCode="0%"/>
    </dxf>
    <dxf>
      <numFmt numFmtId="13" formatCode="0%"/>
    </dxf>
    <dxf>
      <alignment horizontal="right" readingOrder="0"/>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font>
        <name val="Segoe UI Semilight"/>
        <scheme val="none"/>
      </font>
    </dxf>
    <dxf>
      <numFmt numFmtId="14" formatCode="0.00%"/>
    </dxf>
    <dxf>
      <numFmt numFmtId="14" formatCode="0.00%"/>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[GP043 - Jet Basics - Sales Team Performance.xlsx]Sales Team Performance!PivotTable1</c:name>
    <c:fmtId val="1"/>
  </c:pivotSource>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Sales</a:t>
            </a:r>
          </a:p>
        </c:rich>
      </c:tx>
      <c:layout>
        <c:manualLayout>
          <c:xMode val="edge"/>
          <c:yMode val="edge"/>
          <c:x val="3.4695576096466202E-2"/>
          <c:y val="2.3148148148148147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outerShdw blurRad="317500" algn="ctr" rotWithShape="0">
              <a:prstClr val="black">
                <a:alpha val="25000"/>
              </a:prstClr>
            </a:outerShdw>
          </a:effectLst>
        </c:spPr>
        <c:marker>
          <c:spPr>
            <a:solidFill>
              <a:schemeClr val="accent1"/>
            </a:solidFill>
            <a:ln w="9525">
              <a:solidFill>
                <a:schemeClr val="lt1"/>
              </a:solidFill>
            </a:ln>
            <a:effectLst/>
          </c:spPr>
        </c:marker>
        <c:dLbl>
          <c:idx val="0"/>
          <c:dLblPos val="bestFit"/>
          <c:showLegendKey val="0"/>
          <c:showVal val="1"/>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outerShdw blurRad="317500" algn="ctr" rotWithShape="0">
              <a:prstClr val="black">
                <a:alpha val="25000"/>
              </a:prst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alpha val="80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a:outerShdw blurRad="317500" algn="ctr" rotWithShape="0">
              <a:prstClr val="black">
                <a:alpha val="25000"/>
              </a:prstClr>
            </a:outerShdw>
          </a:effectLst>
        </c:spPr>
      </c:pivotFmt>
      <c:pivotFmt>
        <c:idx val="3"/>
        <c:spPr>
          <a:solidFill>
            <a:schemeClr val="accent1"/>
          </a:solidFill>
          <a:ln>
            <a:noFill/>
          </a:ln>
          <a:effectLst>
            <a:outerShdw blurRad="317500" algn="ctr" rotWithShape="0">
              <a:prstClr val="black">
                <a:alpha val="25000"/>
              </a:prstClr>
            </a:outerShdw>
          </a:effectLst>
        </c:spPr>
      </c:pivotFmt>
      <c:pivotFmt>
        <c:idx val="4"/>
        <c:spPr>
          <a:solidFill>
            <a:schemeClr val="accent1"/>
          </a:solidFill>
          <a:ln>
            <a:noFill/>
          </a:ln>
          <a:effectLst>
            <a:outerShdw blurRad="317500" algn="ctr" rotWithShape="0">
              <a:prstClr val="black">
                <a:alpha val="25000"/>
              </a:prstClr>
            </a:outerShdw>
          </a:effectLst>
        </c:spPr>
      </c:pivotFmt>
      <c:pivotFmt>
        <c:idx val="5"/>
        <c:spPr>
          <a:solidFill>
            <a:schemeClr val="accent1"/>
          </a:solidFill>
          <a:ln>
            <a:noFill/>
          </a:ln>
          <a:effectLst>
            <a:outerShdw blurRad="317500" algn="ctr" rotWithShape="0">
              <a:prstClr val="black">
                <a:alpha val="25000"/>
              </a:prstClr>
            </a:outerShdw>
          </a:effectLst>
        </c:spPr>
      </c:pivotFmt>
      <c:pivotFmt>
        <c:idx val="6"/>
        <c:spPr>
          <a:solidFill>
            <a:schemeClr val="accent1"/>
          </a:solidFill>
          <a:ln>
            <a:noFill/>
          </a:ln>
          <a:effectLst>
            <a:outerShdw blurRad="317500" algn="ctr" rotWithShape="0">
              <a:prstClr val="black">
                <a:alpha val="25000"/>
              </a:prstClr>
            </a:outerShdw>
          </a:effectLst>
        </c:spPr>
      </c:pivotFmt>
      <c:pivotFmt>
        <c:idx val="7"/>
        <c:spPr>
          <a:solidFill>
            <a:schemeClr val="accent1"/>
          </a:solidFill>
          <a:ln>
            <a:noFill/>
          </a:ln>
          <a:effectLst>
            <a:outerShdw blurRad="317500" algn="ctr" rotWithShape="0">
              <a:prstClr val="black">
                <a:alpha val="25000"/>
              </a:prstClr>
            </a:outerShdw>
          </a:effectLst>
        </c:spPr>
      </c:pivotFmt>
      <c:pivotFmt>
        <c:idx val="8"/>
        <c:spPr>
          <a:solidFill>
            <a:schemeClr val="accent1"/>
          </a:solidFill>
          <a:ln>
            <a:noFill/>
          </a:ln>
          <a:effectLst>
            <a:outerShdw blurRad="317500" algn="ctr" rotWithShape="0">
              <a:prstClr val="black">
                <a:alpha val="25000"/>
              </a:prstClr>
            </a:outerShdw>
          </a:effectLst>
        </c:spPr>
      </c:pivotFmt>
      <c:pivotFmt>
        <c:idx val="9"/>
        <c:spPr>
          <a:solidFill>
            <a:schemeClr val="accent1"/>
          </a:solidFill>
          <a:ln>
            <a:noFill/>
          </a:ln>
          <a:effectLst>
            <a:outerShdw blurRad="317500" algn="ctr" rotWithShape="0">
              <a:prstClr val="black">
                <a:alpha val="25000"/>
              </a:prstClr>
            </a:outerShdw>
          </a:effectLst>
        </c:spPr>
      </c:pivotFmt>
    </c:pivotFmts>
    <c:plotArea>
      <c:layout>
        <c:manualLayout>
          <c:layoutTarget val="inner"/>
          <c:xMode val="edge"/>
          <c:yMode val="edge"/>
          <c:x val="6.4591794446746786E-2"/>
          <c:y val="0.22268846602508019"/>
          <c:w val="0.54882503722122455"/>
          <c:h val="0.6517297317002041"/>
        </c:manualLayout>
      </c:layout>
      <c:pieChart>
        <c:varyColors val="1"/>
        <c:ser>
          <c:idx val="0"/>
          <c:order val="0"/>
          <c:tx>
            <c:strRef>
              <c:f>'Sales Team Performance'!$D$29</c:f>
              <c:strCache>
                <c:ptCount val="1"/>
                <c:pt idx="0">
                  <c:v>Total</c:v>
                </c:pt>
              </c:strCache>
            </c:strRef>
          </c:tx>
          <c:explosion val="1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8EA2-47B1-A8E0-3786172A2675}"/>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8EA2-47B1-A8E0-3786172A2675}"/>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8EA2-47B1-A8E0-3786172A2675}"/>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8EA2-47B1-A8E0-3786172A2675}"/>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8EA2-47B1-A8E0-3786172A2675}"/>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8EA2-47B1-A8E0-3786172A2675}"/>
              </c:ext>
            </c:extLst>
          </c:dPt>
          <c:dPt>
            <c:idx val="6"/>
            <c:bubble3D val="0"/>
            <c:spPr>
              <a:solidFill>
                <a:schemeClr val="accent1">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D-8EA2-47B1-A8E0-3786172A2675}"/>
              </c:ext>
            </c:extLst>
          </c:dPt>
          <c:dPt>
            <c:idx val="7"/>
            <c:bubble3D val="0"/>
            <c:spPr>
              <a:solidFill>
                <a:schemeClr val="accent2">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F-8EA2-47B1-A8E0-3786172A2675}"/>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alpha val="80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'Sales Team Performance'!$C$30:$C$38</c:f>
              <c:strCache>
                <c:ptCount val="8"/>
                <c:pt idx="0">
                  <c:v>PAUL W.</c:v>
                </c:pt>
                <c:pt idx="1">
                  <c:v>GREG E.</c:v>
                </c:pt>
                <c:pt idx="2">
                  <c:v>NANCY B.</c:v>
                </c:pt>
                <c:pt idx="3">
                  <c:v>FRANCINE B.</c:v>
                </c:pt>
                <c:pt idx="4">
                  <c:v>IAN M.</c:v>
                </c:pt>
                <c:pt idx="5">
                  <c:v>GARY W.</c:v>
                </c:pt>
                <c:pt idx="6">
                  <c:v>SANDRA M.</c:v>
                </c:pt>
                <c:pt idx="7">
                  <c:v>ERIN J.</c:v>
                </c:pt>
              </c:strCache>
            </c:strRef>
          </c:cat>
          <c:val>
            <c:numRef>
              <c:f>'Sales Team Performance'!$D$30:$D$38</c:f>
              <c:numCache>
                <c:formatCode>_(* #,##0_);_(* \(#,##0\);_(* "-"_);_(@_)</c:formatCode>
                <c:ptCount val="8"/>
                <c:pt idx="0">
                  <c:v>29611.05000000001</c:v>
                </c:pt>
                <c:pt idx="1">
                  <c:v>45608.1</c:v>
                </c:pt>
                <c:pt idx="2">
                  <c:v>84718.199999999983</c:v>
                </c:pt>
                <c:pt idx="3">
                  <c:v>22859.25</c:v>
                </c:pt>
                <c:pt idx="4">
                  <c:v>359.85</c:v>
                </c:pt>
                <c:pt idx="5">
                  <c:v>11897.9</c:v>
                </c:pt>
                <c:pt idx="6">
                  <c:v>133479.51000000004</c:v>
                </c:pt>
                <c:pt idx="7">
                  <c:v>31317.750000000007</c:v>
                </c:pt>
              </c:numCache>
            </c:numRef>
          </c:val>
          <c:extLst>
            <c:ext xmlns:c16="http://schemas.microsoft.com/office/drawing/2014/chart" uri="{C3380CC4-5D6E-409C-BE32-E72D297353CC}">
              <c16:uniqueId val="{00000010-8EA2-47B1-A8E0-3786172A2675}"/>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74558517904560173"/>
          <c:y val="0.1712361475648877"/>
          <c:w val="0.24921643566484014"/>
          <c:h val="0.71296733741615625"/>
        </c:manualLayout>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[GP043 - Jet Basics - Sales Team Performance.xlsx]Sales Team Performance!PivotTable3</c:name>
    <c:fmtId val="3"/>
  </c:pivotSource>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Profit</a:t>
            </a:r>
          </a:p>
        </c:rich>
      </c:tx>
      <c:layout>
        <c:manualLayout>
          <c:xMode val="edge"/>
          <c:yMode val="edge"/>
          <c:x val="2.2867808190642817E-2"/>
          <c:y val="1.8518518518518517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outerShdw blurRad="317500" algn="ctr" rotWithShape="0">
              <a:prstClr val="black">
                <a:alpha val="25000"/>
              </a:prstClr>
            </a:outerShdw>
          </a:effectLst>
        </c:spPr>
        <c:marker>
          <c:spPr>
            <a:solidFill>
              <a:schemeClr val="accent1"/>
            </a:solidFill>
            <a:ln w="9525">
              <a:solidFill>
                <a:schemeClr val="lt1"/>
              </a:solidFill>
            </a:ln>
            <a:effectLst/>
          </c:spPr>
        </c:marker>
        <c:dLbl>
          <c:idx val="0"/>
          <c:dLblPos val="bestFit"/>
          <c:showLegendKey val="0"/>
          <c:showVal val="1"/>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outerShdw blurRad="317500" algn="ctr" rotWithShape="0">
              <a:prstClr val="black">
                <a:alpha val="25000"/>
              </a:prst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
        <c:spPr>
          <a:solidFill>
            <a:schemeClr val="accent1"/>
          </a:solidFill>
          <a:ln>
            <a:noFill/>
          </a:ln>
          <a:effectLst>
            <a:outerShdw blurRad="317500" algn="ctr" rotWithShape="0">
              <a:prstClr val="black">
                <a:alpha val="25000"/>
              </a:prstClr>
            </a:outerShdw>
          </a:effectLst>
        </c:spPr>
        <c:marker>
          <c:symbol val="none"/>
        </c:marker>
        <c:dLbl>
          <c:idx val="0"/>
          <c:numFmt formatCode="_(* #,##0_);_(* \(#,##0\);_(* &quot;-&quot;_);_(@_)"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alpha val="80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a:outerShdw blurRad="317500" algn="ctr" rotWithShape="0">
              <a:prstClr val="black">
                <a:alpha val="25000"/>
              </a:prstClr>
            </a:outerShdw>
          </a:effectLst>
        </c:spPr>
      </c:pivotFmt>
      <c:pivotFmt>
        <c:idx val="4"/>
        <c:spPr>
          <a:solidFill>
            <a:schemeClr val="accent1"/>
          </a:solidFill>
          <a:ln>
            <a:noFill/>
          </a:ln>
          <a:effectLst>
            <a:outerShdw blurRad="317500" algn="ctr" rotWithShape="0">
              <a:prstClr val="black">
                <a:alpha val="25000"/>
              </a:prstClr>
            </a:outerShdw>
          </a:effectLst>
        </c:spPr>
      </c:pivotFmt>
      <c:pivotFmt>
        <c:idx val="5"/>
        <c:spPr>
          <a:solidFill>
            <a:schemeClr val="accent1"/>
          </a:solidFill>
          <a:ln>
            <a:noFill/>
          </a:ln>
          <a:effectLst>
            <a:outerShdw blurRad="317500" algn="ctr" rotWithShape="0">
              <a:prstClr val="black">
                <a:alpha val="25000"/>
              </a:prstClr>
            </a:outerShdw>
          </a:effectLst>
        </c:spPr>
      </c:pivotFmt>
      <c:pivotFmt>
        <c:idx val="6"/>
        <c:spPr>
          <a:solidFill>
            <a:schemeClr val="accent1"/>
          </a:solidFill>
          <a:ln>
            <a:noFill/>
          </a:ln>
          <a:effectLst>
            <a:outerShdw blurRad="317500" algn="ctr" rotWithShape="0">
              <a:prstClr val="black">
                <a:alpha val="25000"/>
              </a:prstClr>
            </a:outerShdw>
          </a:effectLst>
        </c:spPr>
      </c:pivotFmt>
      <c:pivotFmt>
        <c:idx val="7"/>
        <c:spPr>
          <a:solidFill>
            <a:schemeClr val="accent1"/>
          </a:solidFill>
          <a:ln>
            <a:noFill/>
          </a:ln>
          <a:effectLst>
            <a:outerShdw blurRad="317500" algn="ctr" rotWithShape="0">
              <a:prstClr val="black">
                <a:alpha val="25000"/>
              </a:prstClr>
            </a:outerShdw>
          </a:effectLst>
        </c:spPr>
      </c:pivotFmt>
      <c:pivotFmt>
        <c:idx val="8"/>
        <c:spPr>
          <a:solidFill>
            <a:schemeClr val="accent1"/>
          </a:solidFill>
          <a:ln>
            <a:noFill/>
          </a:ln>
          <a:effectLst>
            <a:outerShdw blurRad="317500" algn="ctr" rotWithShape="0">
              <a:prstClr val="black">
                <a:alpha val="25000"/>
              </a:prstClr>
            </a:outerShdw>
          </a:effectLst>
        </c:spPr>
      </c:pivotFmt>
      <c:pivotFmt>
        <c:idx val="9"/>
        <c:spPr>
          <a:solidFill>
            <a:schemeClr val="accent1"/>
          </a:solidFill>
          <a:ln>
            <a:noFill/>
          </a:ln>
          <a:effectLst>
            <a:outerShdw blurRad="317500" algn="ctr" rotWithShape="0">
              <a:prstClr val="black">
                <a:alpha val="25000"/>
              </a:prstClr>
            </a:outerShdw>
          </a:effectLst>
        </c:spPr>
      </c:pivotFmt>
      <c:pivotFmt>
        <c:idx val="10"/>
        <c:spPr>
          <a:solidFill>
            <a:schemeClr val="accent1"/>
          </a:solidFill>
          <a:ln>
            <a:noFill/>
          </a:ln>
          <a:effectLst>
            <a:outerShdw blurRad="317500" algn="ctr" rotWithShape="0">
              <a:prstClr val="black">
                <a:alpha val="25000"/>
              </a:prstClr>
            </a:outerShdw>
          </a:effectLst>
        </c:spPr>
      </c:pivotFmt>
    </c:pivotFmts>
    <c:plotArea>
      <c:layout>
        <c:manualLayout>
          <c:layoutTarget val="inner"/>
          <c:xMode val="edge"/>
          <c:yMode val="edge"/>
          <c:x val="8.8901322864727864E-2"/>
          <c:y val="0.19231044036162145"/>
          <c:w val="0.53828817243116822"/>
          <c:h val="0.65230059784193639"/>
        </c:manualLayout>
      </c:layout>
      <c:pieChart>
        <c:varyColors val="1"/>
        <c:ser>
          <c:idx val="0"/>
          <c:order val="0"/>
          <c:tx>
            <c:strRef>
              <c:f>'Sales Team Performance'!$G$29</c:f>
              <c:strCache>
                <c:ptCount val="1"/>
                <c:pt idx="0">
                  <c:v>Total</c:v>
                </c:pt>
              </c:strCache>
            </c:strRef>
          </c:tx>
          <c:explosion val="4"/>
          <c:dPt>
            <c:idx val="0"/>
            <c:bubble3D val="0"/>
            <c:explosion val="9"/>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B1C3-42A0-9BA8-E231620DD49C}"/>
              </c:ext>
            </c:extLst>
          </c:dPt>
          <c:dPt>
            <c:idx val="1"/>
            <c:bubble3D val="0"/>
            <c:explosion val="12"/>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B1C3-42A0-9BA8-E231620DD49C}"/>
              </c:ext>
            </c:extLst>
          </c:dPt>
          <c:dPt>
            <c:idx val="2"/>
            <c:bubble3D val="0"/>
            <c:explosion val="11"/>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B1C3-42A0-9BA8-E231620DD49C}"/>
              </c:ext>
            </c:extLst>
          </c:dPt>
          <c:dPt>
            <c:idx val="3"/>
            <c:bubble3D val="0"/>
            <c:explosion val="1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B1C3-42A0-9BA8-E231620DD49C}"/>
              </c:ext>
            </c:extLst>
          </c:dPt>
          <c:dPt>
            <c:idx val="4"/>
            <c:bubble3D val="0"/>
            <c:explosion val="14"/>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B1C3-42A0-9BA8-E231620DD49C}"/>
              </c:ext>
            </c:extLst>
          </c:dPt>
          <c:dPt>
            <c:idx val="5"/>
            <c:bubble3D val="0"/>
            <c:explosion val="12"/>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B1C3-42A0-9BA8-E231620DD49C}"/>
              </c:ext>
            </c:extLst>
          </c:dPt>
          <c:dPt>
            <c:idx val="6"/>
            <c:bubble3D val="0"/>
            <c:explosion val="11"/>
            <c:spPr>
              <a:solidFill>
                <a:schemeClr val="accent1">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D-B1C3-42A0-9BA8-E231620DD49C}"/>
              </c:ext>
            </c:extLst>
          </c:dPt>
          <c:dPt>
            <c:idx val="7"/>
            <c:bubble3D val="0"/>
            <c:explosion val="10"/>
            <c:spPr>
              <a:solidFill>
                <a:schemeClr val="accent2">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F-B1C3-42A0-9BA8-E231620DD49C}"/>
              </c:ext>
            </c:extLst>
          </c:dPt>
          <c:dLbls>
            <c:numFmt formatCode="_(* #,##0_);_(* \(#,##0\);_(* &quot;-&quot;_);_(@_)"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alpha val="80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'Sales Team Performance'!$F$30:$F$38</c:f>
              <c:strCache>
                <c:ptCount val="8"/>
                <c:pt idx="0">
                  <c:v>PAUL W.</c:v>
                </c:pt>
                <c:pt idx="1">
                  <c:v>GREG E.</c:v>
                </c:pt>
                <c:pt idx="2">
                  <c:v>NANCY B.</c:v>
                </c:pt>
                <c:pt idx="3">
                  <c:v>FRANCINE B.</c:v>
                </c:pt>
                <c:pt idx="4">
                  <c:v>IAN M.</c:v>
                </c:pt>
                <c:pt idx="5">
                  <c:v>GARY W.</c:v>
                </c:pt>
                <c:pt idx="6">
                  <c:v>SANDRA M.</c:v>
                </c:pt>
                <c:pt idx="7">
                  <c:v>ERIN J.</c:v>
                </c:pt>
              </c:strCache>
            </c:strRef>
          </c:cat>
          <c:val>
            <c:numRef>
              <c:f>'Sales Team Performance'!$G$30:$G$38</c:f>
              <c:numCache>
                <c:formatCode>_(* #,##0_);_(* \(#,##0\);_(* "-"_);_(@_)</c:formatCode>
                <c:ptCount val="8"/>
                <c:pt idx="0">
                  <c:v>13429.660000000011</c:v>
                </c:pt>
                <c:pt idx="1">
                  <c:v>22381.46</c:v>
                </c:pt>
                <c:pt idx="2">
                  <c:v>43957.779999999977</c:v>
                </c:pt>
                <c:pt idx="3">
                  <c:v>11460.349999999999</c:v>
                </c:pt>
                <c:pt idx="4">
                  <c:v>270.60000000000002</c:v>
                </c:pt>
                <c:pt idx="5">
                  <c:v>5540.08</c:v>
                </c:pt>
                <c:pt idx="6">
                  <c:v>67379.660000000033</c:v>
                </c:pt>
                <c:pt idx="7">
                  <c:v>15875.180000000008</c:v>
                </c:pt>
              </c:numCache>
            </c:numRef>
          </c:val>
          <c:extLst>
            <c:ext xmlns:c16="http://schemas.microsoft.com/office/drawing/2014/chart" uri="{C3380CC4-5D6E-409C-BE32-E72D297353CC}">
              <c16:uniqueId val="{00000010-B1C3-42A0-9BA8-E231620DD49C}"/>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75526325684934081"/>
          <c:y val="0.18049540682414697"/>
          <c:w val="0.24473674315065919"/>
          <c:h val="0.7083377077865266"/>
        </c:manualLayout>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[GP043 - Jet Basics - Sales Team Performance.xlsx]Sales Team Performance!PivotTable5</c:name>
    <c:fmtId val="1"/>
  </c:pivotSource>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Profit Percentage</a:t>
            </a:r>
          </a:p>
        </c:rich>
      </c:tx>
      <c:layout>
        <c:manualLayout>
          <c:xMode val="edge"/>
          <c:yMode val="edge"/>
          <c:x val="9.9168445065861959E-3"/>
          <c:y val="0"/>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1"/>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6">
              <a:alpha val="85000"/>
            </a:schemeClr>
          </a:solidFill>
          <a:ln w="9525" cap="flat" cmpd="sng" algn="ctr">
            <a:solidFill>
              <a:schemeClr val="lt1">
                <a:alpha val="50000"/>
              </a:schemeClr>
            </a:solidFill>
            <a:round/>
          </a:ln>
          <a:effectLst/>
        </c:spPr>
        <c:marker>
          <c:symbol val="none"/>
        </c:marker>
      </c:pivotFmt>
    </c:pivotFmts>
    <c:plotArea>
      <c:layout/>
      <c:barChart>
        <c:barDir val="col"/>
        <c:grouping val="clustered"/>
        <c:varyColors val="0"/>
        <c:ser>
          <c:idx val="0"/>
          <c:order val="0"/>
          <c:tx>
            <c:strRef>
              <c:f>'Sales Team Performance'!$J$29</c:f>
              <c:strCache>
                <c:ptCount val="1"/>
                <c:pt idx="0">
                  <c:v>Total</c:v>
                </c:pt>
              </c:strCache>
            </c:strRef>
          </c:tx>
          <c:spPr>
            <a:solidFill>
              <a:schemeClr val="accent6">
                <a:alpha val="85000"/>
              </a:schemeClr>
            </a:solidFill>
            <a:ln w="9525" cap="flat" cmpd="sng" algn="ctr">
              <a:solidFill>
                <a:schemeClr val="lt1">
                  <a:alpha val="50000"/>
                </a:schemeClr>
              </a:solidFill>
              <a:round/>
            </a:ln>
            <a:effectLst/>
          </c:spPr>
          <c:invertIfNegative val="0"/>
          <c:cat>
            <c:strRef>
              <c:f>'Sales Team Performance'!$I$30:$I$38</c:f>
              <c:strCache>
                <c:ptCount val="8"/>
                <c:pt idx="0">
                  <c:v>PAUL W.</c:v>
                </c:pt>
                <c:pt idx="1">
                  <c:v>GREG E.</c:v>
                </c:pt>
                <c:pt idx="2">
                  <c:v>NANCY B.</c:v>
                </c:pt>
                <c:pt idx="3">
                  <c:v>FRANCINE B.</c:v>
                </c:pt>
                <c:pt idx="4">
                  <c:v>IAN M.</c:v>
                </c:pt>
                <c:pt idx="5">
                  <c:v>GARY W.</c:v>
                </c:pt>
                <c:pt idx="6">
                  <c:v>SANDRA M.</c:v>
                </c:pt>
                <c:pt idx="7">
                  <c:v>ERIN J.</c:v>
                </c:pt>
              </c:strCache>
            </c:strRef>
          </c:cat>
          <c:val>
            <c:numRef>
              <c:f>'Sales Team Performance'!$J$30:$J$38</c:f>
              <c:numCache>
                <c:formatCode>0%</c:formatCode>
                <c:ptCount val="8"/>
                <c:pt idx="0">
                  <c:v>0.45353542005433806</c:v>
                </c:pt>
                <c:pt idx="1">
                  <c:v>0.49073432131573119</c:v>
                </c:pt>
                <c:pt idx="2">
                  <c:v>0.51887056146140953</c:v>
                </c:pt>
                <c:pt idx="3">
                  <c:v>0.50134409484125675</c:v>
                </c:pt>
                <c:pt idx="4">
                  <c:v>0.75197999166319296</c:v>
                </c:pt>
                <c:pt idx="5">
                  <c:v>0.46563511207860209</c:v>
                </c:pt>
                <c:pt idx="6">
                  <c:v>0.50479403168321502</c:v>
                </c:pt>
                <c:pt idx="7">
                  <c:v>0.50690678608776185</c:v>
                </c:pt>
              </c:numCache>
            </c:numRef>
          </c:val>
          <c:extLst>
            <c:ext xmlns:c16="http://schemas.microsoft.com/office/drawing/2014/chart" uri="{C3380CC4-5D6E-409C-BE32-E72D297353CC}">
              <c16:uniqueId val="{00000000-11C3-4B9D-9422-DFABFB7672C2}"/>
            </c:ext>
          </c:extLst>
        </c:ser>
        <c:dLbls>
          <c:showLegendKey val="0"/>
          <c:showVal val="0"/>
          <c:showCatName val="0"/>
          <c:showSerName val="0"/>
          <c:showPercent val="0"/>
          <c:showBubbleSize val="0"/>
        </c:dLbls>
        <c:gapWidth val="65"/>
        <c:axId val="462277144"/>
        <c:axId val="462277536"/>
      </c:barChart>
      <c:catAx>
        <c:axId val="462277144"/>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462277536"/>
        <c:crosses val="autoZero"/>
        <c:auto val="1"/>
        <c:lblAlgn val="ctr"/>
        <c:lblOffset val="100"/>
        <c:noMultiLvlLbl val="0"/>
      </c:catAx>
      <c:valAx>
        <c:axId val="462277536"/>
        <c:scaling>
          <c:orientation val="minMax"/>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4622771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809625</xdr:colOff>
      <xdr:row>12</xdr:row>
      <xdr:rowOff>80962</xdr:rowOff>
    </xdr:from>
    <xdr:to>
      <xdr:col>4</xdr:col>
      <xdr:colOff>9525</xdr:colOff>
      <xdr:row>26</xdr:row>
      <xdr:rowOff>157163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242887</xdr:colOff>
      <xdr:row>12</xdr:row>
      <xdr:rowOff>81724</xdr:rowOff>
    </xdr:from>
    <xdr:to>
      <xdr:col>7</xdr:col>
      <xdr:colOff>14287</xdr:colOff>
      <xdr:row>26</xdr:row>
      <xdr:rowOff>157925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8</xdr:col>
      <xdr:colOff>0</xdr:colOff>
      <xdr:row>12</xdr:row>
      <xdr:rowOff>82486</xdr:rowOff>
    </xdr:from>
    <xdr:to>
      <xdr:col>10</xdr:col>
      <xdr:colOff>0</xdr:colOff>
      <xdr:row>26</xdr:row>
      <xdr:rowOff>157163</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xdr:col>
      <xdr:colOff>0</xdr:colOff>
      <xdr:row>5</xdr:row>
      <xdr:rowOff>0</xdr:rowOff>
    </xdr:from>
    <xdr:to>
      <xdr:col>3</xdr:col>
      <xdr:colOff>995795</xdr:colOff>
      <xdr:row>11</xdr:row>
      <xdr:rowOff>0</xdr:rowOff>
    </xdr:to>
    <mc:AlternateContent xmlns:mc="http://schemas.openxmlformats.org/markup-compatibility/2006" xmlns:a14="http://schemas.microsoft.com/office/drawing/2010/main">
      <mc:Choice Requires="a14">
        <xdr:graphicFrame macro="">
          <xdr:nvGraphicFramePr>
            <xdr:cNvPr id="6"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822614" y="920028"/>
              <a:ext cx="2024062" cy="126639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1277216</xdr:colOff>
      <xdr:row>4</xdr:row>
      <xdr:rowOff>192666</xdr:rowOff>
    </xdr:from>
    <xdr:to>
      <xdr:col>10</xdr:col>
      <xdr:colOff>0</xdr:colOff>
      <xdr:row>11</xdr:row>
      <xdr:rowOff>1</xdr:rowOff>
    </xdr:to>
    <mc:AlternateContent xmlns:mc="http://schemas.openxmlformats.org/markup-compatibility/2006" xmlns:a14="http://schemas.microsoft.com/office/drawing/2010/main">
      <mc:Choice Requires="a14">
        <xdr:graphicFrame macro="">
          <xdr:nvGraphicFramePr>
            <xdr:cNvPr id="5" name="Sales Territory"/>
            <xdr:cNvGraphicFramePr/>
          </xdr:nvGraphicFramePr>
          <xdr:xfrm>
            <a:off x="0" y="0"/>
            <a:ext cx="0" cy="0"/>
          </xdr:xfrm>
          <a:graphic>
            <a:graphicData uri="http://schemas.microsoft.com/office/drawing/2010/slicer">
              <sle:slicer xmlns:sle="http://schemas.microsoft.com/office/drawing/2010/slicer" name="Sales Territory"/>
            </a:graphicData>
          </a:graphic>
        </xdr:graphicFrame>
      </mc:Choice>
      <mc:Fallback xmlns="">
        <xdr:sp macro="" textlink="">
          <xdr:nvSpPr>
            <xdr:cNvPr id="0" name=""/>
            <xdr:cNvSpPr>
              <a:spLocks noTextEdit="1"/>
            </xdr:cNvSpPr>
          </xdr:nvSpPr>
          <xdr:spPr>
            <a:xfrm>
              <a:off x="3128097" y="896217"/>
              <a:ext cx="8377670" cy="12902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47018055555" missingItemsLimit="0" createdVersion="5" refreshedVersion="6" minRefreshableVersion="3" recordCount="139">
  <cacheSource type="worksheet">
    <worksheetSource name="SalesTransactions"/>
  </cacheSource>
  <cacheFields count="21">
    <cacheField name="Customer Name" numFmtId="49">
      <sharedItems/>
    </cacheField>
    <cacheField name="Customer Number" numFmtId="49">
      <sharedItems/>
    </cacheField>
    <cacheField name="Document Amount" numFmtId="0">
      <sharedItems containsSemiMixedTypes="0" containsString="0" containsNumber="1" minValue="10.65" maxValue="55399.8"/>
    </cacheField>
    <cacheField name="Document ID" numFmtId="49">
      <sharedItems/>
    </cacheField>
    <cacheField name="Document Date" numFmtId="14">
      <sharedItems containsSemiMixedTypes="0" containsNonDate="0" containsDate="1" containsString="0" minDate="2016-01-01T00:00:00" maxDate="2016-04-01T00:00:00"/>
    </cacheField>
    <cacheField name="Extended Cost" numFmtId="0">
      <sharedItems containsSemiMixedTypes="0" containsString="0" containsNumber="1" minValue="0" maxValue="27687.52"/>
    </cacheField>
    <cacheField name="City" numFmtId="49">
      <sharedItems/>
    </cacheField>
    <cacheField name="Country" numFmtId="49">
      <sharedItems count="3">
        <s v="Canada"/>
        <s v="USA"/>
        <s v="New Zealand"/>
      </sharedItems>
    </cacheField>
    <cacheField name="Modified Date" numFmtId="14">
      <sharedItems containsSemiMixedTypes="0" containsNonDate="0" containsDate="1" containsString="0" minDate="2016-08-03T00:00:00" maxDate="2017-04-12T00:00:00"/>
    </cacheField>
    <cacheField name="Order Date" numFmtId="14">
      <sharedItems containsSemiMixedTypes="0" containsNonDate="0" containsDate="1" containsString="0" minDate="2016-01-01T00:00:00" maxDate="2017-02-16T00:00:00"/>
    </cacheField>
    <cacheField name="Posting Status" numFmtId="49">
      <sharedItems/>
    </cacheField>
    <cacheField name="Sales Territory" numFmtId="49">
      <sharedItems count="8">
        <s v="TERRITORY 6"/>
        <s v="TERRITORY 4"/>
        <s v="TERRITORY 2"/>
        <s v="TERRITORY 3"/>
        <s v="TERRITORY 7"/>
        <s v="TERRITORY 1"/>
        <s v="TERRITORY 5"/>
        <s v="TERRITORY 8"/>
      </sharedItems>
    </cacheField>
    <cacheField name="Sales Document Status" numFmtId="49">
      <sharedItems/>
    </cacheField>
    <cacheField name="Salesperson ID" numFmtId="49">
      <sharedItems count="8">
        <s v="GARY W."/>
        <s v="SANDRA M."/>
        <s v="GREG E."/>
        <s v="NANCY B."/>
        <s v="ERIN J."/>
        <s v="PAUL W."/>
        <s v="FRANCINE B."/>
        <s v="IAN M."/>
      </sharedItems>
    </cacheField>
    <cacheField name="SOP Number" numFmtId="49">
      <sharedItems/>
    </cacheField>
    <cacheField name="SOP Type" numFmtId="49">
      <sharedItems/>
    </cacheField>
    <cacheField name="State" numFmtId="49">
      <sharedItems/>
    </cacheField>
    <cacheField name="Subtotal" numFmtId="0">
      <sharedItems containsSemiMixedTypes="0" containsString="0" containsNumber="1" minValue="9.9499999999999993" maxValue="55399.8"/>
    </cacheField>
    <cacheField name="Tax Amount" numFmtId="0">
      <sharedItems containsSemiMixedTypes="0" containsString="0" containsNumber="1" minValue="0" maxValue="1939"/>
    </cacheField>
    <cacheField name="Profit Percentage" numFmtId="0" formula="IF(Subtotal=0,0,'Net Profit'/Subtotal)" databaseField="0"/>
    <cacheField name="Net Profit" numFmtId="0" formula="Subtotal-'Extended Cost'"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39">
  <r>
    <s v="Magnificent Office Images"/>
    <s v="MAGNIFIC0001"/>
    <n v="256.58999999999997"/>
    <s v="STDINV"/>
    <d v="2016-02-21T00:00:00"/>
    <n v="222"/>
    <s v="Winnipeg"/>
    <x v="0"/>
    <d v="2016-08-14T00:00:00"/>
    <d v="2016-02-21T00:00:00"/>
    <s v="Posted"/>
    <x v="0"/>
    <s v=""/>
    <x v="0"/>
    <s v="STDINV2061"/>
    <s v="Invoice"/>
    <s v="MB"/>
    <n v="239.8"/>
    <n v="16.79"/>
  </r>
  <r>
    <s v="Metropolitan Fiber Systems"/>
    <s v="METROPOL0001"/>
    <n v="64.150000000000006"/>
    <s v="STDINV"/>
    <d v="2016-02-22T00:00:00"/>
    <n v="55.5"/>
    <s v="Milwaukee"/>
    <x v="1"/>
    <d v="2016-08-14T00:00:00"/>
    <d v="2016-02-22T00:00:00"/>
    <s v="Posted"/>
    <x v="1"/>
    <s v=""/>
    <x v="1"/>
    <s v="STDINV2062"/>
    <s v="Invoice"/>
    <s v="WI"/>
    <n v="59.95"/>
    <n v="4.2"/>
  </r>
  <r>
    <s v="Astor Suites"/>
    <s v="ASTORSUI0001"/>
    <n v="1433.75"/>
    <s v="STDINV"/>
    <d v="2016-02-22T00:00:00"/>
    <n v="698.12"/>
    <s v="Gary"/>
    <x v="1"/>
    <d v="2016-08-14T00:00:00"/>
    <d v="2016-02-22T00:00:00"/>
    <s v="Posted"/>
    <x v="2"/>
    <s v=""/>
    <x v="2"/>
    <s v="STDINV2064"/>
    <s v="Invoice"/>
    <s v="IN"/>
    <n v="1339.95"/>
    <n v="93.8"/>
  </r>
  <r>
    <s v="Plaza One"/>
    <s v="PLAZAONE0001"/>
    <n v="205.7"/>
    <s v="STDINV"/>
    <d v="2016-02-22T00:00:00"/>
    <n v="0"/>
    <s v="Woodbury"/>
    <x v="1"/>
    <d v="2016-08-14T00:00:00"/>
    <d v="2016-02-22T00:00:00"/>
    <s v="Posted"/>
    <x v="1"/>
    <s v=""/>
    <x v="1"/>
    <s v="STDINV2065"/>
    <s v="Invoice"/>
    <s v="MN"/>
    <n v="192.23"/>
    <n v="13.47"/>
  </r>
  <r>
    <s v="Mahler State University"/>
    <s v="MAHLERST0001"/>
    <n v="2399.9499999999998"/>
    <s v="STDINV"/>
    <d v="2016-03-17T00:00:00"/>
    <n v="1197"/>
    <s v="Minneapolis"/>
    <x v="1"/>
    <d v="2017-04-11T00:00:00"/>
    <d v="2017-02-15T00:00:00"/>
    <s v="Posted"/>
    <x v="1"/>
    <s v=""/>
    <x v="1"/>
    <s v="STDINV2160"/>
    <s v="Invoice"/>
    <s v="MN"/>
    <n v="2399.9499999999998"/>
    <n v="0"/>
  </r>
  <r>
    <s v="Blue Yonder Airlines"/>
    <s v="BLUEYOND0001"/>
    <n v="2399.9499999999998"/>
    <s v="STDINV"/>
    <d v="2016-02-17T00:00:00"/>
    <n v="1197"/>
    <s v="Wichita"/>
    <x v="1"/>
    <d v="2017-04-11T00:00:00"/>
    <d v="2016-02-17T00:00:00"/>
    <s v="Posted"/>
    <x v="3"/>
    <s v=""/>
    <x v="3"/>
    <s v="STDINV2162"/>
    <s v="Invoice"/>
    <s v="KS"/>
    <n v="2399.9499999999998"/>
    <n v="0"/>
  </r>
  <r>
    <s v="Plaza One"/>
    <s v="PLAZAONE0001"/>
    <n v="2567.9499999999998"/>
    <s v="STDINV"/>
    <d v="2016-02-18T00:00:00"/>
    <n v="1197"/>
    <s v="Woodbury"/>
    <x v="1"/>
    <d v="2017-04-11T00:00:00"/>
    <d v="2016-02-18T00:00:00"/>
    <s v="Posted"/>
    <x v="1"/>
    <s v=""/>
    <x v="1"/>
    <s v="STDINV2164"/>
    <s v="Invoice"/>
    <s v="MN"/>
    <n v="2399.9499999999998"/>
    <n v="168"/>
  </r>
  <r>
    <s v="Vancouver Resort Hotels"/>
    <s v="VANCOUVE0001"/>
    <n v="171.1"/>
    <s v="STDINV"/>
    <d v="2016-02-18T00:00:00"/>
    <n v="77.180000000000007"/>
    <s v="Vancouver"/>
    <x v="0"/>
    <d v="2017-04-11T00:00:00"/>
    <d v="2016-02-18T00:00:00"/>
    <s v="Posted"/>
    <x v="4"/>
    <s v=""/>
    <x v="4"/>
    <s v="STDINV2165"/>
    <s v="Invoice"/>
    <s v="BC"/>
    <n v="159.9"/>
    <n v="11.2"/>
  </r>
  <r>
    <s v="Aaron Fitz Electrical"/>
    <s v="AARONFIT0001"/>
    <n v="2910.14"/>
    <s v="STDINV"/>
    <d v="2016-02-19T00:00:00"/>
    <n v="1351.36"/>
    <s v="Chicago"/>
    <x v="1"/>
    <d v="2017-04-11T00:00:00"/>
    <d v="2016-02-19T00:00:00"/>
    <s v="Posted"/>
    <x v="5"/>
    <s v=""/>
    <x v="5"/>
    <s v="STDINV2166"/>
    <s v="Invoice"/>
    <s v="IL"/>
    <n v="2719.75"/>
    <n v="190.39"/>
  </r>
  <r>
    <s v="Plaza One"/>
    <s v="PLAZAONE0001"/>
    <n v="2567.9499999999998"/>
    <s v="STDINV"/>
    <d v="2016-02-20T00:00:00"/>
    <n v="1197"/>
    <s v="Woodbury"/>
    <x v="1"/>
    <d v="2017-04-11T00:00:00"/>
    <d v="2016-02-20T00:00:00"/>
    <s v="Posted"/>
    <x v="1"/>
    <s v=""/>
    <x v="1"/>
    <s v="STDINV2167"/>
    <s v="Invoice"/>
    <s v="MN"/>
    <n v="2399.9499999999998"/>
    <n v="168"/>
  </r>
  <r>
    <s v="Central Communications LTD"/>
    <s v="CENTRALC0001"/>
    <n v="2567.9499999999998"/>
    <s v="STDINV"/>
    <d v="2016-02-20T00:00:00"/>
    <n v="2500"/>
    <s v="Chicago"/>
    <x v="1"/>
    <d v="2017-04-11T00:00:00"/>
    <d v="2016-02-20T00:00:00"/>
    <s v="Posted"/>
    <x v="5"/>
    <s v=""/>
    <x v="5"/>
    <s v="STDINV2168"/>
    <s v="Invoice"/>
    <s v="IL"/>
    <n v="2399.9499999999998"/>
    <n v="168"/>
  </r>
  <r>
    <s v="Magnificent Office Images"/>
    <s v="MAGNIFIC0001"/>
    <n v="256.58999999999997"/>
    <s v="STDINV"/>
    <d v="2016-02-21T00:00:00"/>
    <n v="222"/>
    <s v="Winnipeg"/>
    <x v="0"/>
    <d v="2017-04-11T00:00:00"/>
    <d v="2016-02-21T00:00:00"/>
    <s v="Posted"/>
    <x v="0"/>
    <s v=""/>
    <x v="0"/>
    <s v="STDINV2169"/>
    <s v="Invoice"/>
    <s v="MB"/>
    <n v="239.8"/>
    <n v="16.79"/>
  </r>
  <r>
    <s v="Metropolitan Fiber Systems"/>
    <s v="METROPOL0001"/>
    <n v="64.150000000000006"/>
    <s v="STDINV"/>
    <d v="2016-02-22T00:00:00"/>
    <n v="55.5"/>
    <s v="Milwaukee"/>
    <x v="1"/>
    <d v="2017-04-11T00:00:00"/>
    <d v="2016-02-22T00:00:00"/>
    <s v="Posted"/>
    <x v="1"/>
    <s v=""/>
    <x v="1"/>
    <s v="STDINV2170"/>
    <s v="Invoice"/>
    <s v="WI"/>
    <n v="59.95"/>
    <n v="4.2"/>
  </r>
  <r>
    <s v="Astor Suites"/>
    <s v="ASTORSUI0001"/>
    <n v="1433.75"/>
    <s v="STDINV"/>
    <d v="2016-02-22T00:00:00"/>
    <n v="669"/>
    <s v="Gary"/>
    <x v="1"/>
    <d v="2017-04-11T00:00:00"/>
    <d v="2016-02-22T00:00:00"/>
    <s v="Posted"/>
    <x v="2"/>
    <s v=""/>
    <x v="2"/>
    <s v="STDINV2171"/>
    <s v="Invoice"/>
    <s v="IN"/>
    <n v="1339.95"/>
    <n v="93.8"/>
  </r>
  <r>
    <s v="Plaza One"/>
    <s v="PLAZAONE0001"/>
    <n v="205.7"/>
    <s v="STDINV"/>
    <d v="2016-02-22T00:00:00"/>
    <n v="0"/>
    <s v="Woodbury"/>
    <x v="1"/>
    <d v="2017-04-11T00:00:00"/>
    <d v="2016-02-22T00:00:00"/>
    <s v="Posted"/>
    <x v="1"/>
    <s v=""/>
    <x v="1"/>
    <s v="STDINV2172"/>
    <s v="Invoice"/>
    <s v="MN"/>
    <n v="192.23"/>
    <n v="13.47"/>
  </r>
  <r>
    <s v="Holling Communications Inc."/>
    <s v="HOLLINGC0001"/>
    <n v="203.25"/>
    <s v="STDINV"/>
    <d v="2016-02-23T00:00:00"/>
    <n v="92.59"/>
    <s v="Columbia"/>
    <x v="1"/>
    <d v="2017-04-11T00:00:00"/>
    <d v="2016-02-23T00:00:00"/>
    <s v="Posted"/>
    <x v="5"/>
    <s v=""/>
    <x v="5"/>
    <s v="STDINV2173"/>
    <s v="Invoice"/>
    <s v="MO"/>
    <n v="189.95"/>
    <n v="13.3"/>
  </r>
  <r>
    <s v="Breakthrough Telemarketing"/>
    <s v="BREAKTHR0001"/>
    <n v="21.3"/>
    <s v="STDINV"/>
    <d v="2016-02-23T00:00:00"/>
    <n v="9.1"/>
    <s v="Montreal"/>
    <x v="0"/>
    <d v="2017-04-11T00:00:00"/>
    <d v="2016-02-23T00:00:00"/>
    <s v="Posted"/>
    <x v="6"/>
    <s v=""/>
    <x v="6"/>
    <s v="STDINV2174"/>
    <s v="Invoice"/>
    <s v="PQ"/>
    <n v="19.899999999999999"/>
    <n v="1.4"/>
  </r>
  <r>
    <s v="Holling Communications Inc."/>
    <s v="HOLLINGC0001"/>
    <n v="256.58999999999997"/>
    <s v="STDINV"/>
    <d v="2016-02-24T00:00:00"/>
    <n v="111.92"/>
    <s v="Columbia"/>
    <x v="1"/>
    <d v="2017-04-11T00:00:00"/>
    <d v="2016-02-24T00:00:00"/>
    <s v="Posted"/>
    <x v="5"/>
    <s v=""/>
    <x v="5"/>
    <s v="STDINV2175"/>
    <s v="Invoice"/>
    <s v="MO"/>
    <n v="239.8"/>
    <n v="16.79"/>
  </r>
  <r>
    <s v="Aaron Fitz Electrical"/>
    <s v="AARONFIT0001"/>
    <n v="406.5"/>
    <s v="STDINV"/>
    <d v="2016-02-25T00:00:00"/>
    <n v="187.1"/>
    <s v="Chicago"/>
    <x v="1"/>
    <d v="2017-04-11T00:00:00"/>
    <d v="2016-02-25T00:00:00"/>
    <s v="Posted"/>
    <x v="5"/>
    <s v=""/>
    <x v="5"/>
    <s v="STDINV2176"/>
    <s v="Invoice"/>
    <s v="IL"/>
    <n v="379.9"/>
    <n v="26.6"/>
  </r>
  <r>
    <s v="Contoso, Ltd."/>
    <s v="CONTOSOL0001"/>
    <n v="652.65"/>
    <s v="STDINV"/>
    <d v="2016-02-25T00:00:00"/>
    <n v="303.85000000000002"/>
    <s v="Omaha"/>
    <x v="1"/>
    <d v="2017-04-11T00:00:00"/>
    <d v="2016-02-25T00:00:00"/>
    <s v="Posted"/>
    <x v="3"/>
    <s v=""/>
    <x v="3"/>
    <s v="STDINV2177"/>
    <s v="Invoice"/>
    <s v="NE"/>
    <n v="609.95000000000005"/>
    <n v="42.7"/>
  </r>
  <r>
    <s v="Vancouver Resort Hotels"/>
    <s v="VANCOUVE0001"/>
    <n v="117.65"/>
    <s v="STDINV"/>
    <d v="2016-02-26T00:00:00"/>
    <n v="50.25"/>
    <s v="Vancouver"/>
    <x v="0"/>
    <d v="2017-04-11T00:00:00"/>
    <d v="2016-02-26T00:00:00"/>
    <s v="Posted"/>
    <x v="4"/>
    <s v=""/>
    <x v="4"/>
    <s v="STDINV2178"/>
    <s v="Invoice"/>
    <s v="BC"/>
    <n v="109.95"/>
    <n v="7.7"/>
  </r>
  <r>
    <s v="Plaza One"/>
    <s v="PLAZAONE0001"/>
    <n v="609.75"/>
    <s v="STDINV"/>
    <d v="2016-03-27T00:00:00"/>
    <n v="277.77"/>
    <s v="Woodbury"/>
    <x v="1"/>
    <d v="2017-04-11T00:00:00"/>
    <d v="2016-02-27T00:00:00"/>
    <s v="Posted"/>
    <x v="1"/>
    <s v=""/>
    <x v="1"/>
    <s v="STDINV2179"/>
    <s v="Invoice"/>
    <s v="MN"/>
    <n v="569.85"/>
    <n v="39.9"/>
  </r>
  <r>
    <s v="Central Communications LTD"/>
    <s v="CENTRALC0001"/>
    <n v="1219.49"/>
    <s v="STDINV"/>
    <d v="2016-02-28T00:00:00"/>
    <n v="555.54"/>
    <s v="Chicago"/>
    <x v="1"/>
    <d v="2017-04-11T00:00:00"/>
    <d v="2016-02-28T00:00:00"/>
    <s v="Posted"/>
    <x v="5"/>
    <s v=""/>
    <x v="5"/>
    <s v="STDINV2180"/>
    <s v="Invoice"/>
    <s v="IL"/>
    <n v="1139.7"/>
    <n v="79.790000000000006"/>
  </r>
  <r>
    <s v="Magnificent Office Images"/>
    <s v="MAGNIFIC0001"/>
    <n v="812.99"/>
    <s v="STDINV"/>
    <d v="2016-02-28T00:00:00"/>
    <n v="368.02"/>
    <s v="Winnipeg"/>
    <x v="0"/>
    <d v="2017-04-11T00:00:00"/>
    <d v="2016-02-28T00:00:00"/>
    <s v="Posted"/>
    <x v="0"/>
    <s v=""/>
    <x v="0"/>
    <s v="STDINV2181"/>
    <s v="Invoice"/>
    <s v="MB"/>
    <n v="759.8"/>
    <n v="53.19"/>
  </r>
  <r>
    <s v="Mahler State University"/>
    <s v="MAHLERST0001"/>
    <n v="359.85"/>
    <s v="STDINV"/>
    <d v="2016-03-02T00:00:00"/>
    <n v="178.5"/>
    <s v="Minneapolis"/>
    <x v="1"/>
    <d v="2017-04-11T00:00:00"/>
    <d v="2016-03-02T00:00:00"/>
    <s v="Posted"/>
    <x v="1"/>
    <s v=""/>
    <x v="1"/>
    <s v="STDINV2183"/>
    <s v="Invoice"/>
    <s v="MN"/>
    <n v="359.85"/>
    <n v="0"/>
  </r>
  <r>
    <s v="Lawrence Telemarketing"/>
    <s v="LAWRENCE0001"/>
    <n v="29638.9"/>
    <s v="STDINV"/>
    <d v="2016-03-02T00:00:00"/>
    <n v="13767.17"/>
    <s v="Lawrence"/>
    <x v="1"/>
    <d v="2017-04-11T00:00:00"/>
    <d v="2016-03-02T00:00:00"/>
    <s v="Posted"/>
    <x v="3"/>
    <s v=""/>
    <x v="3"/>
    <s v="STDINV2184"/>
    <s v="Invoice"/>
    <s v="KS"/>
    <n v="27699.9"/>
    <n v="1939"/>
  </r>
  <r>
    <s v="Contoso, Ltd."/>
    <s v="CONTOSOL0001"/>
    <n v="3049.75"/>
    <s v="STDINV"/>
    <d v="2016-01-01T00:00:00"/>
    <n v="1507.7"/>
    <s v="Omaha"/>
    <x v="1"/>
    <d v="2016-08-03T00:00:00"/>
    <d v="2016-01-01T00:00:00"/>
    <s v="Posted"/>
    <x v="3"/>
    <s v=""/>
    <x v="3"/>
    <s v="STDINV2000"/>
    <s v="Invoice"/>
    <s v="NE"/>
    <n v="3049.75"/>
    <n v="0"/>
  </r>
  <r>
    <s v="American Science Museum"/>
    <s v="AMERICAN0001"/>
    <n v="1139.7"/>
    <s v="STDINV"/>
    <d v="2016-01-02T00:00:00"/>
    <n v="555.54"/>
    <s v="St. Louis"/>
    <x v="1"/>
    <d v="2016-08-03T00:00:00"/>
    <d v="2016-01-02T00:00:00"/>
    <s v="Posted"/>
    <x v="5"/>
    <s v=""/>
    <x v="5"/>
    <s v="STDINV2001"/>
    <s v="Invoice"/>
    <s v="MO"/>
    <n v="1139.7"/>
    <n v="0"/>
  </r>
  <r>
    <s v="Aaron Fitz Electrical"/>
    <s v="AARONFIT0001"/>
    <n v="1139.7"/>
    <s v="STDINV"/>
    <d v="2016-01-03T00:00:00"/>
    <n v="555.54"/>
    <s v="Chicago"/>
    <x v="1"/>
    <d v="2016-08-03T00:00:00"/>
    <d v="2016-01-03T00:00:00"/>
    <s v="Posted"/>
    <x v="5"/>
    <s v=""/>
    <x v="5"/>
    <s v="STDINV2002"/>
    <s v="Invoice"/>
    <s v="IL"/>
    <n v="1139.7"/>
    <n v="0"/>
  </r>
  <r>
    <s v="Advanced Paper Co."/>
    <s v="ADVANCED0001"/>
    <n v="479.8"/>
    <s v="STDINV"/>
    <d v="2016-01-03T00:00:00"/>
    <n v="111.92"/>
    <s v="Chicago"/>
    <x v="1"/>
    <d v="2016-08-03T00:00:00"/>
    <d v="2016-01-03T00:00:00"/>
    <s v="Posted"/>
    <x v="5"/>
    <s v=""/>
    <x v="5"/>
    <s v="STDINV2003"/>
    <s v="Invoice"/>
    <s v="IL"/>
    <n v="479.8"/>
    <n v="0"/>
  </r>
  <r>
    <s v="Riverside University"/>
    <s v="RIVERSID0001"/>
    <n v="379.9"/>
    <s v="STDINV"/>
    <d v="2016-01-04T00:00:00"/>
    <n v="185.18"/>
    <s v="Vancouver"/>
    <x v="0"/>
    <d v="2016-08-03T00:00:00"/>
    <d v="2016-01-04T00:00:00"/>
    <s v="Posted"/>
    <x v="4"/>
    <s v=""/>
    <x v="4"/>
    <s v="STDINV2004"/>
    <s v="Invoice"/>
    <s v="BC"/>
    <n v="379.9"/>
    <n v="0"/>
  </r>
  <r>
    <s v="Aaron Fitz Electrical"/>
    <s v="AARONFIT0001"/>
    <n v="959.95"/>
    <s v="STDINV"/>
    <d v="2016-01-05T00:00:00"/>
    <n v="479.05"/>
    <s v="Chicago"/>
    <x v="1"/>
    <d v="2016-08-03T00:00:00"/>
    <d v="2016-01-05T00:00:00"/>
    <s v="Posted"/>
    <x v="5"/>
    <s v=""/>
    <x v="5"/>
    <s v="STDINV2005"/>
    <s v="Invoice"/>
    <s v="IL"/>
    <n v="959.95"/>
    <n v="0"/>
  </r>
  <r>
    <s v="Aaron Fitz Electrical"/>
    <s v="AARONFIT0001"/>
    <n v="399.75"/>
    <s v="STDINV"/>
    <d v="2016-01-05T00:00:00"/>
    <n v="172.95"/>
    <s v="Chicago"/>
    <x v="1"/>
    <d v="2016-08-03T00:00:00"/>
    <d v="2016-01-05T00:00:00"/>
    <s v="Posted"/>
    <x v="5"/>
    <s v=""/>
    <x v="5"/>
    <s v="STDINV2006"/>
    <s v="Invoice"/>
    <s v="IL"/>
    <n v="399.75"/>
    <n v="0"/>
  </r>
  <r>
    <s v="Plaza One"/>
    <s v="PLAZAONE0001"/>
    <n v="299.89999999999998"/>
    <s v="STDINV"/>
    <d v="2016-01-06T00:00:00"/>
    <n v="150.30000000000001"/>
    <s v="Woodbury"/>
    <x v="1"/>
    <d v="2016-08-03T00:00:00"/>
    <d v="2016-01-06T00:00:00"/>
    <s v="Posted"/>
    <x v="1"/>
    <s v=""/>
    <x v="1"/>
    <s v="STDINV2007"/>
    <s v="Invoice"/>
    <s v="MN"/>
    <n v="299.89999999999998"/>
    <n v="0"/>
  </r>
  <r>
    <s v="Londonberry Nursing Home"/>
    <s v="LONDONBE0001"/>
    <n v="359.85"/>
    <s v="STDINV"/>
    <d v="2016-01-06T00:00:00"/>
    <n v="89.25"/>
    <s v="Auckland"/>
    <x v="2"/>
    <d v="2016-08-03T00:00:00"/>
    <d v="2016-01-06T00:00:00"/>
    <s v="Posted"/>
    <x v="7"/>
    <s v=""/>
    <x v="7"/>
    <s v="STDINV2008"/>
    <s v="Invoice"/>
    <s v=""/>
    <n v="359.85"/>
    <n v="0"/>
  </r>
  <r>
    <s v="Midland Construction"/>
    <s v="MIDLANDC0001"/>
    <n v="39.9"/>
    <s v="STDINV"/>
    <d v="2016-01-07T00:00:00"/>
    <n v="11.96"/>
    <s v="Mishawaka"/>
    <x v="1"/>
    <d v="2016-08-03T00:00:00"/>
    <d v="2016-01-07T00:00:00"/>
    <s v="Posted"/>
    <x v="2"/>
    <s v=""/>
    <x v="2"/>
    <s v="STDINV2009"/>
    <s v="Invoice"/>
    <s v="IN"/>
    <n v="39.9"/>
    <n v="0"/>
  </r>
  <r>
    <s v="Aaron Fitz Electrical"/>
    <s v="AARONFIT0001"/>
    <n v="379.9"/>
    <s v="STDINV"/>
    <d v="2016-01-07T00:00:00"/>
    <n v="187.1"/>
    <s v="Chicago"/>
    <x v="1"/>
    <d v="2016-08-03T00:00:00"/>
    <d v="2016-01-07T00:00:00"/>
    <s v="Posted"/>
    <x v="5"/>
    <s v=""/>
    <x v="5"/>
    <s v="STDINV2010"/>
    <s v="Invoice"/>
    <s v="IL"/>
    <n v="379.9"/>
    <n v="0"/>
  </r>
  <r>
    <s v="Aaron Fitz Electrical"/>
    <s v="AARONFIT0001"/>
    <n v="53.24"/>
    <s v="STDINV"/>
    <d v="2016-01-08T00:00:00"/>
    <n v="16.45"/>
    <s v="Chicago"/>
    <x v="1"/>
    <d v="2016-08-08T00:00:00"/>
    <d v="2016-01-08T00:00:00"/>
    <s v="Posted"/>
    <x v="5"/>
    <s v=""/>
    <x v="5"/>
    <s v="STDINV2011"/>
    <s v="Invoice"/>
    <s v="IL"/>
    <n v="49.75"/>
    <n v="3.49"/>
  </r>
  <r>
    <s v="Aaron Fitz Electrical"/>
    <s v="AARONFIT0001"/>
    <n v="53.24"/>
    <s v="STDINV"/>
    <d v="2016-01-08T00:00:00"/>
    <n v="21.55"/>
    <s v="Chicago"/>
    <x v="1"/>
    <d v="2016-08-08T00:00:00"/>
    <d v="2016-01-08T00:00:00"/>
    <s v="Posted"/>
    <x v="5"/>
    <s v=""/>
    <x v="5"/>
    <s v="STDINV2012"/>
    <s v="Invoice"/>
    <s v="IL"/>
    <n v="49.75"/>
    <n v="3.49"/>
  </r>
  <r>
    <s v="ISN Industries"/>
    <s v="ISNINDUS0001"/>
    <n v="1444.45"/>
    <s v="STDINV"/>
    <d v="2016-01-09T00:00:00"/>
    <n v="674.5"/>
    <s v="Lockport"/>
    <x v="1"/>
    <d v="2016-08-08T00:00:00"/>
    <d v="2016-01-09T00:00:00"/>
    <s v="Posted"/>
    <x v="5"/>
    <s v=""/>
    <x v="5"/>
    <s v="STDINV2013"/>
    <s v="Invoice"/>
    <s v="IL"/>
    <n v="1349.95"/>
    <n v="94.5"/>
  </r>
  <r>
    <s v="Contoso, Ltd."/>
    <s v="CONTOSOL0001"/>
    <n v="203.25"/>
    <s v="STDINV"/>
    <d v="2016-01-10T00:00:00"/>
    <n v="92.59"/>
    <s v="Omaha"/>
    <x v="1"/>
    <d v="2016-08-08T00:00:00"/>
    <d v="2016-01-10T00:00:00"/>
    <s v="Posted"/>
    <x v="3"/>
    <s v=""/>
    <x v="3"/>
    <s v="STDINV2014"/>
    <s v="Invoice"/>
    <s v="NE"/>
    <n v="189.95"/>
    <n v="13.3"/>
  </r>
  <r>
    <s v="Vancouver Resort Hotels"/>
    <s v="VANCOUVE0001"/>
    <n v="652.65"/>
    <s v="STDINV"/>
    <d v="2016-01-11T00:00:00"/>
    <n v="301.54000000000002"/>
    <s v="Vancouver"/>
    <x v="0"/>
    <d v="2016-08-08T00:00:00"/>
    <d v="2016-01-11T00:00:00"/>
    <s v="Posted"/>
    <x v="4"/>
    <s v=""/>
    <x v="4"/>
    <s v="STDINV2015"/>
    <s v="Invoice"/>
    <s v="BC"/>
    <n v="609.95000000000005"/>
    <n v="42.7"/>
  </r>
  <r>
    <s v="Plaza One"/>
    <s v="PLAZAONE0001"/>
    <n v="1016.24"/>
    <s v="STDINV"/>
    <d v="2016-01-12T00:00:00"/>
    <n v="466.79"/>
    <s v="Woodbury"/>
    <x v="1"/>
    <d v="2016-08-08T00:00:00"/>
    <d v="2016-01-12T00:00:00"/>
    <s v="Posted"/>
    <x v="1"/>
    <s v=""/>
    <x v="1"/>
    <s v="STDINV2016"/>
    <s v="Invoice"/>
    <s v="MN"/>
    <n v="949.75"/>
    <n v="66.489999999999995"/>
  </r>
  <r>
    <s v="Central Communications LTD"/>
    <s v="CENTRALC0001"/>
    <n v="31.95"/>
    <s v="STDINV"/>
    <d v="2016-01-13T00:00:00"/>
    <n v="9.8699999999999992"/>
    <s v="Chicago"/>
    <x v="1"/>
    <d v="2016-08-08T00:00:00"/>
    <d v="2016-01-13T00:00:00"/>
    <s v="Posted"/>
    <x v="5"/>
    <s v=""/>
    <x v="5"/>
    <s v="STDINV2017"/>
    <s v="Invoice"/>
    <s v="IL"/>
    <n v="29.85"/>
    <n v="2.1"/>
  </r>
  <r>
    <s v="Magnificent Office Images"/>
    <s v="MAGNIFIC0001"/>
    <n v="770.3"/>
    <s v="STDINV"/>
    <d v="2016-01-14T00:00:00"/>
    <n v="331.7"/>
    <s v="Winnipeg"/>
    <x v="0"/>
    <d v="2016-08-08T00:00:00"/>
    <d v="2016-01-14T00:00:00"/>
    <s v="Posted"/>
    <x v="0"/>
    <s v=""/>
    <x v="0"/>
    <s v="STDINV2018"/>
    <s v="Invoice"/>
    <s v="MB"/>
    <n v="719.9"/>
    <n v="50.4"/>
  </r>
  <r>
    <s v="Metropolitan Fiber Systems"/>
    <s v="METROPOL0001"/>
    <n v="31.95"/>
    <s v="STDINV"/>
    <d v="2016-01-15T00:00:00"/>
    <n v="9.8699999999999992"/>
    <s v="Milwaukee"/>
    <x v="1"/>
    <d v="2016-08-08T00:00:00"/>
    <d v="2016-01-15T00:00:00"/>
    <s v="Posted"/>
    <x v="1"/>
    <s v=""/>
    <x v="1"/>
    <s v="STDINV2019"/>
    <s v="Invoice"/>
    <s v="WI"/>
    <n v="29.85"/>
    <n v="2.1"/>
  </r>
  <r>
    <s v="Mahler State University"/>
    <s v="MAHLERST0001"/>
    <n v="11999.9"/>
    <s v="STDINV"/>
    <d v="2016-01-16T00:00:00"/>
    <n v="6376.94"/>
    <s v="Minneapolis"/>
    <x v="1"/>
    <d v="2016-08-08T00:00:00"/>
    <d v="2016-01-16T00:00:00"/>
    <s v="Posted"/>
    <x v="1"/>
    <s v=""/>
    <x v="1"/>
    <s v="STDINV2020"/>
    <s v="Invoice"/>
    <s v="MN"/>
    <n v="11999.9"/>
    <n v="0"/>
  </r>
  <r>
    <s v="Lawrence Telemarketing"/>
    <s v="LAWRENCE0001"/>
    <n v="6419.95"/>
    <s v="STDINV"/>
    <d v="2016-01-17T00:00:00"/>
    <n v="2998.15"/>
    <s v="Lawrence"/>
    <x v="1"/>
    <d v="2016-08-08T00:00:00"/>
    <d v="2016-01-17T00:00:00"/>
    <s v="Posted"/>
    <x v="3"/>
    <s v=""/>
    <x v="3"/>
    <s v="STDINV2021"/>
    <s v="Invoice"/>
    <s v="KS"/>
    <n v="5999.95"/>
    <n v="420"/>
  </r>
  <r>
    <s v="Blue Yonder Airlines"/>
    <s v="BLUEYOND0001"/>
    <n v="1349.95"/>
    <s v="STDINV"/>
    <d v="2016-01-18T00:00:00"/>
    <n v="674.5"/>
    <s v="Wichita"/>
    <x v="1"/>
    <d v="2016-08-08T00:00:00"/>
    <d v="2016-01-18T00:00:00"/>
    <s v="Posted"/>
    <x v="3"/>
    <s v=""/>
    <x v="3"/>
    <s v="STDINV2022"/>
    <s v="Invoice"/>
    <s v="KS"/>
    <n v="1349.95"/>
    <n v="0"/>
  </r>
  <r>
    <s v="Astor Suites"/>
    <s v="ASTORSUI0001"/>
    <n v="31.95"/>
    <s v="STDINV"/>
    <d v="2016-01-19T00:00:00"/>
    <n v="13.65"/>
    <s v="Gary"/>
    <x v="1"/>
    <d v="2016-08-08T00:00:00"/>
    <d v="2016-01-19T00:00:00"/>
    <s v="Posted"/>
    <x v="2"/>
    <s v=""/>
    <x v="2"/>
    <s v="STDINV2023"/>
    <s v="Invoice"/>
    <s v="IN"/>
    <n v="29.85"/>
    <n v="2.1"/>
  </r>
  <r>
    <s v="Plaza One"/>
    <s v="PLAZAONE0001"/>
    <n v="812.99"/>
    <s v="STDINV"/>
    <d v="2016-01-21T00:00:00"/>
    <n v="374.2"/>
    <s v="Woodbury"/>
    <x v="1"/>
    <d v="2016-08-08T00:00:00"/>
    <d v="2016-01-21T00:00:00"/>
    <s v="Posted"/>
    <x v="1"/>
    <s v=""/>
    <x v="1"/>
    <s v="STDINV2024"/>
    <s v="Invoice"/>
    <s v="MN"/>
    <n v="759.8"/>
    <n v="53.19"/>
  </r>
  <r>
    <s v="Vancouver Resort Hotels"/>
    <s v="VANCOUVE0001"/>
    <n v="25679.47"/>
    <s v="STDINV"/>
    <d v="2016-01-22T00:00:00"/>
    <n v="11970"/>
    <s v="Vancouver"/>
    <x v="0"/>
    <d v="2016-08-08T00:00:00"/>
    <d v="2016-01-22T00:00:00"/>
    <s v="Posted"/>
    <x v="4"/>
    <s v=""/>
    <x v="4"/>
    <s v="STDINV2025"/>
    <s v="Invoice"/>
    <s v="BC"/>
    <n v="23999.5"/>
    <n v="1679.97"/>
  </r>
  <r>
    <s v="Aaron Fitz Electrical"/>
    <s v="AARONFIT0001"/>
    <n v="128.35"/>
    <s v="STDINV"/>
    <d v="2016-01-23T00:00:00"/>
    <n v="59.29"/>
    <s v="Chicago"/>
    <x v="1"/>
    <d v="2016-08-08T00:00:00"/>
    <d v="2016-01-23T00:00:00"/>
    <s v="Posted"/>
    <x v="5"/>
    <s v=""/>
    <x v="5"/>
    <s v="STDINV2026"/>
    <s v="Invoice"/>
    <s v="IL"/>
    <n v="119.95"/>
    <n v="8.4"/>
  </r>
  <r>
    <s v="Aaron Fitz Electrical"/>
    <s v="AARONFIT0001"/>
    <n v="117.65"/>
    <s v="STDINV"/>
    <d v="2016-01-24T00:00:00"/>
    <n v="50.25"/>
    <s v="Chicago"/>
    <x v="1"/>
    <d v="2016-08-08T00:00:00"/>
    <d v="2016-01-24T00:00:00"/>
    <s v="Posted"/>
    <x v="5"/>
    <s v=""/>
    <x v="5"/>
    <s v="STDINV2027"/>
    <s v="Invoice"/>
    <s v="IL"/>
    <n v="109.95"/>
    <n v="7.7"/>
  </r>
  <r>
    <s v="Adam Park Resort"/>
    <s v="ADAMPARK0001"/>
    <n v="641.47"/>
    <s v="STDINV"/>
    <d v="2016-01-25T00:00:00"/>
    <n v="555"/>
    <s v="Indianapolis"/>
    <x v="1"/>
    <d v="2016-08-08T00:00:00"/>
    <d v="2016-01-25T00:00:00"/>
    <s v="Posted"/>
    <x v="2"/>
    <s v=""/>
    <x v="2"/>
    <s v="STDINV2028"/>
    <s v="Invoice"/>
    <s v="IN"/>
    <n v="599.5"/>
    <n v="41.97"/>
  </r>
  <r>
    <s v="Aaron Fitz Electrical"/>
    <s v="AARONFIT0001"/>
    <n v="641.47"/>
    <s v="STDINV"/>
    <d v="2016-01-26T00:00:00"/>
    <n v="555"/>
    <s v="Chicago"/>
    <x v="1"/>
    <d v="2016-08-08T00:00:00"/>
    <d v="2016-01-26T00:00:00"/>
    <s v="Posted"/>
    <x v="5"/>
    <s v=""/>
    <x v="5"/>
    <s v="STDINV2029"/>
    <s v="Invoice"/>
    <s v="IL"/>
    <n v="599.5"/>
    <n v="41.97"/>
  </r>
  <r>
    <s v="Aaron Fitz Electrical"/>
    <s v="AARONFIT0001"/>
    <n v="128.30000000000001"/>
    <s v="STDINV"/>
    <d v="2016-01-27T00:00:00"/>
    <n v="111"/>
    <s v="Chicago"/>
    <x v="1"/>
    <d v="2016-08-08T00:00:00"/>
    <d v="2016-01-27T00:00:00"/>
    <s v="Posted"/>
    <x v="5"/>
    <s v=""/>
    <x v="5"/>
    <s v="STDINV2030"/>
    <s v="Invoice"/>
    <s v="IL"/>
    <n v="119.9"/>
    <n v="8.4"/>
  </r>
  <r>
    <s v="Contoso, Ltd."/>
    <s v="CONTOSOL0001"/>
    <n v="320.74"/>
    <s v="STDINV"/>
    <d v="2016-01-28T00:00:00"/>
    <n v="277.5"/>
    <s v="Omaha"/>
    <x v="1"/>
    <d v="2016-08-08T00:00:00"/>
    <d v="2016-01-28T00:00:00"/>
    <s v="Posted"/>
    <x v="3"/>
    <s v=""/>
    <x v="3"/>
    <s v="STDINV2031"/>
    <s v="Invoice"/>
    <s v="NE"/>
    <n v="299.75"/>
    <n v="20.99"/>
  </r>
  <r>
    <s v="Vancouver Resort Hotels"/>
    <s v="VANCOUVE0001"/>
    <n v="64.150000000000006"/>
    <s v="STDINV"/>
    <d v="2016-01-29T00:00:00"/>
    <n v="55.5"/>
    <s v="Vancouver"/>
    <x v="0"/>
    <d v="2016-08-08T00:00:00"/>
    <d v="2016-01-29T00:00:00"/>
    <s v="Posted"/>
    <x v="4"/>
    <s v=""/>
    <x v="4"/>
    <s v="STDINV2032"/>
    <s v="Invoice"/>
    <s v="BC"/>
    <n v="59.95"/>
    <n v="4.2"/>
  </r>
  <r>
    <s v="Contoso, Ltd."/>
    <s v="CONTOSOL0001"/>
    <n v="128.35"/>
    <s v="STDINV"/>
    <d v="2016-02-08T00:00:00"/>
    <n v="59.29"/>
    <s v="Omaha"/>
    <x v="1"/>
    <d v="2016-08-14T00:00:00"/>
    <d v="2016-02-08T00:00:00"/>
    <s v="Posted"/>
    <x v="3"/>
    <s v=""/>
    <x v="3"/>
    <s v="STDINV2045"/>
    <s v="Invoice"/>
    <s v="NE"/>
    <n v="119.95"/>
    <n v="8.4"/>
  </r>
  <r>
    <s v="Vancouver Resort Hotels"/>
    <s v="VANCOUVE0001"/>
    <n v="5135.8999999999996"/>
    <s v="STDINV"/>
    <d v="2016-02-09T00:00:00"/>
    <n v="2394"/>
    <s v="Vancouver"/>
    <x v="0"/>
    <d v="2016-08-14T00:00:00"/>
    <d v="2016-02-09T00:00:00"/>
    <s v="Posted"/>
    <x v="4"/>
    <s v=""/>
    <x v="4"/>
    <s v="STDINV2046"/>
    <s v="Invoice"/>
    <s v="BC"/>
    <n v="4799.8999999999996"/>
    <n v="336"/>
  </r>
  <r>
    <s v="Plaza One"/>
    <s v="PLAZAONE0001"/>
    <n v="2567.9499999999998"/>
    <s v="STDINV"/>
    <d v="2016-02-09T00:00:00"/>
    <n v="1197"/>
    <s v="Woodbury"/>
    <x v="1"/>
    <d v="2016-08-14T00:00:00"/>
    <d v="2016-02-09T00:00:00"/>
    <s v="Posted"/>
    <x v="1"/>
    <s v=""/>
    <x v="1"/>
    <s v="STDINV2047"/>
    <s v="Invoice"/>
    <s v="MN"/>
    <n v="2399.9499999999998"/>
    <n v="168"/>
  </r>
  <r>
    <s v="Plaza One"/>
    <s v="PLAZAONE0001"/>
    <n v="256.7"/>
    <s v="STDINV"/>
    <d v="2016-01-30T00:00:00"/>
    <n v="118.58"/>
    <s v="Woodbury"/>
    <x v="1"/>
    <d v="2016-08-14T00:00:00"/>
    <d v="2016-01-30T00:00:00"/>
    <s v="Posted"/>
    <x v="1"/>
    <s v=""/>
    <x v="1"/>
    <s v="STDINV2033"/>
    <s v="Invoice"/>
    <s v="MN"/>
    <n v="239.9"/>
    <n v="16.8"/>
  </r>
  <r>
    <s v="Central Communications LTD"/>
    <s v="CENTRALC0001"/>
    <n v="320.74"/>
    <s v="STDINV"/>
    <d v="2016-01-31T00:00:00"/>
    <n v="277.5"/>
    <s v="Chicago"/>
    <x v="1"/>
    <d v="2016-08-14T00:00:00"/>
    <d v="2016-01-31T00:00:00"/>
    <s v="Posted"/>
    <x v="5"/>
    <s v=""/>
    <x v="5"/>
    <s v="STDINV2034"/>
    <s v="Invoice"/>
    <s v="IL"/>
    <n v="299.75"/>
    <n v="20.99"/>
  </r>
  <r>
    <s v="Magnificent Office Images"/>
    <s v="MAGNIFIC0001"/>
    <n v="641.47"/>
    <s v="STDINV"/>
    <d v="2016-02-01T00:00:00"/>
    <n v="555"/>
    <s v="Winnipeg"/>
    <x v="0"/>
    <d v="2016-08-14T00:00:00"/>
    <d v="2016-02-01T00:00:00"/>
    <s v="Posted"/>
    <x v="0"/>
    <s v=""/>
    <x v="0"/>
    <s v="STDINV2035"/>
    <s v="Invoice"/>
    <s v="MB"/>
    <n v="599.5"/>
    <n v="41.97"/>
  </r>
  <r>
    <s v="Metropolitan Fiber Systems"/>
    <s v="METROPOL0001"/>
    <n v="53.24"/>
    <s v="STDINV"/>
    <d v="2016-02-02T00:00:00"/>
    <n v="16.45"/>
    <s v="Milwaukee"/>
    <x v="1"/>
    <d v="2016-08-14T00:00:00"/>
    <d v="2016-02-02T00:00:00"/>
    <s v="Posted"/>
    <x v="1"/>
    <s v=""/>
    <x v="1"/>
    <s v="STDINV2036"/>
    <s v="Invoice"/>
    <s v="WI"/>
    <n v="49.75"/>
    <n v="3.49"/>
  </r>
  <r>
    <s v="Mahler State University"/>
    <s v="MAHLERST0001"/>
    <n v="19.899999999999999"/>
    <s v="STDINV"/>
    <d v="2016-03-04T00:00:00"/>
    <n v="0"/>
    <s v="Minneapolis"/>
    <x v="1"/>
    <d v="2016-08-14T00:00:00"/>
    <d v="2016-03-04T00:00:00"/>
    <s v="Unposted"/>
    <x v="1"/>
    <s v=""/>
    <x v="1"/>
    <s v="STDINV2037"/>
    <s v="Invoice"/>
    <s v="MN"/>
    <n v="19.899999999999999"/>
    <n v="0"/>
  </r>
  <r>
    <s v="Mahler State University"/>
    <s v="MAHLERST0001"/>
    <n v="19.899999999999999"/>
    <s v="STDINV"/>
    <d v="2016-02-03T00:00:00"/>
    <n v="6.58"/>
    <s v="Minneapolis"/>
    <x v="1"/>
    <d v="2016-08-14T00:00:00"/>
    <d v="2016-02-03T00:00:00"/>
    <s v="Posted"/>
    <x v="1"/>
    <s v=""/>
    <x v="1"/>
    <s v="STDINV2038"/>
    <s v="Invoice"/>
    <s v="MN"/>
    <n v="19.899999999999999"/>
    <n v="0"/>
  </r>
  <r>
    <s v="Lawrence Telemarketing"/>
    <s v="LAWRENCE0001"/>
    <n v="10.65"/>
    <s v="STDINV"/>
    <d v="2016-02-03T00:00:00"/>
    <n v="3.29"/>
    <s v="Lawrence"/>
    <x v="1"/>
    <d v="2016-08-14T00:00:00"/>
    <d v="2016-02-03T00:00:00"/>
    <s v="Posted"/>
    <x v="3"/>
    <s v=""/>
    <x v="3"/>
    <s v="STDINV2039"/>
    <s v="Invoice"/>
    <s v="KS"/>
    <n v="9.9499999999999993"/>
    <n v="0.7"/>
  </r>
  <r>
    <s v="Blue Yonder Airlines"/>
    <s v="BLUEYOND0001"/>
    <n v="19.899999999999999"/>
    <s v="STDINV"/>
    <d v="2016-02-03T00:00:00"/>
    <n v="6.58"/>
    <s v="Wichita"/>
    <x v="1"/>
    <d v="2016-08-14T00:00:00"/>
    <d v="2016-02-03T00:00:00"/>
    <s v="Posted"/>
    <x v="3"/>
    <s v=""/>
    <x v="3"/>
    <s v="STDINV2040"/>
    <s v="Invoice"/>
    <s v="KS"/>
    <n v="19.899999999999999"/>
    <n v="0"/>
  </r>
  <r>
    <s v="Astor Suites"/>
    <s v="ASTORSUI0001"/>
    <n v="10.65"/>
    <s v="STDINV"/>
    <d v="2016-02-04T00:00:00"/>
    <n v="3.29"/>
    <s v="Gary"/>
    <x v="1"/>
    <d v="2016-08-14T00:00:00"/>
    <d v="2016-02-04T00:00:00"/>
    <s v="Posted"/>
    <x v="2"/>
    <s v=""/>
    <x v="2"/>
    <s v="STDINV2041"/>
    <s v="Invoice"/>
    <s v="IN"/>
    <n v="9.9499999999999993"/>
    <n v="0.7"/>
  </r>
  <r>
    <s v="Plaza One"/>
    <s v="PLAZAONE0001"/>
    <n v="10.65"/>
    <s v="STDINV"/>
    <d v="2016-02-05T00:00:00"/>
    <n v="3.29"/>
    <s v="Woodbury"/>
    <x v="1"/>
    <d v="2016-08-14T00:00:00"/>
    <d v="2016-02-05T00:00:00"/>
    <s v="Posted"/>
    <x v="1"/>
    <s v=""/>
    <x v="1"/>
    <s v="STDINV2042"/>
    <s v="Invoice"/>
    <s v="MN"/>
    <n v="9.9499999999999993"/>
    <n v="0.7"/>
  </r>
  <r>
    <s v="Vancouver Resort Hotels"/>
    <s v="VANCOUVE0001"/>
    <n v="128.30000000000001"/>
    <s v="STDINV"/>
    <d v="2016-02-06T00:00:00"/>
    <n v="111"/>
    <s v="Vancouver"/>
    <x v="0"/>
    <d v="2016-08-14T00:00:00"/>
    <d v="2016-02-06T00:00:00"/>
    <s v="Posted"/>
    <x v="4"/>
    <s v=""/>
    <x v="4"/>
    <s v="STDINV2043"/>
    <s v="Invoice"/>
    <s v="BC"/>
    <n v="119.9"/>
    <n v="8.4"/>
  </r>
  <r>
    <s v="Aaron Fitz Electrical"/>
    <s v="AARONFIT0001"/>
    <n v="320.74"/>
    <s v="STDINV"/>
    <d v="2016-02-07T00:00:00"/>
    <n v="277.5"/>
    <s v="Chicago"/>
    <x v="1"/>
    <d v="2016-08-14T00:00:00"/>
    <d v="2016-02-07T00:00:00"/>
    <s v="Posted"/>
    <x v="5"/>
    <s v=""/>
    <x v="5"/>
    <s v="STDINV2044"/>
    <s v="Invoice"/>
    <s v="IL"/>
    <n v="299.75"/>
    <n v="20.99"/>
  </r>
  <r>
    <s v="Central Communications LTD"/>
    <s v="CENTRALC0001"/>
    <n v="5135.8999999999996"/>
    <s v="STDINV"/>
    <d v="2016-02-10T00:00:00"/>
    <n v="2394"/>
    <s v="Chicago"/>
    <x v="1"/>
    <d v="2016-08-14T00:00:00"/>
    <d v="2016-02-10T00:00:00"/>
    <s v="Posted"/>
    <x v="5"/>
    <s v=""/>
    <x v="5"/>
    <s v="STDINV2048"/>
    <s v="Invoice"/>
    <s v="IL"/>
    <n v="4799.8999999999996"/>
    <n v="336"/>
  </r>
  <r>
    <s v="Magnificent Office Images"/>
    <s v="MAGNIFIC0001"/>
    <n v="5135.8999999999996"/>
    <s v="STDINV"/>
    <d v="2016-02-11T00:00:00"/>
    <n v="2394"/>
    <s v="Winnipeg"/>
    <x v="0"/>
    <d v="2016-08-14T00:00:00"/>
    <d v="2016-02-11T00:00:00"/>
    <s v="Posted"/>
    <x v="0"/>
    <s v=""/>
    <x v="0"/>
    <s v="STDINV2049"/>
    <s v="Invoice"/>
    <s v="MB"/>
    <n v="4799.8999999999996"/>
    <n v="336"/>
  </r>
  <r>
    <s v="Metropolitan Fiber Systems"/>
    <s v="METROPOL0001"/>
    <n v="2567.9499999999998"/>
    <s v="STDINV"/>
    <d v="2016-02-14T00:00:00"/>
    <n v="1197"/>
    <s v="Milwaukee"/>
    <x v="1"/>
    <d v="2016-08-14T00:00:00"/>
    <d v="2016-02-14T00:00:00"/>
    <s v="Posted"/>
    <x v="1"/>
    <s v=""/>
    <x v="1"/>
    <s v="STDINV2050"/>
    <s v="Invoice"/>
    <s v="WI"/>
    <n v="2399.9499999999998"/>
    <n v="168"/>
  </r>
  <r>
    <s v="Mahler State University"/>
    <s v="MAHLERST0001"/>
    <n v="2399.9499999999998"/>
    <s v="STDINV"/>
    <d v="2016-02-15T00:00:00"/>
    <n v="664.96"/>
    <s v="Minneapolis"/>
    <x v="1"/>
    <d v="2016-08-14T00:00:00"/>
    <d v="2016-02-15T00:00:00"/>
    <s v="Posted"/>
    <x v="1"/>
    <s v=""/>
    <x v="1"/>
    <s v="STDINV2051"/>
    <s v="Invoice"/>
    <s v="MN"/>
    <n v="2399.9499999999998"/>
    <n v="0"/>
  </r>
  <r>
    <s v="Lawrence Telemarketing"/>
    <s v="LAWRENCE0001"/>
    <n v="5135.8999999999996"/>
    <s v="STDINV"/>
    <d v="2016-02-16T00:00:00"/>
    <n v="1329.92"/>
    <s v="Lawrence"/>
    <x v="1"/>
    <d v="2016-08-14T00:00:00"/>
    <d v="2016-02-16T00:00:00"/>
    <s v="Posted"/>
    <x v="3"/>
    <s v=""/>
    <x v="3"/>
    <s v="STDINV2052"/>
    <s v="Invoice"/>
    <s v="KS"/>
    <n v="4799.8999999999996"/>
    <n v="336"/>
  </r>
  <r>
    <s v="Blue Yonder Airlines"/>
    <s v="BLUEYOND0001"/>
    <n v="2399.9499999999998"/>
    <s v="STDINV"/>
    <d v="2016-02-17T00:00:00"/>
    <n v="664.96"/>
    <s v="Wichita"/>
    <x v="1"/>
    <d v="2016-08-14T00:00:00"/>
    <d v="2016-02-17T00:00:00"/>
    <s v="Posted"/>
    <x v="3"/>
    <s v=""/>
    <x v="3"/>
    <s v="STDINV2053"/>
    <s v="Invoice"/>
    <s v="KS"/>
    <n v="2399.9499999999998"/>
    <n v="0"/>
  </r>
  <r>
    <s v="Astor Suites"/>
    <s v="ASTORSUI0001"/>
    <n v="10.65"/>
    <s v="STDINV"/>
    <d v="2016-02-17T00:00:00"/>
    <n v="3.29"/>
    <s v="Gary"/>
    <x v="1"/>
    <d v="2016-08-14T00:00:00"/>
    <d v="2016-02-17T00:00:00"/>
    <s v="Posted"/>
    <x v="2"/>
    <s v=""/>
    <x v="2"/>
    <s v="STDINV2054"/>
    <s v="Invoice"/>
    <s v="IN"/>
    <n v="9.9499999999999993"/>
    <n v="0.7"/>
  </r>
  <r>
    <s v="Plaza One"/>
    <s v="PLAZAONE0001"/>
    <n v="2567.9499999999998"/>
    <s v="STDINV"/>
    <d v="2016-02-18T00:00:00"/>
    <n v="1197"/>
    <s v="Woodbury"/>
    <x v="1"/>
    <d v="2016-08-14T00:00:00"/>
    <d v="2016-02-18T00:00:00"/>
    <s v="Posted"/>
    <x v="1"/>
    <s v=""/>
    <x v="1"/>
    <s v="STDINV2055"/>
    <s v="Invoice"/>
    <s v="MN"/>
    <n v="2399.9499999999998"/>
    <n v="168"/>
  </r>
  <r>
    <s v="Vancouver Resort Hotels"/>
    <s v="VANCOUVE0001"/>
    <n v="171.1"/>
    <s v="STDINV"/>
    <d v="2016-02-18T00:00:00"/>
    <n v="77.180000000000007"/>
    <s v="Vancouver"/>
    <x v="0"/>
    <d v="2016-08-14T00:00:00"/>
    <d v="2016-02-18T00:00:00"/>
    <s v="Posted"/>
    <x v="4"/>
    <s v=""/>
    <x v="4"/>
    <s v="STDINV2056"/>
    <s v="Invoice"/>
    <s v="BC"/>
    <n v="159.9"/>
    <n v="11.2"/>
  </r>
  <r>
    <s v="Aaron Fitz Electrical"/>
    <s v="AARONFIT0001"/>
    <n v="2567.9499999999998"/>
    <s v="STDINV"/>
    <d v="2016-02-19T00:00:00"/>
    <n v="1197"/>
    <s v="Chicago"/>
    <x v="1"/>
    <d v="2016-08-14T00:00:00"/>
    <d v="2016-02-19T00:00:00"/>
    <s v="Posted"/>
    <x v="5"/>
    <s v=""/>
    <x v="5"/>
    <s v="STDINV2057"/>
    <s v="Invoice"/>
    <s v="IL"/>
    <n v="2399.9499999999998"/>
    <n v="168"/>
  </r>
  <r>
    <s v="Aaron Fitz Electrical"/>
    <s v="AARONFIT0001"/>
    <n v="342.19"/>
    <s v="STDINV"/>
    <d v="2016-02-19T00:00:00"/>
    <n v="154.36000000000001"/>
    <s v="Chicago"/>
    <x v="1"/>
    <d v="2016-08-14T00:00:00"/>
    <d v="2016-02-19T00:00:00"/>
    <s v="Posted"/>
    <x v="5"/>
    <s v=""/>
    <x v="5"/>
    <s v="STDINV2058"/>
    <s v="Invoice"/>
    <s v="IL"/>
    <n v="319.8"/>
    <n v="22.39"/>
  </r>
  <r>
    <s v="Plaza One"/>
    <s v="PLAZAONE0001"/>
    <n v="2567.9499999999998"/>
    <s v="STDINV"/>
    <d v="2016-02-20T00:00:00"/>
    <n v="1197"/>
    <s v="Woodbury"/>
    <x v="1"/>
    <d v="2016-08-14T00:00:00"/>
    <d v="2016-02-20T00:00:00"/>
    <s v="Posted"/>
    <x v="1"/>
    <s v=""/>
    <x v="1"/>
    <s v="STDINV2059"/>
    <s v="Invoice"/>
    <s v="MN"/>
    <n v="2399.9499999999998"/>
    <n v="168"/>
  </r>
  <r>
    <s v="Central Communications LTD"/>
    <s v="CENTRALC0001"/>
    <n v="2567.9499999999998"/>
    <s v="STDINV"/>
    <d v="2016-02-20T00:00:00"/>
    <n v="1197"/>
    <s v="Chicago"/>
    <x v="1"/>
    <d v="2016-08-14T00:00:00"/>
    <d v="2016-02-20T00:00:00"/>
    <s v="Posted"/>
    <x v="5"/>
    <s v=""/>
    <x v="5"/>
    <s v="STDINV2060"/>
    <s v="Invoice"/>
    <s v="IL"/>
    <n v="2399.9499999999998"/>
    <n v="168"/>
  </r>
  <r>
    <s v="Holling Communications Inc."/>
    <s v="HOLLINGC0001"/>
    <n v="203.25"/>
    <s v="STDINV"/>
    <d v="2016-02-23T00:00:00"/>
    <n v="92.59"/>
    <s v="Columbia"/>
    <x v="1"/>
    <d v="2016-08-14T00:00:00"/>
    <d v="2016-02-23T00:00:00"/>
    <s v="Posted"/>
    <x v="5"/>
    <s v=""/>
    <x v="5"/>
    <s v="STDINV2066"/>
    <s v="Invoice"/>
    <s v="MO"/>
    <n v="189.95"/>
    <n v="13.3"/>
  </r>
  <r>
    <s v="Breakthrough Telemarketing"/>
    <s v="BREAKTHR0001"/>
    <n v="21.3"/>
    <s v="STDINV"/>
    <d v="2016-02-23T00:00:00"/>
    <n v="9.1"/>
    <s v="Montreal"/>
    <x v="0"/>
    <d v="2016-08-14T00:00:00"/>
    <d v="2016-02-23T00:00:00"/>
    <s v="Posted"/>
    <x v="6"/>
    <s v=""/>
    <x v="6"/>
    <s v="STDINV2067"/>
    <s v="Invoice"/>
    <s v="PQ"/>
    <n v="19.899999999999999"/>
    <n v="1.4"/>
  </r>
  <r>
    <s v="Holling Communications Inc."/>
    <s v="HOLLINGC0001"/>
    <n v="256.58999999999997"/>
    <s v="STDINV"/>
    <d v="2016-02-24T00:00:00"/>
    <n v="119"/>
    <s v="Columbia"/>
    <x v="1"/>
    <d v="2016-08-14T00:00:00"/>
    <d v="2016-02-24T00:00:00"/>
    <s v="Posted"/>
    <x v="5"/>
    <s v=""/>
    <x v="5"/>
    <s v="STDINV2068"/>
    <s v="Invoice"/>
    <s v="MO"/>
    <n v="239.8"/>
    <n v="16.79"/>
  </r>
  <r>
    <s v="Aaron Fitz Electrical"/>
    <s v="AARONFIT0001"/>
    <n v="406.5"/>
    <s v="STDINV"/>
    <d v="2016-02-25T00:00:00"/>
    <n v="187.1"/>
    <s v="Chicago"/>
    <x v="1"/>
    <d v="2016-08-14T00:00:00"/>
    <d v="2016-02-25T00:00:00"/>
    <s v="Posted"/>
    <x v="5"/>
    <s v=""/>
    <x v="5"/>
    <s v="STDINV2069"/>
    <s v="Invoice"/>
    <s v="IL"/>
    <n v="379.9"/>
    <n v="26.6"/>
  </r>
  <r>
    <s v="Contoso, Ltd."/>
    <s v="CONTOSOL0001"/>
    <n v="652.65"/>
    <s v="STDINV"/>
    <d v="2016-02-25T00:00:00"/>
    <n v="301.54000000000002"/>
    <s v="Omaha"/>
    <x v="1"/>
    <d v="2016-08-14T00:00:00"/>
    <d v="2016-02-25T00:00:00"/>
    <s v="Posted"/>
    <x v="3"/>
    <s v=""/>
    <x v="3"/>
    <s v="STDINV2070"/>
    <s v="Invoice"/>
    <s v="NE"/>
    <n v="609.95000000000005"/>
    <n v="42.7"/>
  </r>
  <r>
    <s v="Vancouver Resort Hotels"/>
    <s v="VANCOUVE0001"/>
    <n v="117.65"/>
    <s v="STDINV"/>
    <d v="2016-02-26T00:00:00"/>
    <n v="50.25"/>
    <s v="Vancouver"/>
    <x v="0"/>
    <d v="2016-08-14T00:00:00"/>
    <d v="2016-02-26T00:00:00"/>
    <s v="Posted"/>
    <x v="4"/>
    <s v=""/>
    <x v="4"/>
    <s v="STDINV2071"/>
    <s v="Invoice"/>
    <s v="BC"/>
    <n v="109.95"/>
    <n v="7.7"/>
  </r>
  <r>
    <s v="Plaza One"/>
    <s v="PLAZAONE0001"/>
    <n v="609.75"/>
    <s v="STDINV"/>
    <d v="2016-02-27T00:00:00"/>
    <n v="272.64"/>
    <s v="Woodbury"/>
    <x v="1"/>
    <d v="2016-08-14T00:00:00"/>
    <d v="2016-02-27T00:00:00"/>
    <s v="Posted"/>
    <x v="1"/>
    <s v=""/>
    <x v="1"/>
    <s v="STDINV2072"/>
    <s v="Invoice"/>
    <s v="MN"/>
    <n v="569.85"/>
    <n v="39.9"/>
  </r>
  <r>
    <s v="Central Communications LTD"/>
    <s v="CENTRALC0001"/>
    <n v="1219.49"/>
    <s v="STDINV"/>
    <d v="2016-02-28T00:00:00"/>
    <n v="549.54"/>
    <s v="Chicago"/>
    <x v="1"/>
    <d v="2016-08-14T00:00:00"/>
    <d v="2016-02-28T00:00:00"/>
    <s v="Posted"/>
    <x v="5"/>
    <s v=""/>
    <x v="5"/>
    <s v="STDINV2073"/>
    <s v="Invoice"/>
    <s v="IL"/>
    <n v="1139.7"/>
    <n v="79.790000000000006"/>
  </r>
  <r>
    <s v="Magnificent Office Images"/>
    <s v="MAGNIFIC0001"/>
    <n v="812.99"/>
    <s v="STDINV"/>
    <d v="2016-02-28T00:00:00"/>
    <n v="366.36"/>
    <s v="Winnipeg"/>
    <x v="0"/>
    <d v="2016-08-14T00:00:00"/>
    <d v="2016-02-28T00:00:00"/>
    <s v="Posted"/>
    <x v="0"/>
    <s v=""/>
    <x v="0"/>
    <s v="STDINV2074"/>
    <s v="Invoice"/>
    <s v="MB"/>
    <n v="759.8"/>
    <n v="53.19"/>
  </r>
  <r>
    <s v="Metropolitan Fiber Systems"/>
    <s v="METROPOL0001"/>
    <n v="1919.9"/>
    <s v="STDINV"/>
    <d v="2016-03-01T00:00:00"/>
    <n v="958.1"/>
    <s v="Milwaukee"/>
    <x v="1"/>
    <d v="2016-08-14T00:00:00"/>
    <d v="2016-03-01T00:00:00"/>
    <s v="Posted"/>
    <x v="1"/>
    <s v=""/>
    <x v="1"/>
    <s v="STDINV2075"/>
    <s v="Invoice"/>
    <s v="WI"/>
    <n v="1919.9"/>
    <n v="0"/>
  </r>
  <r>
    <s v="Mahler State University"/>
    <s v="MAHLERST0001"/>
    <n v="359.85"/>
    <s v="STDINV"/>
    <d v="2016-03-02T00:00:00"/>
    <n v="83.94"/>
    <s v="Minneapolis"/>
    <x v="1"/>
    <d v="2016-08-14T00:00:00"/>
    <d v="2016-03-02T00:00:00"/>
    <s v="Posted"/>
    <x v="1"/>
    <s v=""/>
    <x v="1"/>
    <s v="STDINV2076"/>
    <s v="Invoice"/>
    <s v="MN"/>
    <n v="359.85"/>
    <n v="0"/>
  </r>
  <r>
    <s v="Lawrence Telemarketing"/>
    <s v="LAWRENCE0001"/>
    <n v="27699.9"/>
    <s v="STDINV"/>
    <d v="2016-03-02T00:00:00"/>
    <n v="13843.76"/>
    <s v="Lawrence"/>
    <x v="1"/>
    <d v="2016-08-14T00:00:00"/>
    <d v="2016-03-02T00:00:00"/>
    <s v="Posted"/>
    <x v="3"/>
    <s v=""/>
    <x v="3"/>
    <s v="STDINV2077"/>
    <s v="Invoice"/>
    <s v="KS"/>
    <n v="27699.9"/>
    <n v="0"/>
  </r>
  <r>
    <s v="Blue Yonder Airlines"/>
    <s v="BLUEYOND0001"/>
    <n v="109.95"/>
    <s v="STDINV"/>
    <d v="2016-03-03T00:00:00"/>
    <n v="50.25"/>
    <s v="Wichita"/>
    <x v="1"/>
    <d v="2016-08-14T00:00:00"/>
    <d v="2016-03-03T00:00:00"/>
    <s v="Posted"/>
    <x v="3"/>
    <s v=""/>
    <x v="3"/>
    <s v="STDINV2078"/>
    <s v="Invoice"/>
    <s v="KS"/>
    <n v="109.95"/>
    <n v="0"/>
  </r>
  <r>
    <s v="Astor Suites"/>
    <s v="ASTORSUI0001"/>
    <n v="49.75"/>
    <s v="STDINV"/>
    <d v="2016-03-03T00:00:00"/>
    <n v="22.75"/>
    <s v="Gary"/>
    <x v="1"/>
    <d v="2016-08-14T00:00:00"/>
    <d v="2016-03-03T00:00:00"/>
    <s v="Posted"/>
    <x v="2"/>
    <s v=""/>
    <x v="2"/>
    <s v="STDINV2079"/>
    <s v="Invoice"/>
    <s v="IN"/>
    <n v="49.75"/>
    <n v="0"/>
  </r>
  <r>
    <s v="Plaza One"/>
    <s v="PLAZAONE0001"/>
    <n v="29.85"/>
    <s v="STDINV"/>
    <d v="2016-03-04T00:00:00"/>
    <n v="13.65"/>
    <s v="Woodbury"/>
    <x v="1"/>
    <d v="2016-08-14T00:00:00"/>
    <d v="2016-03-04T00:00:00"/>
    <s v="Posted"/>
    <x v="1"/>
    <s v=""/>
    <x v="1"/>
    <s v="STDINV2080"/>
    <s v="Invoice"/>
    <s v="MN"/>
    <n v="29.85"/>
    <n v="0"/>
  </r>
  <r>
    <s v="Vancouver Resort Hotels"/>
    <s v="VANCOUVE0001"/>
    <n v="19.899999999999999"/>
    <s v="STDINV"/>
    <d v="2016-03-04T00:00:00"/>
    <n v="6.58"/>
    <s v="Vancouver"/>
    <x v="0"/>
    <d v="2016-08-14T00:00:00"/>
    <d v="2016-03-04T00:00:00"/>
    <s v="Posted"/>
    <x v="4"/>
    <s v=""/>
    <x v="4"/>
    <s v="STDINV2081"/>
    <s v="Invoice"/>
    <s v="BC"/>
    <n v="19.899999999999999"/>
    <n v="0"/>
  </r>
  <r>
    <s v="Aaron Fitz Electrical"/>
    <s v="AARONFIT0001"/>
    <n v="239.9"/>
    <s v="STDINV"/>
    <d v="2016-03-04T00:00:00"/>
    <n v="55.96"/>
    <s v="Chicago"/>
    <x v="1"/>
    <d v="2016-08-14T00:00:00"/>
    <d v="2016-03-04T00:00:00"/>
    <s v="Posted"/>
    <x v="5"/>
    <s v=""/>
    <x v="5"/>
    <s v="STDINV2082"/>
    <s v="Invoice"/>
    <s v="IL"/>
    <n v="239.9"/>
    <n v="0"/>
  </r>
  <r>
    <s v="Aaron Fitz Electrical"/>
    <s v="AARONFIT0001"/>
    <n v="219.9"/>
    <s v="STDINV"/>
    <d v="2016-03-04T00:00:00"/>
    <n v="100.5"/>
    <s v="Chicago"/>
    <x v="1"/>
    <d v="2016-08-14T00:00:00"/>
    <d v="2016-03-04T00:00:00"/>
    <s v="Posted"/>
    <x v="5"/>
    <s v=""/>
    <x v="5"/>
    <s v="STDINV2083"/>
    <s v="Invoice"/>
    <s v="IL"/>
    <n v="219.9"/>
    <n v="0"/>
  </r>
  <r>
    <s v="Plaza One"/>
    <s v="PLAZAONE0001"/>
    <n v="159.80000000000001"/>
    <s v="STDINV"/>
    <d v="2016-03-05T00:00:00"/>
    <n v="81.8"/>
    <s v="Woodbury"/>
    <x v="1"/>
    <d v="2016-08-14T00:00:00"/>
    <d v="2016-03-05T00:00:00"/>
    <s v="Posted"/>
    <x v="1"/>
    <s v=""/>
    <x v="1"/>
    <s v="STDINV2084"/>
    <s v="Invoice"/>
    <s v="MN"/>
    <n v="159.80000000000001"/>
    <n v="0"/>
  </r>
  <r>
    <s v="Central Communications LTD"/>
    <s v="CENTRALC0001"/>
    <n v="19.95"/>
    <s v="STDINV"/>
    <d v="2016-03-06T00:00:00"/>
    <n v="5.98"/>
    <s v="Chicago"/>
    <x v="1"/>
    <d v="2016-08-14T00:00:00"/>
    <d v="2016-03-06T00:00:00"/>
    <s v="Posted"/>
    <x v="5"/>
    <s v=""/>
    <x v="5"/>
    <s v="STDINV2085"/>
    <s v="Invoice"/>
    <s v="IL"/>
    <n v="19.95"/>
    <n v="0"/>
  </r>
  <r>
    <s v="Magnificent Office Images"/>
    <s v="MAGNIFIC0001"/>
    <n v="2679.9"/>
    <s v="STDINV"/>
    <d v="2016-03-07T00:00:00"/>
    <n v="1396.24"/>
    <s v="Winnipeg"/>
    <x v="0"/>
    <d v="2016-08-14T00:00:00"/>
    <d v="2016-03-07T00:00:00"/>
    <s v="Posted"/>
    <x v="0"/>
    <s v=""/>
    <x v="0"/>
    <s v="STDINV2086"/>
    <s v="Invoice"/>
    <s v="MB"/>
    <n v="2679.9"/>
    <n v="0"/>
  </r>
  <r>
    <s v="Metropolitan Fiber Systems"/>
    <s v="METROPOL0001"/>
    <n v="569.85"/>
    <s v="STDINV"/>
    <d v="2016-03-08T00:00:00"/>
    <n v="274.77"/>
    <s v="Milwaukee"/>
    <x v="1"/>
    <d v="2016-08-14T00:00:00"/>
    <d v="2016-03-08T00:00:00"/>
    <s v="Posted"/>
    <x v="1"/>
    <s v=""/>
    <x v="1"/>
    <s v="STDINV2087"/>
    <s v="Invoice"/>
    <s v="WI"/>
    <n v="569.85"/>
    <n v="0"/>
  </r>
  <r>
    <s v="Astor Suites"/>
    <s v="ASTORSUI0001"/>
    <n v="41549.85"/>
    <s v="STDINV"/>
    <d v="2016-03-09T00:00:00"/>
    <n v="20765.64"/>
    <s v="Gary"/>
    <x v="1"/>
    <d v="2016-08-14T00:00:00"/>
    <d v="2016-03-09T00:00:00"/>
    <s v="Posted"/>
    <x v="2"/>
    <s v=""/>
    <x v="2"/>
    <s v="STDINV2088"/>
    <s v="Invoice"/>
    <s v="IN"/>
    <n v="41549.85"/>
    <n v="0"/>
  </r>
  <r>
    <s v="Mahler State University"/>
    <s v="MAHLERST0001"/>
    <n v="759.8"/>
    <s v="STDINV"/>
    <d v="2016-03-10T00:00:00"/>
    <n v="366.36"/>
    <s v="Minneapolis"/>
    <x v="1"/>
    <d v="2016-08-14T00:00:00"/>
    <d v="2016-03-10T00:00:00"/>
    <s v="Posted"/>
    <x v="1"/>
    <s v=""/>
    <x v="1"/>
    <s v="STDINV2089"/>
    <s v="Invoice"/>
    <s v="MN"/>
    <n v="759.8"/>
    <n v="0"/>
  </r>
  <r>
    <s v="Lawrence Telemarketing"/>
    <s v="LAWRENCE0001"/>
    <n v="569.85"/>
    <s v="STDINV"/>
    <d v="2016-03-11T00:00:00"/>
    <n v="274.77"/>
    <s v="Lawrence"/>
    <x v="1"/>
    <d v="2016-08-14T00:00:00"/>
    <d v="2016-03-11T00:00:00"/>
    <s v="Posted"/>
    <x v="3"/>
    <s v=""/>
    <x v="3"/>
    <s v="STDINV2090"/>
    <s v="Invoice"/>
    <s v="KS"/>
    <n v="569.85"/>
    <n v="0"/>
  </r>
  <r>
    <s v="Blue Yonder Airlines"/>
    <s v="BLUEYOND0001"/>
    <n v="1919.9"/>
    <s v="STDINV"/>
    <d v="2016-03-11T00:00:00"/>
    <n v="958.1"/>
    <s v="Wichita"/>
    <x v="1"/>
    <d v="2016-08-14T00:00:00"/>
    <d v="2016-03-11T00:00:00"/>
    <s v="Posted"/>
    <x v="3"/>
    <s v=""/>
    <x v="3"/>
    <s v="STDINV2091"/>
    <s v="Invoice"/>
    <s v="KS"/>
    <n v="1919.9"/>
    <n v="0"/>
  </r>
  <r>
    <s v="Astor Suites"/>
    <s v="ASTORSUI0001"/>
    <n v="119.95"/>
    <s v="STDINV"/>
    <d v="2016-03-11T00:00:00"/>
    <n v="27.98"/>
    <s v="Gary"/>
    <x v="1"/>
    <d v="2016-08-14T00:00:00"/>
    <d v="2016-03-11T00:00:00"/>
    <s v="Posted"/>
    <x v="2"/>
    <s v=""/>
    <x v="2"/>
    <s v="STDINV2092"/>
    <s v="Invoice"/>
    <s v="IN"/>
    <n v="119.95"/>
    <n v="0"/>
  </r>
  <r>
    <s v="Plaza One"/>
    <s v="PLAZAONE0001"/>
    <n v="55399.8"/>
    <s v="STDINV"/>
    <d v="2016-03-12T00:00:00"/>
    <n v="27687.52"/>
    <s v="Woodbury"/>
    <x v="1"/>
    <d v="2016-08-14T00:00:00"/>
    <d v="2016-03-12T00:00:00"/>
    <s v="Posted"/>
    <x v="1"/>
    <s v=""/>
    <x v="1"/>
    <s v="STDINV2093"/>
    <s v="Invoice"/>
    <s v="MN"/>
    <n v="55399.8"/>
    <n v="0"/>
  </r>
  <r>
    <s v="Vancouver Resort Hotels"/>
    <s v="VANCOUVE0001"/>
    <n v="329.85"/>
    <s v="STDINV"/>
    <d v="2016-03-13T00:00:00"/>
    <n v="150.75"/>
    <s v="Vancouver"/>
    <x v="0"/>
    <d v="2016-08-14T00:00:00"/>
    <d v="2016-03-13T00:00:00"/>
    <s v="Posted"/>
    <x v="4"/>
    <s v=""/>
    <x v="4"/>
    <s v="STDINV2094"/>
    <s v="Invoice"/>
    <s v="BC"/>
    <n v="329.85"/>
    <n v="0"/>
  </r>
  <r>
    <s v="Aaron Fitz Electrical"/>
    <s v="AARONFIT0001"/>
    <n v="119.4"/>
    <s v="STDINV"/>
    <d v="2016-03-14T00:00:00"/>
    <n v="54.6"/>
    <s v="Chicago"/>
    <x v="1"/>
    <d v="2016-08-14T00:00:00"/>
    <d v="2016-03-14T00:00:00"/>
    <s v="Posted"/>
    <x v="5"/>
    <s v=""/>
    <x v="5"/>
    <s v="STDINV2095"/>
    <s v="Invoice"/>
    <s v="IL"/>
    <n v="119.4"/>
    <n v="0"/>
  </r>
  <r>
    <s v="Aaron Fitz Electrical"/>
    <s v="AARONFIT0001"/>
    <n v="358.2"/>
    <s v="STDINV"/>
    <d v="2016-03-14T00:00:00"/>
    <n v="163.80000000000001"/>
    <s v="Chicago"/>
    <x v="1"/>
    <d v="2016-08-14T00:00:00"/>
    <d v="2016-03-14T00:00:00"/>
    <s v="Posted"/>
    <x v="5"/>
    <s v=""/>
    <x v="5"/>
    <s v="STDINV2096"/>
    <s v="Invoice"/>
    <s v="IL"/>
    <n v="358.2"/>
    <n v="0"/>
  </r>
  <r>
    <s v="Place One Suites"/>
    <s v="PLACEONE0001"/>
    <n v="39.799999999999997"/>
    <s v="STDINV"/>
    <d v="2016-03-15T00:00:00"/>
    <n v="13.16"/>
    <s v="Vancouver"/>
    <x v="0"/>
    <d v="2016-08-14T00:00:00"/>
    <d v="2016-03-15T00:00:00"/>
    <s v="Posted"/>
    <x v="4"/>
    <s v=""/>
    <x v="4"/>
    <s v="STDINV2097"/>
    <s v="Invoice"/>
    <s v="BC"/>
    <n v="39.799999999999997"/>
    <n v="0"/>
  </r>
  <r>
    <s v="Central Communications LTD"/>
    <s v="CENTRALC0001"/>
    <n v="239.9"/>
    <s v="STDINV"/>
    <d v="2016-03-16T00:00:00"/>
    <n v="55.96"/>
    <s v="Chicago"/>
    <x v="1"/>
    <d v="2016-08-14T00:00:00"/>
    <d v="2016-03-16T00:00:00"/>
    <s v="Posted"/>
    <x v="5"/>
    <s v=""/>
    <x v="5"/>
    <s v="STDINV2098"/>
    <s v="Invoice"/>
    <s v="IL"/>
    <n v="239.9"/>
    <n v="0"/>
  </r>
  <r>
    <s v="Magnificent Office Images"/>
    <s v="MAGNIFIC0001"/>
    <n v="1099.5"/>
    <s v="STDINV"/>
    <d v="2016-03-17T00:00:00"/>
    <n v="502.5"/>
    <s v="Winnipeg"/>
    <x v="0"/>
    <d v="2016-08-14T00:00:00"/>
    <d v="2016-03-17T00:00:00"/>
    <s v="Posted"/>
    <x v="0"/>
    <s v=""/>
    <x v="0"/>
    <s v="STDINV2099"/>
    <s v="Invoice"/>
    <s v="MB"/>
    <n v="1099.5"/>
    <n v="0"/>
  </r>
  <r>
    <s v="Metropolitan Fiber Systems"/>
    <s v="METROPOL0001"/>
    <n v="159.80000000000001"/>
    <s v="STDINV"/>
    <d v="2016-03-17T00:00:00"/>
    <n v="81.8"/>
    <s v="Milwaukee"/>
    <x v="1"/>
    <d v="2016-08-14T00:00:00"/>
    <d v="2016-03-17T00:00:00"/>
    <s v="Posted"/>
    <x v="1"/>
    <s v=""/>
    <x v="1"/>
    <s v="STDINV2100"/>
    <s v="Invoice"/>
    <s v="WI"/>
    <n v="159.80000000000001"/>
    <n v="0"/>
  </r>
  <r>
    <s v="Astor Suites"/>
    <s v="ASTORSUI0001"/>
    <n v="39.9"/>
    <s v="STDINV"/>
    <d v="2016-03-18T00:00:00"/>
    <n v="11.96"/>
    <s v="Gary"/>
    <x v="1"/>
    <d v="2016-08-14T00:00:00"/>
    <d v="2016-03-18T00:00:00"/>
    <s v="Posted"/>
    <x v="2"/>
    <s v=""/>
    <x v="2"/>
    <s v="STDINV2101"/>
    <s v="Invoice"/>
    <s v="IN"/>
    <n v="39.9"/>
    <n v="0"/>
  </r>
  <r>
    <s v="Plaza One"/>
    <s v="PLAZAONE0001"/>
    <n v="8039.7"/>
    <s v="STDINV"/>
    <d v="2016-03-18T00:00:00"/>
    <n v="3940.62"/>
    <s v="Woodbury"/>
    <x v="1"/>
    <d v="2016-08-14T00:00:00"/>
    <d v="2016-03-18T00:00:00"/>
    <s v="Posted"/>
    <x v="1"/>
    <s v=""/>
    <x v="1"/>
    <s v="STDINV2102"/>
    <s v="Invoice"/>
    <s v="MN"/>
    <n v="8039.7"/>
    <n v="0"/>
  </r>
  <r>
    <s v="Holling Communications Inc."/>
    <s v="HOLLINGC0001"/>
    <n v="239.85"/>
    <s v="STDINV"/>
    <d v="2016-03-18T00:00:00"/>
    <n v="115.77"/>
    <s v="Columbia"/>
    <x v="1"/>
    <d v="2016-08-14T00:00:00"/>
    <d v="2016-03-18T00:00:00"/>
    <s v="Posted"/>
    <x v="5"/>
    <s v=""/>
    <x v="5"/>
    <s v="STDINV2103"/>
    <s v="Invoice"/>
    <s v="MO"/>
    <n v="239.85"/>
    <n v="0"/>
  </r>
  <r>
    <s v="Breakthrough Telemarketing"/>
    <s v="BREAKTHR0001"/>
    <n v="21599.55"/>
    <s v="STDINV"/>
    <d v="2016-03-19T00:00:00"/>
    <n v="10773"/>
    <s v="Montreal"/>
    <x v="0"/>
    <d v="2016-08-14T00:00:00"/>
    <d v="2016-03-19T00:00:00"/>
    <s v="Posted"/>
    <x v="6"/>
    <s v=""/>
    <x v="6"/>
    <s v="STDINV2104"/>
    <s v="Invoice"/>
    <s v="PQ"/>
    <n v="21599.55"/>
    <n v="0"/>
  </r>
  <r>
    <s v="Holling Communications Inc."/>
    <s v="HOLLINGC0001"/>
    <n v="799.5"/>
    <s v="STDINV"/>
    <d v="2016-03-20T00:00:00"/>
    <n v="385.9"/>
    <s v="Columbia"/>
    <x v="1"/>
    <d v="2016-08-14T00:00:00"/>
    <d v="2016-03-20T00:00:00"/>
    <s v="Posted"/>
    <x v="5"/>
    <s v=""/>
    <x v="5"/>
    <s v="STDINV2105"/>
    <s v="Invoice"/>
    <s v="MO"/>
    <n v="799.5"/>
    <n v="0"/>
  </r>
  <r>
    <s v="Mahler State University"/>
    <s v="MAHLERST0001"/>
    <n v="28799.4"/>
    <s v="STDINV"/>
    <d v="2016-03-21T00:00:00"/>
    <n v="14364"/>
    <s v="Minneapolis"/>
    <x v="1"/>
    <d v="2016-08-14T00:00:00"/>
    <d v="2016-03-21T00:00:00"/>
    <s v="Posted"/>
    <x v="1"/>
    <s v=""/>
    <x v="1"/>
    <s v="STDINV2106"/>
    <s v="Invoice"/>
    <s v="MN"/>
    <n v="28799.4"/>
    <n v="0"/>
  </r>
  <r>
    <s v="Lawrence Telemarketing"/>
    <s v="LAWRENCE0001"/>
    <n v="4799.8999999999996"/>
    <s v="STDINV"/>
    <d v="2016-03-22T00:00:00"/>
    <n v="2394"/>
    <s v="Lawrence"/>
    <x v="1"/>
    <d v="2016-08-14T00:00:00"/>
    <d v="2016-03-22T00:00:00"/>
    <s v="Posted"/>
    <x v="3"/>
    <s v=""/>
    <x v="3"/>
    <s v="STDINV2107"/>
    <s v="Invoice"/>
    <s v="KS"/>
    <n v="4799.8999999999996"/>
    <n v="0"/>
  </r>
  <r>
    <s v="Blue Yonder Airlines"/>
    <s v="BLUEYOND0001"/>
    <n v="59.95"/>
    <s v="STDINV"/>
    <d v="2016-03-23T00:00:00"/>
    <n v="55.5"/>
    <s v="Wichita"/>
    <x v="1"/>
    <d v="2016-08-14T00:00:00"/>
    <d v="2016-03-23T00:00:00"/>
    <s v="Posted"/>
    <x v="3"/>
    <s v=""/>
    <x v="3"/>
    <s v="STDINV2108"/>
    <s v="Invoice"/>
    <s v="KS"/>
    <n v="59.95"/>
    <n v="0"/>
  </r>
  <r>
    <s v="Astor Suites"/>
    <s v="ASTORSUI0001"/>
    <n v="479.6"/>
    <s v="STDINV"/>
    <d v="2016-03-24T00:00:00"/>
    <n v="444"/>
    <s v="Gary"/>
    <x v="1"/>
    <d v="2016-08-14T00:00:00"/>
    <d v="2016-03-24T00:00:00"/>
    <s v="Posted"/>
    <x v="2"/>
    <s v=""/>
    <x v="2"/>
    <s v="STDINV2109"/>
    <s v="Invoice"/>
    <s v="IN"/>
    <n v="479.6"/>
    <n v="0"/>
  </r>
  <r>
    <s v="Plaza One"/>
    <s v="PLAZAONE0001"/>
    <n v="1339.95"/>
    <s v="STDINV"/>
    <d v="2016-03-25T00:00:00"/>
    <n v="669"/>
    <s v="Woodbury"/>
    <x v="1"/>
    <d v="2016-08-14T00:00:00"/>
    <d v="2016-03-25T00:00:00"/>
    <s v="Posted"/>
    <x v="1"/>
    <s v=""/>
    <x v="1"/>
    <s v="STDINV2110"/>
    <s v="Invoice"/>
    <s v="MN"/>
    <n v="1339.95"/>
    <n v="0"/>
  </r>
  <r>
    <s v="Vancouver Resort Hotels"/>
    <s v="VANCOUVE0001"/>
    <n v="419.4"/>
    <s v="STDINV"/>
    <d v="2016-03-26T00:00:00"/>
    <n v="0"/>
    <s v="Vancouver"/>
    <x v="0"/>
    <d v="2016-08-14T00:00:00"/>
    <d v="2016-03-26T00:00:00"/>
    <s v="Posted"/>
    <x v="4"/>
    <s v=""/>
    <x v="4"/>
    <s v="STDINV2111"/>
    <s v="Invoice"/>
    <s v="BC"/>
    <n v="419.4"/>
    <n v="0"/>
  </r>
  <r>
    <s v="Aaron Fitz Electrical"/>
    <s v="AARONFIT0001"/>
    <n v="189.95"/>
    <s v="STDINV"/>
    <d v="2016-03-27T00:00:00"/>
    <n v="92.59"/>
    <s v="Chicago"/>
    <x v="1"/>
    <d v="2016-08-14T00:00:00"/>
    <d v="2016-03-27T00:00:00"/>
    <s v="Posted"/>
    <x v="5"/>
    <s v=""/>
    <x v="5"/>
    <s v="STDINV2112"/>
    <s v="Invoice"/>
    <s v="IL"/>
    <n v="189.95"/>
    <n v="0"/>
  </r>
  <r>
    <s v="Aaron Fitz Electrical"/>
    <s v="AARONFIT0001"/>
    <n v="39.799999999999997"/>
    <s v="STDINV"/>
    <d v="2016-03-28T00:00:00"/>
    <n v="18.2"/>
    <s v="Chicago"/>
    <x v="1"/>
    <d v="2016-08-14T00:00:00"/>
    <d v="2016-03-28T00:00:00"/>
    <s v="Posted"/>
    <x v="5"/>
    <s v=""/>
    <x v="5"/>
    <s v="STDINV2113"/>
    <s v="Invoice"/>
    <s v="IL"/>
    <n v="39.799999999999997"/>
    <n v="0"/>
  </r>
  <r>
    <s v="Plaza One"/>
    <s v="PLAZAONE0001"/>
    <n v="359.7"/>
    <s v="STDINV"/>
    <d v="2016-03-29T00:00:00"/>
    <n v="171.42"/>
    <s v="Woodbury"/>
    <x v="1"/>
    <d v="2016-08-14T00:00:00"/>
    <d v="2016-03-29T00:00:00"/>
    <s v="Posted"/>
    <x v="1"/>
    <s v=""/>
    <x v="1"/>
    <s v="STDINV2114"/>
    <s v="Invoice"/>
    <s v="MN"/>
    <n v="359.7"/>
    <n v="0"/>
  </r>
  <r>
    <s v="Aaron Fitz Electrical"/>
    <s v="AARONFIT0001"/>
    <n v="569.85"/>
    <s v="STDINV"/>
    <d v="2016-03-30T00:00:00"/>
    <n v="277.77"/>
    <s v="Chicago"/>
    <x v="1"/>
    <d v="2016-08-14T00:00:00"/>
    <d v="2016-03-30T00:00:00"/>
    <s v="Posted"/>
    <x v="5"/>
    <s v=""/>
    <x v="5"/>
    <s v="STDINV2115"/>
    <s v="Invoice"/>
    <s v="IL"/>
    <n v="569.85"/>
    <n v="0"/>
  </r>
  <r>
    <s v="Breakthrough Telemarketing"/>
    <s v="BREAKTHR0001"/>
    <n v="1219.9000000000001"/>
    <s v="STDINV"/>
    <d v="2016-03-31T00:00:00"/>
    <n v="607.70000000000005"/>
    <s v="Montreal"/>
    <x v="0"/>
    <d v="2016-08-14T00:00:00"/>
    <d v="2016-03-31T00:00:00"/>
    <s v="Posted"/>
    <x v="6"/>
    <s v=""/>
    <x v="6"/>
    <s v="STDINV2116"/>
    <s v="Invoice"/>
    <s v="PQ"/>
    <n v="1219.9000000000001"/>
    <n v="0"/>
  </r>
  <r>
    <s v="Holling Communications Inc."/>
    <s v="HOLLINGC0001"/>
    <n v="109.95"/>
    <s v="STDINV"/>
    <d v="2016-03-31T00:00:00"/>
    <n v="50.25"/>
    <s v="Columbia"/>
    <x v="1"/>
    <d v="2016-08-14T00:00:00"/>
    <d v="2016-03-31T00:00:00"/>
    <s v="Posted"/>
    <x v="5"/>
    <s v=""/>
    <x v="5"/>
    <s v="STDINV2117"/>
    <s v="Invoice"/>
    <s v="MO"/>
    <n v="109.95"/>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22" applyNumberFormats="0" applyBorderFormats="0" applyFontFormats="0" applyPatternFormats="0" applyAlignmentFormats="0" applyWidthHeightFormats="1" dataCaption="Values" updatedVersion="6" minRefreshableVersion="3" itemPrintTitles="1" createdVersion="5" indent="0" showHeaders="0" outline="1" outlineData="1" multipleFieldFilters="0" chartFormat="6">
  <location ref="F29:G38" firstHeaderRow="1" firstDataRow="1" firstDataCol="1"/>
  <pivotFields count="21">
    <pivotField showAll="0"/>
    <pivotField showAll="0"/>
    <pivotField showAll="0"/>
    <pivotField showAll="0"/>
    <pivotField numFmtId="14" showAll="0" defaultSubtotal="0"/>
    <pivotField showAll="0"/>
    <pivotField showAll="0"/>
    <pivotField showAll="0">
      <items count="4">
        <item x="0"/>
        <item x="2"/>
        <item x="1"/>
        <item t="default"/>
      </items>
    </pivotField>
    <pivotField numFmtId="14" showAll="0"/>
    <pivotField numFmtId="14" showAll="0"/>
    <pivotField showAll="0"/>
    <pivotField showAll="0">
      <items count="9">
        <item x="5"/>
        <item x="2"/>
        <item x="3"/>
        <item x="1"/>
        <item x="6"/>
        <item x="0"/>
        <item x="4"/>
        <item x="7"/>
        <item t="default"/>
      </items>
    </pivotField>
    <pivotField showAll="0"/>
    <pivotField axis="axisRow" showAll="0">
      <items count="9">
        <item x="5"/>
        <item x="2"/>
        <item x="3"/>
        <item x="6"/>
        <item x="7"/>
        <item x="0"/>
        <item x="1"/>
        <item x="4"/>
        <item t="default"/>
      </items>
    </pivotField>
    <pivotField showAll="0"/>
    <pivotField showAll="0"/>
    <pivotField showAll="0"/>
    <pivotField showAll="0"/>
    <pivotField showAll="0"/>
    <pivotField dragToRow="0" dragToCol="0" dragToPage="0" showAll="0" defaultSubtotal="0"/>
    <pivotField dataField="1" dragToRow="0" dragToCol="0" dragToPage="0" showAll="0" defaultSubtotal="0"/>
  </pivotFields>
  <rowFields count="1">
    <field x="13"/>
  </rowFields>
  <rowItems count="9">
    <i>
      <x/>
    </i>
    <i>
      <x v="1"/>
    </i>
    <i>
      <x v="2"/>
    </i>
    <i>
      <x v="3"/>
    </i>
    <i>
      <x v="4"/>
    </i>
    <i>
      <x v="5"/>
    </i>
    <i>
      <x v="6"/>
    </i>
    <i>
      <x v="7"/>
    </i>
    <i t="grand">
      <x/>
    </i>
  </rowItems>
  <colItems count="1">
    <i/>
  </colItems>
  <dataFields count="1">
    <dataField name=" Net Profit" fld="20" baseField="23" baseItem="1" numFmtId="41"/>
  </dataFields>
  <formats count="9">
    <format dxfId="27">
      <pivotArea outline="0" collapsedLevelsAreSubtotals="1" fieldPosition="0"/>
    </format>
    <format dxfId="26">
      <pivotArea dataOnly="0" labelOnly="1" outline="0" axis="axisValues" fieldPosition="0"/>
    </format>
    <format dxfId="25">
      <pivotArea dataOnly="0" labelOnly="1" outline="0" axis="axisValues" fieldPosition="0"/>
    </format>
    <format dxfId="24">
      <pivotArea type="all" dataOnly="0" outline="0" fieldPosition="0"/>
    </format>
    <format dxfId="23">
      <pivotArea outline="0" collapsedLevelsAreSubtotals="1" fieldPosition="0"/>
    </format>
    <format dxfId="22">
      <pivotArea field="13" type="button" dataOnly="0" labelOnly="1" outline="0" axis="axisRow" fieldPosition="0"/>
    </format>
    <format dxfId="21">
      <pivotArea dataOnly="0" labelOnly="1" outline="0" axis="axisValues" fieldPosition="0"/>
    </format>
    <format dxfId="20">
      <pivotArea dataOnly="0" labelOnly="1" fieldPosition="0">
        <references count="1">
          <reference field="13" count="0"/>
        </references>
      </pivotArea>
    </format>
    <format dxfId="19">
      <pivotArea dataOnly="0" labelOnly="1" grandRow="1" outline="0" fieldPosition="0"/>
    </format>
  </formats>
  <conditionalFormats count="1">
    <conditionalFormat scope="field" type="all" priority="2">
      <pivotAreas count="1">
        <pivotArea outline="0" collapsedLevelsAreSubtotals="1" fieldPosition="0">
          <references count="2">
            <reference field="4294967294" count="1" selected="0">
              <x v="0"/>
            </reference>
            <reference field="13" count="0" selected="0"/>
          </references>
        </pivotArea>
      </pivotAreas>
    </conditionalFormat>
  </conditionalFormats>
  <chartFormats count="9">
    <chartFormat chart="3" format="2" series="1">
      <pivotArea type="data" outline="0" fieldPosition="0">
        <references count="1">
          <reference field="4294967294" count="1" selected="0">
            <x v="0"/>
          </reference>
        </references>
      </pivotArea>
    </chartFormat>
    <chartFormat chart="3" format="3">
      <pivotArea type="data" outline="0" fieldPosition="0">
        <references count="2">
          <reference field="4294967294" count="1" selected="0">
            <x v="0"/>
          </reference>
          <reference field="13" count="1" selected="0">
            <x v="0"/>
          </reference>
        </references>
      </pivotArea>
    </chartFormat>
    <chartFormat chart="3" format="4">
      <pivotArea type="data" outline="0" fieldPosition="0">
        <references count="2">
          <reference field="4294967294" count="1" selected="0">
            <x v="0"/>
          </reference>
          <reference field="13" count="1" selected="0">
            <x v="1"/>
          </reference>
        </references>
      </pivotArea>
    </chartFormat>
    <chartFormat chart="3" format="5">
      <pivotArea type="data" outline="0" fieldPosition="0">
        <references count="2">
          <reference field="4294967294" count="1" selected="0">
            <x v="0"/>
          </reference>
          <reference field="13" count="1" selected="0">
            <x v="2"/>
          </reference>
        </references>
      </pivotArea>
    </chartFormat>
    <chartFormat chart="3" format="6">
      <pivotArea type="data" outline="0" fieldPosition="0">
        <references count="2">
          <reference field="4294967294" count="1" selected="0">
            <x v="0"/>
          </reference>
          <reference field="13" count="1" selected="0">
            <x v="3"/>
          </reference>
        </references>
      </pivotArea>
    </chartFormat>
    <chartFormat chart="3" format="7">
      <pivotArea type="data" outline="0" fieldPosition="0">
        <references count="2">
          <reference field="4294967294" count="1" selected="0">
            <x v="0"/>
          </reference>
          <reference field="13" count="1" selected="0">
            <x v="4"/>
          </reference>
        </references>
      </pivotArea>
    </chartFormat>
    <chartFormat chart="3" format="8">
      <pivotArea type="data" outline="0" fieldPosition="0">
        <references count="2">
          <reference field="4294967294" count="1" selected="0">
            <x v="0"/>
          </reference>
          <reference field="13" count="1" selected="0">
            <x v="5"/>
          </reference>
        </references>
      </pivotArea>
    </chartFormat>
    <chartFormat chart="3" format="9">
      <pivotArea type="data" outline="0" fieldPosition="0">
        <references count="2">
          <reference field="4294967294" count="1" selected="0">
            <x v="0"/>
          </reference>
          <reference field="13" count="1" selected="0">
            <x v="6"/>
          </reference>
        </references>
      </pivotArea>
    </chartFormat>
    <chartFormat chart="3" format="10">
      <pivotArea type="data" outline="0" fieldPosition="0">
        <references count="2">
          <reference field="4294967294" count="1" selected="0">
            <x v="0"/>
          </reference>
          <reference field="13" count="1" selected="0">
            <x v="7"/>
          </reference>
        </references>
      </pivotArea>
    </chartFormat>
  </chartFormats>
  <pivotTableStyleInfo name="PivotStyleMedium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2" applyNumberFormats="0" applyBorderFormats="0" applyFontFormats="0" applyPatternFormats="0" applyAlignmentFormats="0" applyWidthHeightFormats="1" dataCaption="Values" updatedVersion="6" minRefreshableVersion="3" itemPrintTitles="1" createdVersion="5" indent="0" showHeaders="0" outline="1" outlineData="1" multipleFieldFilters="0" chartFormat="8">
  <location ref="C29:D38" firstHeaderRow="1" firstDataRow="1" firstDataCol="1"/>
  <pivotFields count="21">
    <pivotField showAll="0" defaultSubtotal="0"/>
    <pivotField showAll="0" defaultSubtotal="0"/>
    <pivotField showAll="0" defaultSubtotal="0"/>
    <pivotField showAll="0" defaultSubtotal="0"/>
    <pivotField numFmtId="14" showAll="0" defaultSubtotal="0"/>
    <pivotField showAll="0" defaultSubtotal="0"/>
    <pivotField showAll="0"/>
    <pivotField showAll="0">
      <items count="4">
        <item x="0"/>
        <item x="2"/>
        <item x="1"/>
        <item t="default"/>
      </items>
    </pivotField>
    <pivotField numFmtId="14" showAll="0"/>
    <pivotField numFmtId="14" showAll="0"/>
    <pivotField showAll="0"/>
    <pivotField showAll="0">
      <items count="9">
        <item x="5"/>
        <item x="2"/>
        <item x="3"/>
        <item x="1"/>
        <item x="6"/>
        <item x="0"/>
        <item x="4"/>
        <item x="7"/>
        <item t="default"/>
      </items>
    </pivotField>
    <pivotField showAll="0"/>
    <pivotField axis="axisRow" showAll="0">
      <items count="9">
        <item x="5"/>
        <item x="2"/>
        <item x="3"/>
        <item x="6"/>
        <item x="7"/>
        <item x="0"/>
        <item x="1"/>
        <item x="4"/>
        <item t="default"/>
      </items>
    </pivotField>
    <pivotField showAll="0"/>
    <pivotField showAll="0"/>
    <pivotField showAll="0"/>
    <pivotField dataField="1" showAll="0"/>
    <pivotField showAll="0"/>
    <pivotField dragToRow="0" dragToCol="0" dragToPage="0" showAll="0" defaultSubtotal="0"/>
    <pivotField dragToRow="0" dragToCol="0" dragToPage="0" showAll="0" defaultSubtotal="0"/>
  </pivotFields>
  <rowFields count="1">
    <field x="13"/>
  </rowFields>
  <rowItems count="9">
    <i>
      <x/>
    </i>
    <i>
      <x v="1"/>
    </i>
    <i>
      <x v="2"/>
    </i>
    <i>
      <x v="3"/>
    </i>
    <i>
      <x v="4"/>
    </i>
    <i>
      <x v="5"/>
    </i>
    <i>
      <x v="6"/>
    </i>
    <i>
      <x v="7"/>
    </i>
    <i t="grand">
      <x/>
    </i>
  </rowItems>
  <colItems count="1">
    <i/>
  </colItems>
  <dataFields count="1">
    <dataField name="Sales" fld="17" baseField="23" baseItem="3" numFmtId="41"/>
  </dataFields>
  <formats count="9">
    <format dxfId="36">
      <pivotArea outline="0" collapsedLevelsAreSubtotals="1" fieldPosition="0"/>
    </format>
    <format dxfId="35">
      <pivotArea dataOnly="0" labelOnly="1" outline="0" axis="axisValues" fieldPosition="0"/>
    </format>
    <format dxfId="34">
      <pivotArea dataOnly="0" labelOnly="1" outline="0" axis="axisValues" fieldPosition="0"/>
    </format>
    <format dxfId="33">
      <pivotArea type="all" dataOnly="0" outline="0" fieldPosition="0"/>
    </format>
    <format dxfId="32">
      <pivotArea outline="0" collapsedLevelsAreSubtotals="1" fieldPosition="0"/>
    </format>
    <format dxfId="31">
      <pivotArea field="13" type="button" dataOnly="0" labelOnly="1" outline="0" axis="axisRow" fieldPosition="0"/>
    </format>
    <format dxfId="30">
      <pivotArea dataOnly="0" labelOnly="1" outline="0" axis="axisValues" fieldPosition="0"/>
    </format>
    <format dxfId="29">
      <pivotArea dataOnly="0" labelOnly="1" fieldPosition="0">
        <references count="1">
          <reference field="13" count="0"/>
        </references>
      </pivotArea>
    </format>
    <format dxfId="28">
      <pivotArea dataOnly="0" labelOnly="1" grandRow="1" outline="0" fieldPosition="0"/>
    </format>
  </formats>
  <conditionalFormats count="1">
    <conditionalFormat scope="field" type="all" priority="3">
      <pivotAreas count="1">
        <pivotArea outline="0" collapsedLevelsAreSubtotals="1" fieldPosition="0">
          <references count="2">
            <reference field="4294967294" count="1" selected="0">
              <x v="0"/>
            </reference>
            <reference field="13" count="0" selected="0"/>
          </references>
        </pivotArea>
      </pivotAreas>
    </conditionalFormat>
  </conditionalFormats>
  <chartFormats count="9">
    <chartFormat chart="1" format="1" series="1">
      <pivotArea type="data" outline="0" fieldPosition="0">
        <references count="1">
          <reference field="4294967294" count="1" selected="0">
            <x v="0"/>
          </reference>
        </references>
      </pivotArea>
    </chartFormat>
    <chartFormat chart="1" format="2">
      <pivotArea type="data" outline="0" fieldPosition="0">
        <references count="2">
          <reference field="4294967294" count="1" selected="0">
            <x v="0"/>
          </reference>
          <reference field="13" count="1" selected="0">
            <x v="0"/>
          </reference>
        </references>
      </pivotArea>
    </chartFormat>
    <chartFormat chart="1" format="3">
      <pivotArea type="data" outline="0" fieldPosition="0">
        <references count="2">
          <reference field="4294967294" count="1" selected="0">
            <x v="0"/>
          </reference>
          <reference field="13" count="1" selected="0">
            <x v="1"/>
          </reference>
        </references>
      </pivotArea>
    </chartFormat>
    <chartFormat chart="1" format="4">
      <pivotArea type="data" outline="0" fieldPosition="0">
        <references count="2">
          <reference field="4294967294" count="1" selected="0">
            <x v="0"/>
          </reference>
          <reference field="13" count="1" selected="0">
            <x v="2"/>
          </reference>
        </references>
      </pivotArea>
    </chartFormat>
    <chartFormat chart="1" format="5">
      <pivotArea type="data" outline="0" fieldPosition="0">
        <references count="2">
          <reference field="4294967294" count="1" selected="0">
            <x v="0"/>
          </reference>
          <reference field="13" count="1" selected="0">
            <x v="3"/>
          </reference>
        </references>
      </pivotArea>
    </chartFormat>
    <chartFormat chart="1" format="6">
      <pivotArea type="data" outline="0" fieldPosition="0">
        <references count="2">
          <reference field="4294967294" count="1" selected="0">
            <x v="0"/>
          </reference>
          <reference field="13" count="1" selected="0">
            <x v="4"/>
          </reference>
        </references>
      </pivotArea>
    </chartFormat>
    <chartFormat chart="1" format="7">
      <pivotArea type="data" outline="0" fieldPosition="0">
        <references count="2">
          <reference field="4294967294" count="1" selected="0">
            <x v="0"/>
          </reference>
          <reference field="13" count="1" selected="0">
            <x v="5"/>
          </reference>
        </references>
      </pivotArea>
    </chartFormat>
    <chartFormat chart="1" format="8">
      <pivotArea type="data" outline="0" fieldPosition="0">
        <references count="2">
          <reference field="4294967294" count="1" selected="0">
            <x v="0"/>
          </reference>
          <reference field="13" count="1" selected="0">
            <x v="6"/>
          </reference>
        </references>
      </pivotArea>
    </chartFormat>
    <chartFormat chart="1" format="9">
      <pivotArea type="data" outline="0" fieldPosition="0">
        <references count="2">
          <reference field="4294967294" count="1" selected="0">
            <x v="0"/>
          </reference>
          <reference field="13" count="1" selected="0">
            <x v="7"/>
          </reference>
        </references>
      </pivotArea>
    </chartFormat>
  </chartFormats>
  <pivotTableStyleInfo name="PivotStyleMedium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5" cacheId="22" applyNumberFormats="0" applyBorderFormats="0" applyFontFormats="0" applyPatternFormats="0" applyAlignmentFormats="0" applyWidthHeightFormats="1" dataCaption="Values" updatedVersion="6" minRefreshableVersion="3" itemPrintTitles="1" createdVersion="5" indent="0" showHeaders="0" outline="1" outlineData="1" multipleFieldFilters="0" chartFormat="12">
  <location ref="I29:J38" firstHeaderRow="1" firstDataRow="1" firstDataCol="1"/>
  <pivotFields count="21">
    <pivotField showAll="0"/>
    <pivotField showAll="0"/>
    <pivotField showAll="0"/>
    <pivotField showAll="0"/>
    <pivotField numFmtId="14" showAll="0" defaultSubtotal="0"/>
    <pivotField showAll="0"/>
    <pivotField showAll="0"/>
    <pivotField showAll="0">
      <items count="4">
        <item x="0"/>
        <item x="2"/>
        <item x="1"/>
        <item t="default"/>
      </items>
    </pivotField>
    <pivotField numFmtId="14" showAll="0"/>
    <pivotField numFmtId="14" showAll="0"/>
    <pivotField showAll="0"/>
    <pivotField showAll="0">
      <items count="9">
        <item x="5"/>
        <item x="2"/>
        <item x="3"/>
        <item x="1"/>
        <item x="6"/>
        <item x="0"/>
        <item x="4"/>
        <item x="7"/>
        <item t="default"/>
      </items>
    </pivotField>
    <pivotField showAll="0"/>
    <pivotField axis="axisRow" showAll="0">
      <items count="9">
        <item x="5"/>
        <item x="2"/>
        <item x="3"/>
        <item x="6"/>
        <item x="7"/>
        <item x="0"/>
        <item x="1"/>
        <item x="4"/>
        <item t="default"/>
      </items>
    </pivotField>
    <pivotField showAll="0"/>
    <pivotField showAll="0"/>
    <pivotField showAll="0"/>
    <pivotField showAll="0"/>
    <pivotField showAll="0"/>
    <pivotField dataField="1" dragToRow="0" dragToCol="0" dragToPage="0" showAll="0" defaultSubtotal="0"/>
    <pivotField dragToRow="0" dragToCol="0" dragToPage="0" showAll="0" defaultSubtotal="0"/>
  </pivotFields>
  <rowFields count="1">
    <field x="13"/>
  </rowFields>
  <rowItems count="9">
    <i>
      <x/>
    </i>
    <i>
      <x v="1"/>
    </i>
    <i>
      <x v="2"/>
    </i>
    <i>
      <x v="3"/>
    </i>
    <i>
      <x v="4"/>
    </i>
    <i>
      <x v="5"/>
    </i>
    <i>
      <x v="6"/>
    </i>
    <i>
      <x v="7"/>
    </i>
    <i t="grand">
      <x/>
    </i>
  </rowItems>
  <colItems count="1">
    <i/>
  </colItems>
  <dataFields count="1">
    <dataField name=" Profit Percentage" fld="19" baseField="22" baseItem="2" numFmtId="9"/>
  </dataFields>
  <formats count="11">
    <format dxfId="47">
      <pivotArea outline="0" collapsedLevelsAreSubtotals="1" fieldPosition="0"/>
    </format>
    <format dxfId="46">
      <pivotArea dataOnly="0" labelOnly="1" outline="0" axis="axisValues" fieldPosition="0"/>
    </format>
    <format dxfId="45">
      <pivotArea type="all" dataOnly="0" outline="0" fieldPosition="0"/>
    </format>
    <format dxfId="44">
      <pivotArea outline="0" collapsedLevelsAreSubtotals="1" fieldPosition="0"/>
    </format>
    <format dxfId="43">
      <pivotArea field="13" type="button" dataOnly="0" labelOnly="1" outline="0" axis="axisRow" fieldPosition="0"/>
    </format>
    <format dxfId="42">
      <pivotArea dataOnly="0" labelOnly="1" outline="0" axis="axisValues" fieldPosition="0"/>
    </format>
    <format dxfId="41">
      <pivotArea dataOnly="0" labelOnly="1" fieldPosition="0">
        <references count="1">
          <reference field="13" count="0"/>
        </references>
      </pivotArea>
    </format>
    <format dxfId="40">
      <pivotArea dataOnly="0" labelOnly="1" grandRow="1" outline="0" fieldPosition="0"/>
    </format>
    <format dxfId="39">
      <pivotArea dataOnly="0" labelOnly="1" outline="0" axis="axisValues" fieldPosition="0"/>
    </format>
    <format dxfId="38">
      <pivotArea outline="0" collapsedLevelsAreSubtotals="1" fieldPosition="0"/>
    </format>
    <format dxfId="37">
      <pivotArea dataOnly="0" labelOnly="1" outline="0" axis="axisValues" fieldPosition="0"/>
    </format>
  </formats>
  <conditionalFormats count="1">
    <conditionalFormat scope="field" type="all" priority="1">
      <pivotAreas count="1">
        <pivotArea outline="0" collapsedLevelsAreSubtotals="1" fieldPosition="0">
          <references count="2">
            <reference field="4294967294" count="1" selected="0">
              <x v="0"/>
            </reference>
            <reference field="13" count="0" selected="0"/>
          </references>
        </pivotArea>
      </pivotAreas>
    </conditionalFormat>
  </conditionalFormats>
  <chartFormats count="1">
    <chartFormat chart="1" format="2" series="1">
      <pivotArea type="data" outline="0" fieldPosition="0">
        <references count="1">
          <reference field="4294967294" count="1" selected="0">
            <x v="0"/>
          </reference>
        </references>
      </pivotArea>
    </chartFormat>
  </chartFormats>
  <pivotTableStyleInfo name="PivotStyleMedium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untry" sourceName="Country">
  <pivotTables>
    <pivotTable tabId="6" name="PivotTable1"/>
    <pivotTable tabId="6" name="PivotTable3"/>
    <pivotTable tabId="6" name="PivotTable5"/>
  </pivotTables>
  <data>
    <tabular pivotCacheId="1">
      <items count="3">
        <i x="0"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Territory" sourceName="Sales Territory">
  <pivotTables>
    <pivotTable tabId="6" name="PivotTable3"/>
    <pivotTable tabId="6" name="PivotTable1"/>
    <pivotTable tabId="6" name="PivotTable5"/>
  </pivotTables>
  <data>
    <tabular pivotCacheId="1">
      <items count="8">
        <i x="5" s="1"/>
        <i x="2" s="1"/>
        <i x="3" s="1"/>
        <i x="1" s="1"/>
        <i x="6" s="1"/>
        <i x="0" s="1"/>
        <i x="4" s="1"/>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untry" cache="Slicer_Country" caption="Country" style="SlicerStyleDark3" rowHeight="241300"/>
  <slicer name="Sales Territory" cache="Slicer_Sales_Territory" caption="Sales Territory" columnCount="4" style="SlicerStyleDark3" rowHeight="241300"/>
</slicers>
</file>

<file path=xl/tables/table1.xml><?xml version="1.0" encoding="utf-8"?>
<table xmlns="http://schemas.openxmlformats.org/spreadsheetml/2006/main" id="1" name="SalesTransactions" displayName="SalesTransactions" ref="D10:V150" totalsRowCount="1">
  <autoFilter ref="D10:V149"/>
  <tableColumns count="19">
    <tableColumn id="1" name="Customer Name" totalsRowLabel="Total" dataDxfId="18"/>
    <tableColumn id="2" name="Customer Number" dataDxfId="17"/>
    <tableColumn id="3" name="Document Amount" totalsRowFunction="sum" dataDxfId="16"/>
    <tableColumn id="4" name="Document ID" dataDxfId="15"/>
    <tableColumn id="5" name="Document Date" dataDxfId="14"/>
    <tableColumn id="6" name="Extended Cost" totalsRowFunction="sum" dataDxfId="13"/>
    <tableColumn id="7" name="City" dataDxfId="12"/>
    <tableColumn id="8" name="Country" dataDxfId="11"/>
    <tableColumn id="9" name="Modified Date" dataDxfId="10"/>
    <tableColumn id="10" name="Order Date" dataDxfId="9"/>
    <tableColumn id="11" name="Posting Status" dataDxfId="8"/>
    <tableColumn id="12" name="Sales Territory" dataDxfId="7"/>
    <tableColumn id="13" name="Sales Document Status" dataDxfId="6"/>
    <tableColumn id="14" name="Salesperson ID" dataDxfId="5"/>
    <tableColumn id="15" name="SOP Number" dataDxfId="4"/>
    <tableColumn id="16" name="SOP Type" dataDxfId="3"/>
    <tableColumn id="17" name="State" dataDxfId="2"/>
    <tableColumn id="18" name="Subtotal" totalsRowFunction="sum" dataDxfId="1"/>
    <tableColumn id="19" name="Tax Amount"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40" hidden="1" customWidth="1"/>
    <col min="2" max="2" width="10.28515625" style="40" customWidth="1"/>
    <col min="3" max="3" width="27.140625" style="41" customWidth="1"/>
    <col min="4" max="4" width="77.28515625" style="42" customWidth="1"/>
    <col min="5" max="5" width="36.42578125" style="40" customWidth="1"/>
    <col min="6" max="16384" width="9.140625" style="40"/>
  </cols>
  <sheetData>
    <row r="1" spans="1:5" hidden="1" x14ac:dyDescent="0.25">
      <c r="A1" s="40" t="s">
        <v>267</v>
      </c>
    </row>
    <row r="7" spans="1:5" ht="30.75" x14ac:dyDescent="0.25">
      <c r="C7" s="43" t="s">
        <v>279</v>
      </c>
    </row>
    <row r="9" spans="1:5" x14ac:dyDescent="0.25">
      <c r="C9" s="44"/>
    </row>
    <row r="10" spans="1:5" ht="57" x14ac:dyDescent="0.25">
      <c r="C10" s="45" t="s">
        <v>280</v>
      </c>
      <c r="D10" s="46" t="s">
        <v>321</v>
      </c>
    </row>
    <row r="11" spans="1:5" x14ac:dyDescent="0.25">
      <c r="C11" s="45"/>
    </row>
    <row r="12" spans="1:5" x14ac:dyDescent="0.25">
      <c r="C12" s="45" t="s">
        <v>281</v>
      </c>
      <c r="D12" s="42" t="s">
        <v>307</v>
      </c>
    </row>
    <row r="13" spans="1:5" x14ac:dyDescent="0.25">
      <c r="C13" s="45"/>
    </row>
    <row r="14" spans="1:5" ht="57" x14ac:dyDescent="0.25">
      <c r="C14" s="45" t="s">
        <v>282</v>
      </c>
      <c r="D14" s="42" t="s">
        <v>308</v>
      </c>
      <c r="E14" s="47" t="s">
        <v>305</v>
      </c>
    </row>
    <row r="15" spans="1:5" x14ac:dyDescent="0.25">
      <c r="C15" s="45"/>
      <c r="E15" s="41"/>
    </row>
    <row r="16" spans="1:5" ht="28.5" x14ac:dyDescent="0.25">
      <c r="C16" s="45" t="s">
        <v>303</v>
      </c>
      <c r="D16" s="42" t="s">
        <v>309</v>
      </c>
      <c r="E16" s="47" t="s">
        <v>304</v>
      </c>
    </row>
    <row r="17" spans="3:5" x14ac:dyDescent="0.25">
      <c r="C17" s="45"/>
      <c r="E17" s="41"/>
    </row>
    <row r="18" spans="3:5" ht="57" x14ac:dyDescent="0.25">
      <c r="C18" s="45" t="s">
        <v>310</v>
      </c>
      <c r="D18" s="42" t="s">
        <v>311</v>
      </c>
      <c r="E18" s="47" t="s">
        <v>312</v>
      </c>
    </row>
    <row r="19" spans="3:5" x14ac:dyDescent="0.25">
      <c r="C19" s="45"/>
      <c r="E19" s="41"/>
    </row>
    <row r="20" spans="3:5" ht="30.75" customHeight="1" x14ac:dyDescent="0.25">
      <c r="C20" s="45" t="s">
        <v>283</v>
      </c>
      <c r="D20" s="42" t="s">
        <v>313</v>
      </c>
      <c r="E20" s="47" t="s">
        <v>314</v>
      </c>
    </row>
    <row r="21" spans="3:5" x14ac:dyDescent="0.25">
      <c r="C21" s="45"/>
      <c r="E21" s="41"/>
    </row>
    <row r="22" spans="3:5" ht="14.25" customHeight="1" x14ac:dyDescent="0.25">
      <c r="C22" s="45" t="s">
        <v>284</v>
      </c>
      <c r="D22" s="42" t="s">
        <v>315</v>
      </c>
      <c r="E22" s="47" t="s">
        <v>316</v>
      </c>
    </row>
    <row r="23" spans="3:5" x14ac:dyDescent="0.25">
      <c r="C23" s="45"/>
      <c r="E23" s="41"/>
    </row>
    <row r="24" spans="3:5" ht="15" customHeight="1" x14ac:dyDescent="0.25">
      <c r="C24" s="45" t="s">
        <v>31</v>
      </c>
      <c r="D24" s="42" t="s">
        <v>317</v>
      </c>
      <c r="E24" s="47" t="s">
        <v>318</v>
      </c>
    </row>
    <row r="25" spans="3:5" x14ac:dyDescent="0.25">
      <c r="C25" s="45"/>
    </row>
    <row r="26" spans="3:5" ht="71.25" x14ac:dyDescent="0.25">
      <c r="C26" s="45" t="s">
        <v>285</v>
      </c>
      <c r="D26" s="42" t="s">
        <v>319</v>
      </c>
    </row>
    <row r="27" spans="3:5" x14ac:dyDescent="0.25">
      <c r="C27" s="45"/>
    </row>
    <row r="28" spans="3:5" ht="17.25" customHeight="1" x14ac:dyDescent="0.25">
      <c r="C28" s="45" t="s">
        <v>286</v>
      </c>
      <c r="D28" s="42" t="s">
        <v>320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opLeftCell="B2" workbookViewId="0"/>
  </sheetViews>
  <sheetFormatPr defaultRowHeight="15.75" x14ac:dyDescent="0.25"/>
  <cols>
    <col min="1" max="1" width="10.28515625" style="27" hidden="1" customWidth="1"/>
    <col min="2" max="2" width="9.140625" style="27"/>
    <col min="3" max="3" width="36.42578125" style="27" customWidth="1"/>
    <col min="4" max="4" width="59.85546875" style="27" customWidth="1"/>
    <col min="5" max="16384" width="9.140625" style="27"/>
  </cols>
  <sheetData>
    <row r="1" spans="1:4" hidden="1" x14ac:dyDescent="0.25">
      <c r="A1" s="1" t="s">
        <v>267</v>
      </c>
    </row>
    <row r="3" spans="1:4" x14ac:dyDescent="0.25">
      <c r="C3" s="29" t="s">
        <v>300</v>
      </c>
      <c r="D3" s="30"/>
    </row>
    <row r="4" spans="1:4" x14ac:dyDescent="0.25">
      <c r="C4" s="31" t="s">
        <v>294</v>
      </c>
      <c r="D4" s="32" t="s">
        <v>295</v>
      </c>
    </row>
    <row r="5" spans="1:4" x14ac:dyDescent="0.25">
      <c r="C5" s="33" t="s">
        <v>296</v>
      </c>
      <c r="D5" s="34" t="s">
        <v>297</v>
      </c>
    </row>
    <row r="6" spans="1:4" x14ac:dyDescent="0.25">
      <c r="C6" s="35" t="s">
        <v>298</v>
      </c>
      <c r="D6" s="36" t="s">
        <v>299</v>
      </c>
    </row>
    <row r="7" spans="1:4" x14ac:dyDescent="0.25">
      <c r="C7"/>
      <c r="D7"/>
    </row>
    <row r="8" spans="1:4" x14ac:dyDescent="0.25">
      <c r="C8" s="28" t="s">
        <v>272</v>
      </c>
    </row>
    <row r="9" spans="1:4" x14ac:dyDescent="0.25">
      <c r="C9" s="27" t="s">
        <v>306</v>
      </c>
    </row>
    <row r="12" spans="1:4" x14ac:dyDescent="0.25">
      <c r="C12" s="28" t="s">
        <v>273</v>
      </c>
      <c r="D12" s="27" t="s">
        <v>274</v>
      </c>
    </row>
    <row r="13" spans="1:4" x14ac:dyDescent="0.25">
      <c r="C13" s="27" t="s">
        <v>275</v>
      </c>
    </row>
    <row r="14" spans="1:4" x14ac:dyDescent="0.25">
      <c r="C14" s="27" t="s">
        <v>287</v>
      </c>
    </row>
    <row r="15" spans="1:4" x14ac:dyDescent="0.25">
      <c r="C15" s="27" t="s">
        <v>276</v>
      </c>
    </row>
    <row r="16" spans="1:4" x14ac:dyDescent="0.25">
      <c r="C16" s="27" t="s">
        <v>288</v>
      </c>
    </row>
    <row r="17" spans="3:3" x14ac:dyDescent="0.25">
      <c r="C17" s="27" t="s">
        <v>289</v>
      </c>
    </row>
    <row r="18" spans="3:3" x14ac:dyDescent="0.25">
      <c r="C18" s="27" t="s">
        <v>290</v>
      </c>
    </row>
    <row r="19" spans="3:3" x14ac:dyDescent="0.25">
      <c r="C19" s="27" t="s">
        <v>277</v>
      </c>
    </row>
    <row r="20" spans="3:3" x14ac:dyDescent="0.25">
      <c r="C20" s="27" t="s">
        <v>291</v>
      </c>
    </row>
    <row r="21" spans="3:3" x14ac:dyDescent="0.25">
      <c r="C21" s="27" t="s">
        <v>292</v>
      </c>
    </row>
    <row r="22" spans="3:3" x14ac:dyDescent="0.25">
      <c r="C22" s="27" t="s">
        <v>293</v>
      </c>
    </row>
    <row r="23" spans="3:3" x14ac:dyDescent="0.25">
      <c r="C23" s="27" t="s">
        <v>278</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topLeftCell="B2" zoomScale="88" zoomScaleNormal="88" workbookViewId="0"/>
  </sheetViews>
  <sheetFormatPr defaultRowHeight="16.5" x14ac:dyDescent="0.3"/>
  <cols>
    <col min="1" max="1" width="13.140625" style="17" hidden="1" customWidth="1"/>
    <col min="2" max="2" width="12.28515625" style="17" customWidth="1"/>
    <col min="3" max="3" width="15.42578125" style="17" customWidth="1"/>
    <col min="4" max="4" width="32.28515625" style="18" customWidth="1"/>
    <col min="5" max="5" width="3.7109375" style="17" customWidth="1"/>
    <col min="6" max="6" width="15.42578125" style="17" customWidth="1"/>
    <col min="7" max="7" width="32.28515625" style="18" customWidth="1"/>
    <col min="8" max="8" width="3.7109375" style="17" customWidth="1"/>
    <col min="9" max="9" width="24.85546875" style="17" customWidth="1"/>
    <col min="10" max="10" width="32.42578125" style="25" customWidth="1"/>
    <col min="11" max="11" width="11.28515625" style="17" customWidth="1"/>
    <col min="12" max="16384" width="9.140625" style="17"/>
  </cols>
  <sheetData>
    <row r="1" spans="1:10" hidden="1" x14ac:dyDescent="0.3">
      <c r="A1" s="17" t="s">
        <v>0</v>
      </c>
    </row>
    <row r="3" spans="1:10" ht="22.5" customHeight="1" x14ac:dyDescent="0.45">
      <c r="C3" s="22" t="s">
        <v>270</v>
      </c>
      <c r="D3" s="21"/>
      <c r="I3" s="37" t="s">
        <v>301</v>
      </c>
      <c r="J3" s="38" t="str">
        <f>Report!D5</f>
        <v>Invoice</v>
      </c>
    </row>
    <row r="4" spans="1:10" ht="17.25" x14ac:dyDescent="0.3">
      <c r="I4" s="37" t="s">
        <v>9</v>
      </c>
      <c r="J4" s="39" t="str">
        <f>Report!D6</f>
        <v>1/1/2016..12/31/2016</v>
      </c>
    </row>
    <row r="5" spans="1:10" ht="17.25" x14ac:dyDescent="0.3">
      <c r="C5" s="23"/>
      <c r="D5" s="24"/>
    </row>
    <row r="6" spans="1:10" ht="17.25" x14ac:dyDescent="0.3">
      <c r="C6" s="23"/>
      <c r="D6" s="24"/>
    </row>
    <row r="7" spans="1:10" ht="17.25" x14ac:dyDescent="0.3">
      <c r="C7" s="23"/>
      <c r="D7" s="24"/>
    </row>
    <row r="8" spans="1:10" ht="17.25" x14ac:dyDescent="0.3">
      <c r="C8" s="23"/>
      <c r="D8" s="24"/>
    </row>
    <row r="29" spans="3:10" x14ac:dyDescent="0.3">
      <c r="D29" s="19" t="s">
        <v>31</v>
      </c>
      <c r="G29" s="19" t="s">
        <v>268</v>
      </c>
      <c r="J29" s="26" t="s">
        <v>269</v>
      </c>
    </row>
    <row r="30" spans="3:10" x14ac:dyDescent="0.3">
      <c r="C30" s="20" t="s">
        <v>40</v>
      </c>
      <c r="D30" s="18">
        <v>29611.05000000001</v>
      </c>
      <c r="F30" s="20" t="s">
        <v>40</v>
      </c>
      <c r="G30" s="18">
        <v>13429.660000000011</v>
      </c>
      <c r="I30" s="20" t="s">
        <v>40</v>
      </c>
      <c r="J30" s="25">
        <v>0.45353542005433806</v>
      </c>
    </row>
    <row r="31" spans="3:10" x14ac:dyDescent="0.3">
      <c r="C31" s="20" t="s">
        <v>63</v>
      </c>
      <c r="D31" s="18">
        <v>45608.1</v>
      </c>
      <c r="F31" s="20" t="s">
        <v>63</v>
      </c>
      <c r="G31" s="18">
        <v>22381.46</v>
      </c>
      <c r="I31" s="20" t="s">
        <v>63</v>
      </c>
      <c r="J31" s="25">
        <v>0.49073432131573119</v>
      </c>
    </row>
    <row r="32" spans="3:10" x14ac:dyDescent="0.3">
      <c r="C32" s="20" t="s">
        <v>53</v>
      </c>
      <c r="D32" s="18">
        <v>84718.199999999983</v>
      </c>
      <c r="F32" s="20" t="s">
        <v>53</v>
      </c>
      <c r="G32" s="18">
        <v>43957.779999999977</v>
      </c>
      <c r="I32" s="20" t="s">
        <v>53</v>
      </c>
      <c r="J32" s="25">
        <v>0.51887056146140953</v>
      </c>
    </row>
    <row r="33" spans="3:10" x14ac:dyDescent="0.3">
      <c r="C33" s="20" t="s">
        <v>93</v>
      </c>
      <c r="D33" s="18">
        <v>22859.25</v>
      </c>
      <c r="F33" s="20" t="s">
        <v>93</v>
      </c>
      <c r="G33" s="18">
        <v>11460.349999999999</v>
      </c>
      <c r="I33" s="20" t="s">
        <v>93</v>
      </c>
      <c r="J33" s="25">
        <v>0.50134409484125675</v>
      </c>
    </row>
    <row r="34" spans="3:10" x14ac:dyDescent="0.3">
      <c r="C34" s="20" t="s">
        <v>127</v>
      </c>
      <c r="D34" s="18">
        <v>359.85</v>
      </c>
      <c r="F34" s="20" t="s">
        <v>127</v>
      </c>
      <c r="G34" s="18">
        <v>270.60000000000002</v>
      </c>
      <c r="I34" s="20" t="s">
        <v>127</v>
      </c>
      <c r="J34" s="25">
        <v>0.75197999166319296</v>
      </c>
    </row>
    <row r="35" spans="3:10" x14ac:dyDescent="0.3">
      <c r="C35" s="20" t="s">
        <v>115</v>
      </c>
      <c r="D35" s="18">
        <v>11897.9</v>
      </c>
      <c r="F35" s="20" t="s">
        <v>115</v>
      </c>
      <c r="G35" s="18">
        <v>5540.08</v>
      </c>
      <c r="I35" s="20" t="s">
        <v>115</v>
      </c>
      <c r="J35" s="25">
        <v>0.46563511207860209</v>
      </c>
    </row>
    <row r="36" spans="3:10" x14ac:dyDescent="0.3">
      <c r="C36" s="20" t="s">
        <v>47</v>
      </c>
      <c r="D36" s="18">
        <v>133479.51000000004</v>
      </c>
      <c r="F36" s="20" t="s">
        <v>47</v>
      </c>
      <c r="G36" s="18">
        <v>67379.660000000033</v>
      </c>
      <c r="I36" s="20" t="s">
        <v>47</v>
      </c>
      <c r="J36" s="25">
        <v>0.50479403168321502</v>
      </c>
    </row>
    <row r="37" spans="3:10" x14ac:dyDescent="0.3">
      <c r="C37" s="20" t="s">
        <v>79</v>
      </c>
      <c r="D37" s="18">
        <v>31317.750000000007</v>
      </c>
      <c r="F37" s="20" t="s">
        <v>79</v>
      </c>
      <c r="G37" s="18">
        <v>15875.180000000008</v>
      </c>
      <c r="I37" s="20" t="s">
        <v>79</v>
      </c>
      <c r="J37" s="25">
        <v>0.50690678608776185</v>
      </c>
    </row>
    <row r="38" spans="3:10" x14ac:dyDescent="0.3">
      <c r="C38" s="20" t="s">
        <v>266</v>
      </c>
      <c r="D38" s="18">
        <v>359851.61</v>
      </c>
      <c r="F38" s="20" t="s">
        <v>266</v>
      </c>
      <c r="G38" s="18">
        <v>180294.77000000028</v>
      </c>
      <c r="I38" s="20" t="s">
        <v>266</v>
      </c>
      <c r="J38" s="25">
        <v>0.50102532541121647</v>
      </c>
    </row>
  </sheetData>
  <conditionalFormatting pivot="1" sqref="D30:D37">
    <cfRule type="top10" dxfId="50" priority="3" rank="1"/>
  </conditionalFormatting>
  <conditionalFormatting pivot="1" sqref="G30:G37">
    <cfRule type="top10" dxfId="49" priority="2" rank="1"/>
  </conditionalFormatting>
  <conditionalFormatting pivot="1" sqref="J30:J37">
    <cfRule type="top10" dxfId="48" priority="1" rank="1"/>
  </conditionalFormatting>
  <pageMargins left="0.7" right="0.7" top="0.75" bottom="0.75" header="0.3" footer="0.3"/>
  <pageSetup scale="70" fitToHeight="0" orientation="landscape" horizontalDpi="300" verticalDpi="300" r:id="rId4"/>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50"/>
  <sheetViews>
    <sheetView showGridLines="0" topLeftCell="B2" workbookViewId="0"/>
  </sheetViews>
  <sheetFormatPr defaultRowHeight="15" x14ac:dyDescent="0.25"/>
  <cols>
    <col min="1" max="1" width="9.140625" hidden="1" customWidth="1"/>
    <col min="3" max="3" width="17.5703125" bestFit="1" customWidth="1"/>
    <col min="4" max="4" width="26.85546875" bestFit="1" customWidth="1"/>
    <col min="5" max="5" width="19.85546875" bestFit="1" customWidth="1"/>
    <col min="6" max="6" width="20.28515625" bestFit="1" customWidth="1"/>
    <col min="7" max="7" width="14.7109375" bestFit="1" customWidth="1"/>
    <col min="8" max="8" width="17.140625" bestFit="1" customWidth="1"/>
    <col min="9" max="9" width="16.140625" bestFit="1" customWidth="1"/>
    <col min="10" max="11" width="13.5703125" bestFit="1" customWidth="1"/>
    <col min="12" max="12" width="16.28515625" bestFit="1" customWidth="1"/>
    <col min="13" max="13" width="13.5703125" bestFit="1" customWidth="1"/>
    <col min="14" max="14" width="15.85546875" bestFit="1" customWidth="1"/>
    <col min="15" max="15" width="16.140625" bestFit="1" customWidth="1"/>
    <col min="16" max="16" width="23.7109375" bestFit="1" customWidth="1"/>
    <col min="17" max="17" width="16.42578125" bestFit="1" customWidth="1"/>
    <col min="18" max="18" width="14.5703125" bestFit="1" customWidth="1"/>
    <col min="19" max="21" width="13.5703125" bestFit="1" customWidth="1"/>
    <col min="22" max="22" width="13.85546875" bestFit="1" customWidth="1"/>
  </cols>
  <sheetData>
    <row r="1" spans="1:41" hidden="1" x14ac:dyDescent="0.25">
      <c r="A1" s="2" t="s">
        <v>322</v>
      </c>
      <c r="C1" t="s">
        <v>263</v>
      </c>
      <c r="D1" t="s">
        <v>265</v>
      </c>
      <c r="E1" t="s">
        <v>28</v>
      </c>
      <c r="F1" t="s">
        <v>28</v>
      </c>
      <c r="G1" t="s">
        <v>28</v>
      </c>
      <c r="H1" t="s">
        <v>28</v>
      </c>
      <c r="I1" t="s">
        <v>28</v>
      </c>
      <c r="J1" t="s">
        <v>28</v>
      </c>
      <c r="K1" t="s">
        <v>28</v>
      </c>
      <c r="L1" t="s">
        <v>28</v>
      </c>
      <c r="M1" t="s">
        <v>28</v>
      </c>
      <c r="N1" t="s">
        <v>28</v>
      </c>
      <c r="O1" t="s">
        <v>28</v>
      </c>
      <c r="P1" t="s">
        <v>28</v>
      </c>
      <c r="Q1" t="s">
        <v>28</v>
      </c>
      <c r="R1" t="s">
        <v>28</v>
      </c>
      <c r="S1" t="s">
        <v>28</v>
      </c>
      <c r="T1" t="s">
        <v>28</v>
      </c>
      <c r="U1" t="s">
        <v>28</v>
      </c>
      <c r="V1" t="s">
        <v>28</v>
      </c>
    </row>
    <row r="2" spans="1:41" x14ac:dyDescent="0.25">
      <c r="A2" s="2"/>
    </row>
    <row r="3" spans="1:41" hidden="1" x14ac:dyDescent="0.25">
      <c r="A3" t="s">
        <v>1</v>
      </c>
      <c r="C3" s="4" t="s">
        <v>23</v>
      </c>
      <c r="D3" s="5" t="s">
        <v>24</v>
      </c>
      <c r="E3" s="13"/>
      <c r="F3" s="13"/>
      <c r="G3" s="13"/>
      <c r="H3" s="13"/>
      <c r="I3" s="13"/>
      <c r="J3" s="13"/>
      <c r="K3" s="13"/>
      <c r="L3" s="13"/>
      <c r="M3" s="13"/>
      <c r="N3" s="13"/>
      <c r="O3" s="13"/>
      <c r="P3" s="13"/>
      <c r="Q3" s="13"/>
      <c r="R3" s="13"/>
      <c r="S3" s="13"/>
      <c r="T3" s="13"/>
      <c r="U3" s="13"/>
      <c r="V3" s="13"/>
    </row>
    <row r="4" spans="1:41" ht="15.75" hidden="1" thickTop="1" x14ac:dyDescent="0.25">
      <c r="A4" t="s">
        <v>1</v>
      </c>
      <c r="C4" s="6" t="s">
        <v>306</v>
      </c>
      <c r="D4" s="7"/>
      <c r="E4" s="13"/>
      <c r="F4" s="13"/>
      <c r="G4" s="13"/>
      <c r="H4" s="13"/>
      <c r="I4" s="13"/>
      <c r="J4" s="13"/>
      <c r="K4" s="13"/>
      <c r="L4" s="13"/>
      <c r="M4" s="13"/>
      <c r="N4" s="13"/>
      <c r="O4" s="13"/>
      <c r="P4" s="13"/>
      <c r="Q4" s="13"/>
      <c r="R4" s="13"/>
      <c r="S4" s="13"/>
      <c r="T4" s="13"/>
      <c r="U4" s="13"/>
      <c r="V4" s="13"/>
    </row>
    <row r="5" spans="1:41" x14ac:dyDescent="0.25">
      <c r="A5" s="2"/>
      <c r="C5" s="8" t="s">
        <v>19</v>
      </c>
      <c r="D5" s="9" t="str">
        <f>"Invoice"</f>
        <v>Invoice</v>
      </c>
      <c r="E5" s="11"/>
      <c r="F5" s="11"/>
      <c r="G5" s="11"/>
      <c r="H5" s="11"/>
      <c r="I5" s="11"/>
      <c r="J5" s="11"/>
      <c r="K5" s="11"/>
      <c r="L5" s="11"/>
      <c r="M5" s="11"/>
      <c r="N5" s="11"/>
      <c r="O5" s="11"/>
      <c r="P5" s="11"/>
      <c r="Q5" s="11"/>
      <c r="R5" s="11"/>
      <c r="S5" s="11"/>
      <c r="T5" s="11"/>
      <c r="U5" s="11"/>
      <c r="V5" s="11"/>
    </row>
    <row r="6" spans="1:41" x14ac:dyDescent="0.25">
      <c r="A6" s="2" t="s">
        <v>25</v>
      </c>
      <c r="C6" s="8" t="s">
        <v>9</v>
      </c>
      <c r="D6" s="9" t="str">
        <f>"1/1/2016..12/31/2016"</f>
        <v>1/1/2016..12/31/2016</v>
      </c>
      <c r="E6" s="11"/>
      <c r="F6" s="11"/>
      <c r="G6" s="11"/>
      <c r="H6" s="11"/>
      <c r="I6" s="11"/>
      <c r="J6" s="11"/>
      <c r="K6" s="11"/>
      <c r="L6" s="11"/>
      <c r="M6" s="11"/>
      <c r="N6" s="11"/>
      <c r="O6" s="11"/>
      <c r="P6" s="11"/>
      <c r="Q6" s="11"/>
      <c r="R6" s="11"/>
      <c r="S6" s="11"/>
      <c r="T6" s="11"/>
      <c r="U6" s="11"/>
      <c r="V6" s="11"/>
    </row>
    <row r="7" spans="1:41" x14ac:dyDescent="0.25">
      <c r="A7" s="2"/>
      <c r="C7" s="10"/>
    </row>
    <row r="8" spans="1:41" hidden="1" x14ac:dyDescent="0.25">
      <c r="A8" s="2" t="s">
        <v>1</v>
      </c>
      <c r="D8" s="3" t="s">
        <v>2</v>
      </c>
      <c r="E8" s="3"/>
      <c r="F8" s="3"/>
      <c r="G8" s="3"/>
      <c r="H8" s="3"/>
      <c r="I8" s="3"/>
      <c r="J8" s="3"/>
      <c r="K8" s="3"/>
      <c r="L8" s="3"/>
      <c r="M8" s="3"/>
      <c r="N8" s="3"/>
      <c r="O8" s="3"/>
      <c r="P8" s="3"/>
      <c r="Q8" s="3"/>
      <c r="R8" s="3"/>
      <c r="S8" s="3"/>
      <c r="T8" s="3"/>
      <c r="U8" s="3"/>
      <c r="V8" s="3"/>
      <c r="W8" s="2" t="s">
        <v>6</v>
      </c>
      <c r="X8" s="2" t="s">
        <v>7</v>
      </c>
      <c r="Y8" s="2" t="s">
        <v>8</v>
      </c>
      <c r="Z8" s="2" t="s">
        <v>10</v>
      </c>
      <c r="AA8" s="2" t="s">
        <v>9</v>
      </c>
      <c r="AB8" s="2" t="s">
        <v>11</v>
      </c>
      <c r="AC8" s="2" t="s">
        <v>4</v>
      </c>
      <c r="AD8" s="2" t="s">
        <v>5</v>
      </c>
      <c r="AE8" s="2" t="s">
        <v>12</v>
      </c>
      <c r="AF8" s="2" t="s">
        <v>13</v>
      </c>
      <c r="AG8" s="2" t="s">
        <v>14</v>
      </c>
      <c r="AH8" s="2" t="s">
        <v>15</v>
      </c>
      <c r="AI8" s="2" t="s">
        <v>16</v>
      </c>
      <c r="AJ8" s="2" t="s">
        <v>17</v>
      </c>
      <c r="AK8" s="2" t="s">
        <v>18</v>
      </c>
      <c r="AL8" s="2" t="s">
        <v>19</v>
      </c>
      <c r="AM8" s="2" t="s">
        <v>20</v>
      </c>
      <c r="AN8" s="2" t="s">
        <v>21</v>
      </c>
      <c r="AO8" s="2" t="s">
        <v>22</v>
      </c>
    </row>
    <row r="9" spans="1:41" hidden="1" x14ac:dyDescent="0.25">
      <c r="A9" s="2" t="s">
        <v>1</v>
      </c>
      <c r="D9" s="3" t="s">
        <v>3</v>
      </c>
      <c r="E9" s="3"/>
      <c r="F9" s="3"/>
      <c r="G9" s="3"/>
      <c r="H9" s="3"/>
      <c r="I9" s="3"/>
      <c r="J9" s="3"/>
      <c r="K9" s="3"/>
      <c r="L9" s="3"/>
      <c r="M9" s="3"/>
      <c r="N9" s="3"/>
      <c r="O9" s="3"/>
      <c r="P9" s="3"/>
      <c r="Q9" s="3"/>
      <c r="R9" s="3"/>
      <c r="S9" s="3"/>
      <c r="T9" s="3"/>
      <c r="U9" s="3"/>
      <c r="V9" s="3"/>
      <c r="W9" s="2" t="s">
        <v>6</v>
      </c>
      <c r="X9" s="2" t="s">
        <v>7</v>
      </c>
      <c r="Y9" s="2" t="s">
        <v>8</v>
      </c>
      <c r="Z9" s="2" t="s">
        <v>10</v>
      </c>
      <c r="AA9" s="2" t="s">
        <v>9</v>
      </c>
      <c r="AB9" s="2" t="s">
        <v>11</v>
      </c>
      <c r="AC9" s="2" t="s">
        <v>4</v>
      </c>
      <c r="AD9" s="2" t="s">
        <v>5</v>
      </c>
      <c r="AE9" s="2" t="s">
        <v>12</v>
      </c>
      <c r="AF9" s="2" t="s">
        <v>13</v>
      </c>
      <c r="AG9" s="2" t="s">
        <v>14</v>
      </c>
      <c r="AH9" s="2" t="s">
        <v>15</v>
      </c>
      <c r="AI9" s="2" t="s">
        <v>16</v>
      </c>
      <c r="AJ9" s="2" t="s">
        <v>17</v>
      </c>
      <c r="AK9" s="2" t="s">
        <v>18</v>
      </c>
      <c r="AL9" s="2" t="s">
        <v>19</v>
      </c>
      <c r="AM9" s="2" t="s">
        <v>20</v>
      </c>
      <c r="AN9" s="2" t="s">
        <v>21</v>
      </c>
      <c r="AO9" s="2" t="s">
        <v>22</v>
      </c>
    </row>
    <row r="10" spans="1:41" x14ac:dyDescent="0.25">
      <c r="D10" t="s">
        <v>6</v>
      </c>
      <c r="E10" t="s">
        <v>7</v>
      </c>
      <c r="F10" t="s">
        <v>8</v>
      </c>
      <c r="G10" t="s">
        <v>10</v>
      </c>
      <c r="H10" t="s">
        <v>9</v>
      </c>
      <c r="I10" t="s">
        <v>11</v>
      </c>
      <c r="J10" t="s">
        <v>4</v>
      </c>
      <c r="K10" t="s">
        <v>5</v>
      </c>
      <c r="L10" t="s">
        <v>12</v>
      </c>
      <c r="M10" t="s">
        <v>13</v>
      </c>
      <c r="N10" t="s">
        <v>14</v>
      </c>
      <c r="O10" t="s">
        <v>15</v>
      </c>
      <c r="P10" t="s">
        <v>16</v>
      </c>
      <c r="Q10" t="s">
        <v>17</v>
      </c>
      <c r="R10" t="s">
        <v>18</v>
      </c>
      <c r="S10" t="s">
        <v>19</v>
      </c>
      <c r="T10" t="s">
        <v>20</v>
      </c>
      <c r="U10" t="s">
        <v>21</v>
      </c>
      <c r="V10" t="s">
        <v>22</v>
      </c>
    </row>
    <row r="11" spans="1:41" x14ac:dyDescent="0.25">
      <c r="A11" t="s">
        <v>27</v>
      </c>
      <c r="D11" s="15" t="s">
        <v>166</v>
      </c>
      <c r="E11" s="15" t="s">
        <v>167</v>
      </c>
      <c r="F11" s="14">
        <v>256.58999999999997</v>
      </c>
      <c r="G11" s="15" t="s">
        <v>35</v>
      </c>
      <c r="H11" s="16">
        <v>42421</v>
      </c>
      <c r="I11" s="14">
        <v>222</v>
      </c>
      <c r="J11" s="15" t="s">
        <v>113</v>
      </c>
      <c r="K11" s="15" t="s">
        <v>75</v>
      </c>
      <c r="L11" s="16">
        <v>42596</v>
      </c>
      <c r="M11" s="16">
        <v>42421</v>
      </c>
      <c r="N11" s="15" t="s">
        <v>36</v>
      </c>
      <c r="O11" s="15" t="s">
        <v>114</v>
      </c>
      <c r="P11" s="15" t="s">
        <v>39</v>
      </c>
      <c r="Q11" s="15" t="s">
        <v>115</v>
      </c>
      <c r="R11" s="15" t="s">
        <v>168</v>
      </c>
      <c r="S11" s="15" t="s">
        <v>41</v>
      </c>
      <c r="T11" s="15" t="s">
        <v>116</v>
      </c>
      <c r="U11" s="14">
        <v>239.8</v>
      </c>
      <c r="V11" s="14">
        <v>16.79</v>
      </c>
    </row>
    <row r="12" spans="1:41" x14ac:dyDescent="0.25">
      <c r="A12" t="s">
        <v>27</v>
      </c>
      <c r="D12" s="15" t="s">
        <v>56</v>
      </c>
      <c r="E12" s="15" t="s">
        <v>57</v>
      </c>
      <c r="F12" s="14">
        <v>64.150000000000006</v>
      </c>
      <c r="G12" s="15" t="s">
        <v>35</v>
      </c>
      <c r="H12" s="16">
        <v>42422</v>
      </c>
      <c r="I12" s="14">
        <v>55.5</v>
      </c>
      <c r="J12" s="15" t="s">
        <v>55</v>
      </c>
      <c r="K12" s="15" t="s">
        <v>32</v>
      </c>
      <c r="L12" s="16">
        <v>42596</v>
      </c>
      <c r="M12" s="16">
        <v>42422</v>
      </c>
      <c r="N12" s="15" t="s">
        <v>36</v>
      </c>
      <c r="O12" s="15" t="s">
        <v>46</v>
      </c>
      <c r="P12" s="15" t="s">
        <v>39</v>
      </c>
      <c r="Q12" s="15" t="s">
        <v>47</v>
      </c>
      <c r="R12" s="15" t="s">
        <v>122</v>
      </c>
      <c r="S12" s="15" t="s">
        <v>41</v>
      </c>
      <c r="T12" s="15" t="s">
        <v>58</v>
      </c>
      <c r="U12" s="14">
        <v>59.95</v>
      </c>
      <c r="V12" s="14">
        <v>4.2</v>
      </c>
    </row>
    <row r="13" spans="1:41" x14ac:dyDescent="0.25">
      <c r="A13" t="s">
        <v>27</v>
      </c>
      <c r="D13" s="15" t="s">
        <v>60</v>
      </c>
      <c r="E13" s="15" t="s">
        <v>61</v>
      </c>
      <c r="F13" s="14">
        <v>1433.75</v>
      </c>
      <c r="G13" s="15" t="s">
        <v>35</v>
      </c>
      <c r="H13" s="16">
        <v>42422</v>
      </c>
      <c r="I13" s="14">
        <v>698.12</v>
      </c>
      <c r="J13" s="15" t="s">
        <v>59</v>
      </c>
      <c r="K13" s="15" t="s">
        <v>32</v>
      </c>
      <c r="L13" s="16">
        <v>42596</v>
      </c>
      <c r="M13" s="16">
        <v>42422</v>
      </c>
      <c r="N13" s="15" t="s">
        <v>36</v>
      </c>
      <c r="O13" s="15" t="s">
        <v>62</v>
      </c>
      <c r="P13" s="15" t="s">
        <v>39</v>
      </c>
      <c r="Q13" s="15" t="s">
        <v>63</v>
      </c>
      <c r="R13" s="15" t="s">
        <v>224</v>
      </c>
      <c r="S13" s="15" t="s">
        <v>41</v>
      </c>
      <c r="T13" s="15" t="s">
        <v>65</v>
      </c>
      <c r="U13" s="14">
        <v>1339.95</v>
      </c>
      <c r="V13" s="14">
        <v>93.8</v>
      </c>
    </row>
    <row r="14" spans="1:41" x14ac:dyDescent="0.25">
      <c r="A14" t="s">
        <v>27</v>
      </c>
      <c r="D14" s="15" t="s">
        <v>44</v>
      </c>
      <c r="E14" s="15" t="s">
        <v>45</v>
      </c>
      <c r="F14" s="14">
        <v>205.7</v>
      </c>
      <c r="G14" s="15" t="s">
        <v>35</v>
      </c>
      <c r="H14" s="16">
        <v>42422</v>
      </c>
      <c r="I14" s="14">
        <v>0</v>
      </c>
      <c r="J14" s="15" t="s">
        <v>43</v>
      </c>
      <c r="K14" s="15" t="s">
        <v>32</v>
      </c>
      <c r="L14" s="16">
        <v>42596</v>
      </c>
      <c r="M14" s="16">
        <v>42422</v>
      </c>
      <c r="N14" s="15" t="s">
        <v>36</v>
      </c>
      <c r="O14" s="15" t="s">
        <v>46</v>
      </c>
      <c r="P14" s="15" t="s">
        <v>39</v>
      </c>
      <c r="Q14" s="15" t="s">
        <v>47</v>
      </c>
      <c r="R14" s="15" t="s">
        <v>158</v>
      </c>
      <c r="S14" s="15" t="s">
        <v>41</v>
      </c>
      <c r="T14" s="15" t="s">
        <v>48</v>
      </c>
      <c r="U14" s="14">
        <v>192.23</v>
      </c>
      <c r="V14" s="14">
        <v>13.47</v>
      </c>
    </row>
    <row r="15" spans="1:41" x14ac:dyDescent="0.25">
      <c r="A15" t="s">
        <v>27</v>
      </c>
      <c r="D15" s="15" t="s">
        <v>70</v>
      </c>
      <c r="E15" s="15" t="s">
        <v>71</v>
      </c>
      <c r="F15" s="14">
        <v>2399.9499999999998</v>
      </c>
      <c r="G15" s="15" t="s">
        <v>35</v>
      </c>
      <c r="H15" s="16">
        <v>42446</v>
      </c>
      <c r="I15" s="14">
        <v>1197</v>
      </c>
      <c r="J15" s="15" t="s">
        <v>69</v>
      </c>
      <c r="K15" s="15" t="s">
        <v>32</v>
      </c>
      <c r="L15" s="16">
        <v>42836</v>
      </c>
      <c r="M15" s="16">
        <v>42781</v>
      </c>
      <c r="N15" s="15" t="s">
        <v>36</v>
      </c>
      <c r="O15" s="15" t="s">
        <v>46</v>
      </c>
      <c r="P15" s="15" t="s">
        <v>39</v>
      </c>
      <c r="Q15" s="15" t="s">
        <v>47</v>
      </c>
      <c r="R15" s="15" t="s">
        <v>233</v>
      </c>
      <c r="S15" s="15" t="s">
        <v>41</v>
      </c>
      <c r="T15" s="15" t="s">
        <v>48</v>
      </c>
      <c r="U15" s="14">
        <v>2399.9499999999998</v>
      </c>
      <c r="V15" s="14">
        <v>0</v>
      </c>
    </row>
    <row r="16" spans="1:41" x14ac:dyDescent="0.25">
      <c r="A16" t="s">
        <v>27</v>
      </c>
      <c r="D16" s="15" t="s">
        <v>83</v>
      </c>
      <c r="E16" s="15" t="s">
        <v>84</v>
      </c>
      <c r="F16" s="14">
        <v>2399.9499999999998</v>
      </c>
      <c r="G16" s="15" t="s">
        <v>35</v>
      </c>
      <c r="H16" s="16">
        <v>42417</v>
      </c>
      <c r="I16" s="14">
        <v>1197</v>
      </c>
      <c r="J16" s="15" t="s">
        <v>82</v>
      </c>
      <c r="K16" s="15" t="s">
        <v>32</v>
      </c>
      <c r="L16" s="16">
        <v>42836</v>
      </c>
      <c r="M16" s="16">
        <v>42417</v>
      </c>
      <c r="N16" s="15" t="s">
        <v>36</v>
      </c>
      <c r="O16" s="15" t="s">
        <v>52</v>
      </c>
      <c r="P16" s="15" t="s">
        <v>39</v>
      </c>
      <c r="Q16" s="15" t="s">
        <v>53</v>
      </c>
      <c r="R16" s="15" t="s">
        <v>235</v>
      </c>
      <c r="S16" s="15" t="s">
        <v>41</v>
      </c>
      <c r="T16" s="15" t="s">
        <v>54</v>
      </c>
      <c r="U16" s="14">
        <v>2399.9499999999998</v>
      </c>
      <c r="V16" s="14">
        <v>0</v>
      </c>
    </row>
    <row r="17" spans="1:22" x14ac:dyDescent="0.25">
      <c r="A17" t="s">
        <v>27</v>
      </c>
      <c r="D17" s="15" t="s">
        <v>44</v>
      </c>
      <c r="E17" s="15" t="s">
        <v>45</v>
      </c>
      <c r="F17" s="14">
        <v>2567.9499999999998</v>
      </c>
      <c r="G17" s="15" t="s">
        <v>35</v>
      </c>
      <c r="H17" s="16">
        <v>42418</v>
      </c>
      <c r="I17" s="14">
        <v>1197</v>
      </c>
      <c r="J17" s="15" t="s">
        <v>43</v>
      </c>
      <c r="K17" s="15" t="s">
        <v>32</v>
      </c>
      <c r="L17" s="16">
        <v>42836</v>
      </c>
      <c r="M17" s="16">
        <v>42418</v>
      </c>
      <c r="N17" s="15" t="s">
        <v>36</v>
      </c>
      <c r="O17" s="15" t="s">
        <v>46</v>
      </c>
      <c r="P17" s="15" t="s">
        <v>39</v>
      </c>
      <c r="Q17" s="15" t="s">
        <v>47</v>
      </c>
      <c r="R17" s="15" t="s">
        <v>243</v>
      </c>
      <c r="S17" s="15" t="s">
        <v>41</v>
      </c>
      <c r="T17" s="15" t="s">
        <v>48</v>
      </c>
      <c r="U17" s="14">
        <v>2399.9499999999998</v>
      </c>
      <c r="V17" s="14">
        <v>168</v>
      </c>
    </row>
    <row r="18" spans="1:22" x14ac:dyDescent="0.25">
      <c r="A18" t="s">
        <v>27</v>
      </c>
      <c r="D18" s="15" t="s">
        <v>76</v>
      </c>
      <c r="E18" s="15" t="s">
        <v>77</v>
      </c>
      <c r="F18" s="14">
        <v>171.1</v>
      </c>
      <c r="G18" s="15" t="s">
        <v>35</v>
      </c>
      <c r="H18" s="16">
        <v>42418</v>
      </c>
      <c r="I18" s="14">
        <v>77.180000000000007</v>
      </c>
      <c r="J18" s="15" t="s">
        <v>74</v>
      </c>
      <c r="K18" s="15" t="s">
        <v>75</v>
      </c>
      <c r="L18" s="16">
        <v>42836</v>
      </c>
      <c r="M18" s="16">
        <v>42418</v>
      </c>
      <c r="N18" s="15" t="s">
        <v>36</v>
      </c>
      <c r="O18" s="15" t="s">
        <v>78</v>
      </c>
      <c r="P18" s="15" t="s">
        <v>39</v>
      </c>
      <c r="Q18" s="15" t="s">
        <v>79</v>
      </c>
      <c r="R18" s="15" t="s">
        <v>153</v>
      </c>
      <c r="S18" s="15" t="s">
        <v>41</v>
      </c>
      <c r="T18" s="15" t="s">
        <v>81</v>
      </c>
      <c r="U18" s="14">
        <v>159.9</v>
      </c>
      <c r="V18" s="14">
        <v>11.2</v>
      </c>
    </row>
    <row r="19" spans="1:22" x14ac:dyDescent="0.25">
      <c r="A19" t="s">
        <v>27</v>
      </c>
      <c r="D19" s="15" t="s">
        <v>33</v>
      </c>
      <c r="E19" s="15" t="s">
        <v>34</v>
      </c>
      <c r="F19" s="14">
        <v>2910.14</v>
      </c>
      <c r="G19" s="15" t="s">
        <v>35</v>
      </c>
      <c r="H19" s="16">
        <v>42419</v>
      </c>
      <c r="I19" s="14">
        <v>1351.36</v>
      </c>
      <c r="J19" s="15" t="s">
        <v>30</v>
      </c>
      <c r="K19" s="15" t="s">
        <v>32</v>
      </c>
      <c r="L19" s="16">
        <v>42836</v>
      </c>
      <c r="M19" s="16">
        <v>42419</v>
      </c>
      <c r="N19" s="15" t="s">
        <v>36</v>
      </c>
      <c r="O19" s="15" t="s">
        <v>38</v>
      </c>
      <c r="P19" s="15" t="s">
        <v>39</v>
      </c>
      <c r="Q19" s="15" t="s">
        <v>40</v>
      </c>
      <c r="R19" s="15" t="s">
        <v>246</v>
      </c>
      <c r="S19" s="15" t="s">
        <v>41</v>
      </c>
      <c r="T19" s="15" t="s">
        <v>42</v>
      </c>
      <c r="U19" s="14">
        <v>2719.75</v>
      </c>
      <c r="V19" s="14">
        <v>190.39</v>
      </c>
    </row>
    <row r="20" spans="1:22" x14ac:dyDescent="0.25">
      <c r="A20" t="s">
        <v>27</v>
      </c>
      <c r="D20" s="15" t="s">
        <v>44</v>
      </c>
      <c r="E20" s="15" t="s">
        <v>45</v>
      </c>
      <c r="F20" s="14">
        <v>2567.9499999999998</v>
      </c>
      <c r="G20" s="15" t="s">
        <v>35</v>
      </c>
      <c r="H20" s="16">
        <v>42420</v>
      </c>
      <c r="I20" s="14">
        <v>1197</v>
      </c>
      <c r="J20" s="15" t="s">
        <v>43</v>
      </c>
      <c r="K20" s="15" t="s">
        <v>32</v>
      </c>
      <c r="L20" s="16">
        <v>42836</v>
      </c>
      <c r="M20" s="16">
        <v>42420</v>
      </c>
      <c r="N20" s="15" t="s">
        <v>36</v>
      </c>
      <c r="O20" s="15" t="s">
        <v>46</v>
      </c>
      <c r="P20" s="15" t="s">
        <v>39</v>
      </c>
      <c r="Q20" s="15" t="s">
        <v>47</v>
      </c>
      <c r="R20" s="15" t="s">
        <v>244</v>
      </c>
      <c r="S20" s="15" t="s">
        <v>41</v>
      </c>
      <c r="T20" s="15" t="s">
        <v>48</v>
      </c>
      <c r="U20" s="14">
        <v>2399.9499999999998</v>
      </c>
      <c r="V20" s="14">
        <v>168</v>
      </c>
    </row>
    <row r="21" spans="1:22" x14ac:dyDescent="0.25">
      <c r="A21" t="s">
        <v>27</v>
      </c>
      <c r="D21" s="15" t="s">
        <v>86</v>
      </c>
      <c r="E21" s="15" t="s">
        <v>87</v>
      </c>
      <c r="F21" s="14">
        <v>2567.9499999999998</v>
      </c>
      <c r="G21" s="15" t="s">
        <v>35</v>
      </c>
      <c r="H21" s="16">
        <v>42420</v>
      </c>
      <c r="I21" s="14">
        <v>2500</v>
      </c>
      <c r="J21" s="15" t="s">
        <v>30</v>
      </c>
      <c r="K21" s="15" t="s">
        <v>32</v>
      </c>
      <c r="L21" s="16">
        <v>42836</v>
      </c>
      <c r="M21" s="16">
        <v>42420</v>
      </c>
      <c r="N21" s="15" t="s">
        <v>36</v>
      </c>
      <c r="O21" s="15" t="s">
        <v>38</v>
      </c>
      <c r="P21" s="15" t="s">
        <v>39</v>
      </c>
      <c r="Q21" s="15" t="s">
        <v>40</v>
      </c>
      <c r="R21" s="15" t="s">
        <v>238</v>
      </c>
      <c r="S21" s="15" t="s">
        <v>41</v>
      </c>
      <c r="T21" s="15" t="s">
        <v>42</v>
      </c>
      <c r="U21" s="14">
        <v>2399.9499999999998</v>
      </c>
      <c r="V21" s="14">
        <v>168</v>
      </c>
    </row>
    <row r="22" spans="1:22" x14ac:dyDescent="0.25">
      <c r="A22" t="s">
        <v>27</v>
      </c>
      <c r="D22" s="15" t="s">
        <v>166</v>
      </c>
      <c r="E22" s="15" t="s">
        <v>167</v>
      </c>
      <c r="F22" s="14">
        <v>256.58999999999997</v>
      </c>
      <c r="G22" s="15" t="s">
        <v>35</v>
      </c>
      <c r="H22" s="16">
        <v>42421</v>
      </c>
      <c r="I22" s="14">
        <v>222</v>
      </c>
      <c r="J22" s="15" t="s">
        <v>113</v>
      </c>
      <c r="K22" s="15" t="s">
        <v>75</v>
      </c>
      <c r="L22" s="16">
        <v>42836</v>
      </c>
      <c r="M22" s="16">
        <v>42421</v>
      </c>
      <c r="N22" s="15" t="s">
        <v>36</v>
      </c>
      <c r="O22" s="15" t="s">
        <v>114</v>
      </c>
      <c r="P22" s="15" t="s">
        <v>39</v>
      </c>
      <c r="Q22" s="15" t="s">
        <v>115</v>
      </c>
      <c r="R22" s="15" t="s">
        <v>169</v>
      </c>
      <c r="S22" s="15" t="s">
        <v>41</v>
      </c>
      <c r="T22" s="15" t="s">
        <v>116</v>
      </c>
      <c r="U22" s="14">
        <v>239.8</v>
      </c>
      <c r="V22" s="14">
        <v>16.79</v>
      </c>
    </row>
    <row r="23" spans="1:22" x14ac:dyDescent="0.25">
      <c r="A23" t="s">
        <v>27</v>
      </c>
      <c r="D23" s="15" t="s">
        <v>56</v>
      </c>
      <c r="E23" s="15" t="s">
        <v>57</v>
      </c>
      <c r="F23" s="14">
        <v>64.150000000000006</v>
      </c>
      <c r="G23" s="15" t="s">
        <v>35</v>
      </c>
      <c r="H23" s="16">
        <v>42422</v>
      </c>
      <c r="I23" s="14">
        <v>55.5</v>
      </c>
      <c r="J23" s="15" t="s">
        <v>55</v>
      </c>
      <c r="K23" s="15" t="s">
        <v>32</v>
      </c>
      <c r="L23" s="16">
        <v>42836</v>
      </c>
      <c r="M23" s="16">
        <v>42422</v>
      </c>
      <c r="N23" s="15" t="s">
        <v>36</v>
      </c>
      <c r="O23" s="15" t="s">
        <v>46</v>
      </c>
      <c r="P23" s="15" t="s">
        <v>39</v>
      </c>
      <c r="Q23" s="15" t="s">
        <v>47</v>
      </c>
      <c r="R23" s="15" t="s">
        <v>123</v>
      </c>
      <c r="S23" s="15" t="s">
        <v>41</v>
      </c>
      <c r="T23" s="15" t="s">
        <v>58</v>
      </c>
      <c r="U23" s="14">
        <v>59.95</v>
      </c>
      <c r="V23" s="14">
        <v>4.2</v>
      </c>
    </row>
    <row r="24" spans="1:22" x14ac:dyDescent="0.25">
      <c r="A24" t="s">
        <v>27</v>
      </c>
      <c r="D24" s="15" t="s">
        <v>60</v>
      </c>
      <c r="E24" s="15" t="s">
        <v>61</v>
      </c>
      <c r="F24" s="14">
        <v>1433.75</v>
      </c>
      <c r="G24" s="15" t="s">
        <v>35</v>
      </c>
      <c r="H24" s="16">
        <v>42422</v>
      </c>
      <c r="I24" s="14">
        <v>669</v>
      </c>
      <c r="J24" s="15" t="s">
        <v>59</v>
      </c>
      <c r="K24" s="15" t="s">
        <v>32</v>
      </c>
      <c r="L24" s="16">
        <v>42836</v>
      </c>
      <c r="M24" s="16">
        <v>42422</v>
      </c>
      <c r="N24" s="15" t="s">
        <v>36</v>
      </c>
      <c r="O24" s="15" t="s">
        <v>62</v>
      </c>
      <c r="P24" s="15" t="s">
        <v>39</v>
      </c>
      <c r="Q24" s="15" t="s">
        <v>63</v>
      </c>
      <c r="R24" s="15" t="s">
        <v>225</v>
      </c>
      <c r="S24" s="15" t="s">
        <v>41</v>
      </c>
      <c r="T24" s="15" t="s">
        <v>65</v>
      </c>
      <c r="U24" s="14">
        <v>1339.95</v>
      </c>
      <c r="V24" s="14">
        <v>93.8</v>
      </c>
    </row>
    <row r="25" spans="1:22" x14ac:dyDescent="0.25">
      <c r="A25" t="s">
        <v>27</v>
      </c>
      <c r="D25" s="15" t="s">
        <v>44</v>
      </c>
      <c r="E25" s="15" t="s">
        <v>45</v>
      </c>
      <c r="F25" s="14">
        <v>205.7</v>
      </c>
      <c r="G25" s="15" t="s">
        <v>35</v>
      </c>
      <c r="H25" s="16">
        <v>42422</v>
      </c>
      <c r="I25" s="14">
        <v>0</v>
      </c>
      <c r="J25" s="15" t="s">
        <v>43</v>
      </c>
      <c r="K25" s="15" t="s">
        <v>32</v>
      </c>
      <c r="L25" s="16">
        <v>42836</v>
      </c>
      <c r="M25" s="16">
        <v>42422</v>
      </c>
      <c r="N25" s="15" t="s">
        <v>36</v>
      </c>
      <c r="O25" s="15" t="s">
        <v>46</v>
      </c>
      <c r="P25" s="15" t="s">
        <v>39</v>
      </c>
      <c r="Q25" s="15" t="s">
        <v>47</v>
      </c>
      <c r="R25" s="15" t="s">
        <v>159</v>
      </c>
      <c r="S25" s="15" t="s">
        <v>41</v>
      </c>
      <c r="T25" s="15" t="s">
        <v>48</v>
      </c>
      <c r="U25" s="14">
        <v>192.23</v>
      </c>
      <c r="V25" s="14">
        <v>13.47</v>
      </c>
    </row>
    <row r="26" spans="1:22" x14ac:dyDescent="0.25">
      <c r="A26" t="s">
        <v>27</v>
      </c>
      <c r="D26" s="15" t="s">
        <v>129</v>
      </c>
      <c r="E26" s="15" t="s">
        <v>130</v>
      </c>
      <c r="F26" s="14">
        <v>203.25</v>
      </c>
      <c r="G26" s="15" t="s">
        <v>35</v>
      </c>
      <c r="H26" s="16">
        <v>42423</v>
      </c>
      <c r="I26" s="14">
        <v>92.59</v>
      </c>
      <c r="J26" s="15" t="s">
        <v>128</v>
      </c>
      <c r="K26" s="15" t="s">
        <v>32</v>
      </c>
      <c r="L26" s="16">
        <v>42836</v>
      </c>
      <c r="M26" s="16">
        <v>42423</v>
      </c>
      <c r="N26" s="15" t="s">
        <v>36</v>
      </c>
      <c r="O26" s="15" t="s">
        <v>38</v>
      </c>
      <c r="P26" s="15" t="s">
        <v>39</v>
      </c>
      <c r="Q26" s="15" t="s">
        <v>40</v>
      </c>
      <c r="R26" s="15" t="s">
        <v>156</v>
      </c>
      <c r="S26" s="15" t="s">
        <v>41</v>
      </c>
      <c r="T26" s="15" t="s">
        <v>132</v>
      </c>
      <c r="U26" s="14">
        <v>189.95</v>
      </c>
      <c r="V26" s="14">
        <v>13.3</v>
      </c>
    </row>
    <row r="27" spans="1:22" x14ac:dyDescent="0.25">
      <c r="A27" t="s">
        <v>27</v>
      </c>
      <c r="D27" s="15" t="s">
        <v>90</v>
      </c>
      <c r="E27" s="15" t="s">
        <v>91</v>
      </c>
      <c r="F27" s="14">
        <v>21.3</v>
      </c>
      <c r="G27" s="15" t="s">
        <v>35</v>
      </c>
      <c r="H27" s="16">
        <v>42423</v>
      </c>
      <c r="I27" s="14">
        <v>9.1</v>
      </c>
      <c r="J27" s="15" t="s">
        <v>89</v>
      </c>
      <c r="K27" s="15" t="s">
        <v>75</v>
      </c>
      <c r="L27" s="16">
        <v>42836</v>
      </c>
      <c r="M27" s="16">
        <v>42423</v>
      </c>
      <c r="N27" s="15" t="s">
        <v>36</v>
      </c>
      <c r="O27" s="15" t="s">
        <v>92</v>
      </c>
      <c r="P27" s="15" t="s">
        <v>39</v>
      </c>
      <c r="Q27" s="15" t="s">
        <v>93</v>
      </c>
      <c r="R27" s="15" t="s">
        <v>96</v>
      </c>
      <c r="S27" s="15" t="s">
        <v>41</v>
      </c>
      <c r="T27" s="15" t="s">
        <v>95</v>
      </c>
      <c r="U27" s="14">
        <v>19.899999999999999</v>
      </c>
      <c r="V27" s="14">
        <v>1.4</v>
      </c>
    </row>
    <row r="28" spans="1:22" x14ac:dyDescent="0.25">
      <c r="A28" t="s">
        <v>27</v>
      </c>
      <c r="D28" s="15" t="s">
        <v>129</v>
      </c>
      <c r="E28" s="15" t="s">
        <v>130</v>
      </c>
      <c r="F28" s="14">
        <v>256.58999999999997</v>
      </c>
      <c r="G28" s="15" t="s">
        <v>35</v>
      </c>
      <c r="H28" s="16">
        <v>42424</v>
      </c>
      <c r="I28" s="14">
        <v>111.92</v>
      </c>
      <c r="J28" s="15" t="s">
        <v>128</v>
      </c>
      <c r="K28" s="15" t="s">
        <v>32</v>
      </c>
      <c r="L28" s="16">
        <v>42836</v>
      </c>
      <c r="M28" s="16">
        <v>42424</v>
      </c>
      <c r="N28" s="15" t="s">
        <v>36</v>
      </c>
      <c r="O28" s="15" t="s">
        <v>38</v>
      </c>
      <c r="P28" s="15" t="s">
        <v>39</v>
      </c>
      <c r="Q28" s="15" t="s">
        <v>40</v>
      </c>
      <c r="R28" s="15" t="s">
        <v>165</v>
      </c>
      <c r="S28" s="15" t="s">
        <v>41</v>
      </c>
      <c r="T28" s="15" t="s">
        <v>132</v>
      </c>
      <c r="U28" s="14">
        <v>239.8</v>
      </c>
      <c r="V28" s="14">
        <v>16.79</v>
      </c>
    </row>
    <row r="29" spans="1:22" x14ac:dyDescent="0.25">
      <c r="A29" t="s">
        <v>27</v>
      </c>
      <c r="D29" s="15" t="s">
        <v>33</v>
      </c>
      <c r="E29" s="15" t="s">
        <v>34</v>
      </c>
      <c r="F29" s="14">
        <v>406.5</v>
      </c>
      <c r="G29" s="15" t="s">
        <v>35</v>
      </c>
      <c r="H29" s="16">
        <v>42425</v>
      </c>
      <c r="I29" s="14">
        <v>187.1</v>
      </c>
      <c r="J29" s="15" t="s">
        <v>30</v>
      </c>
      <c r="K29" s="15" t="s">
        <v>32</v>
      </c>
      <c r="L29" s="16">
        <v>42836</v>
      </c>
      <c r="M29" s="16">
        <v>42425</v>
      </c>
      <c r="N29" s="15" t="s">
        <v>36</v>
      </c>
      <c r="O29" s="15" t="s">
        <v>38</v>
      </c>
      <c r="P29" s="15" t="s">
        <v>39</v>
      </c>
      <c r="Q29" s="15" t="s">
        <v>40</v>
      </c>
      <c r="R29" s="15" t="s">
        <v>190</v>
      </c>
      <c r="S29" s="15" t="s">
        <v>41</v>
      </c>
      <c r="T29" s="15" t="s">
        <v>42</v>
      </c>
      <c r="U29" s="14">
        <v>379.9</v>
      </c>
      <c r="V29" s="14">
        <v>26.6</v>
      </c>
    </row>
    <row r="30" spans="1:22" x14ac:dyDescent="0.25">
      <c r="A30" t="s">
        <v>27</v>
      </c>
      <c r="D30" s="15" t="s">
        <v>136</v>
      </c>
      <c r="E30" s="15" t="s">
        <v>137</v>
      </c>
      <c r="F30" s="14">
        <v>652.65</v>
      </c>
      <c r="G30" s="15" t="s">
        <v>35</v>
      </c>
      <c r="H30" s="16">
        <v>42425</v>
      </c>
      <c r="I30" s="14">
        <v>303.85000000000002</v>
      </c>
      <c r="J30" s="15" t="s">
        <v>135</v>
      </c>
      <c r="K30" s="15" t="s">
        <v>32</v>
      </c>
      <c r="L30" s="16">
        <v>42836</v>
      </c>
      <c r="M30" s="16">
        <v>42425</v>
      </c>
      <c r="N30" s="15" t="s">
        <v>36</v>
      </c>
      <c r="O30" s="15" t="s">
        <v>52</v>
      </c>
      <c r="P30" s="15" t="s">
        <v>39</v>
      </c>
      <c r="Q30" s="15" t="s">
        <v>53</v>
      </c>
      <c r="R30" s="15" t="s">
        <v>203</v>
      </c>
      <c r="S30" s="15" t="s">
        <v>41</v>
      </c>
      <c r="T30" s="15" t="s">
        <v>138</v>
      </c>
      <c r="U30" s="14">
        <v>609.95000000000005</v>
      </c>
      <c r="V30" s="14">
        <v>42.7</v>
      </c>
    </row>
    <row r="31" spans="1:22" x14ac:dyDescent="0.25">
      <c r="A31" t="s">
        <v>27</v>
      </c>
      <c r="D31" s="15" t="s">
        <v>76</v>
      </c>
      <c r="E31" s="15" t="s">
        <v>77</v>
      </c>
      <c r="F31" s="14">
        <v>117.65</v>
      </c>
      <c r="G31" s="15" t="s">
        <v>35</v>
      </c>
      <c r="H31" s="16">
        <v>42426</v>
      </c>
      <c r="I31" s="14">
        <v>50.25</v>
      </c>
      <c r="J31" s="15" t="s">
        <v>74</v>
      </c>
      <c r="K31" s="15" t="s">
        <v>75</v>
      </c>
      <c r="L31" s="16">
        <v>42836</v>
      </c>
      <c r="M31" s="16">
        <v>42426</v>
      </c>
      <c r="N31" s="15" t="s">
        <v>36</v>
      </c>
      <c r="O31" s="15" t="s">
        <v>78</v>
      </c>
      <c r="P31" s="15" t="s">
        <v>39</v>
      </c>
      <c r="Q31" s="15" t="s">
        <v>79</v>
      </c>
      <c r="R31" s="15" t="s">
        <v>140</v>
      </c>
      <c r="S31" s="15" t="s">
        <v>41</v>
      </c>
      <c r="T31" s="15" t="s">
        <v>81</v>
      </c>
      <c r="U31" s="14">
        <v>109.95</v>
      </c>
      <c r="V31" s="14">
        <v>7.7</v>
      </c>
    </row>
    <row r="32" spans="1:22" x14ac:dyDescent="0.25">
      <c r="A32" t="s">
        <v>27</v>
      </c>
      <c r="D32" s="15" t="s">
        <v>44</v>
      </c>
      <c r="E32" s="15" t="s">
        <v>45</v>
      </c>
      <c r="F32" s="14">
        <v>609.75</v>
      </c>
      <c r="G32" s="15" t="s">
        <v>35</v>
      </c>
      <c r="H32" s="16">
        <v>42456</v>
      </c>
      <c r="I32" s="14">
        <v>277.77</v>
      </c>
      <c r="J32" s="15" t="s">
        <v>43</v>
      </c>
      <c r="K32" s="15" t="s">
        <v>32</v>
      </c>
      <c r="L32" s="16">
        <v>42836</v>
      </c>
      <c r="M32" s="16">
        <v>42427</v>
      </c>
      <c r="N32" s="15" t="s">
        <v>36</v>
      </c>
      <c r="O32" s="15" t="s">
        <v>46</v>
      </c>
      <c r="P32" s="15" t="s">
        <v>39</v>
      </c>
      <c r="Q32" s="15" t="s">
        <v>47</v>
      </c>
      <c r="R32" s="15" t="s">
        <v>198</v>
      </c>
      <c r="S32" s="15" t="s">
        <v>41</v>
      </c>
      <c r="T32" s="15" t="s">
        <v>48</v>
      </c>
      <c r="U32" s="14">
        <v>569.85</v>
      </c>
      <c r="V32" s="14">
        <v>39.9</v>
      </c>
    </row>
    <row r="33" spans="1:22" x14ac:dyDescent="0.25">
      <c r="A33" t="s">
        <v>27</v>
      </c>
      <c r="D33" s="15" t="s">
        <v>86</v>
      </c>
      <c r="E33" s="15" t="s">
        <v>87</v>
      </c>
      <c r="F33" s="14">
        <v>1219.49</v>
      </c>
      <c r="G33" s="15" t="s">
        <v>35</v>
      </c>
      <c r="H33" s="16">
        <v>42428</v>
      </c>
      <c r="I33" s="14">
        <v>555.54</v>
      </c>
      <c r="J33" s="15" t="s">
        <v>30</v>
      </c>
      <c r="K33" s="15" t="s">
        <v>32</v>
      </c>
      <c r="L33" s="16">
        <v>42836</v>
      </c>
      <c r="M33" s="16">
        <v>42428</v>
      </c>
      <c r="N33" s="15" t="s">
        <v>36</v>
      </c>
      <c r="O33" s="15" t="s">
        <v>38</v>
      </c>
      <c r="P33" s="15" t="s">
        <v>39</v>
      </c>
      <c r="Q33" s="15" t="s">
        <v>40</v>
      </c>
      <c r="R33" s="15" t="s">
        <v>220</v>
      </c>
      <c r="S33" s="15" t="s">
        <v>41</v>
      </c>
      <c r="T33" s="15" t="s">
        <v>42</v>
      </c>
      <c r="U33" s="14">
        <v>1139.7</v>
      </c>
      <c r="V33" s="14">
        <v>79.790000000000006</v>
      </c>
    </row>
    <row r="34" spans="1:22" x14ac:dyDescent="0.25">
      <c r="A34" t="s">
        <v>27</v>
      </c>
      <c r="D34" s="15" t="s">
        <v>166</v>
      </c>
      <c r="E34" s="15" t="s">
        <v>167</v>
      </c>
      <c r="F34" s="14">
        <v>812.99</v>
      </c>
      <c r="G34" s="15" t="s">
        <v>35</v>
      </c>
      <c r="H34" s="16">
        <v>42428</v>
      </c>
      <c r="I34" s="14">
        <v>368.02</v>
      </c>
      <c r="J34" s="15" t="s">
        <v>113</v>
      </c>
      <c r="K34" s="15" t="s">
        <v>75</v>
      </c>
      <c r="L34" s="16">
        <v>42836</v>
      </c>
      <c r="M34" s="16">
        <v>42428</v>
      </c>
      <c r="N34" s="15" t="s">
        <v>36</v>
      </c>
      <c r="O34" s="15" t="s">
        <v>114</v>
      </c>
      <c r="P34" s="15" t="s">
        <v>39</v>
      </c>
      <c r="Q34" s="15" t="s">
        <v>115</v>
      </c>
      <c r="R34" s="15" t="s">
        <v>209</v>
      </c>
      <c r="S34" s="15" t="s">
        <v>41</v>
      </c>
      <c r="T34" s="15" t="s">
        <v>116</v>
      </c>
      <c r="U34" s="14">
        <v>759.8</v>
      </c>
      <c r="V34" s="14">
        <v>53.19</v>
      </c>
    </row>
    <row r="35" spans="1:22" x14ac:dyDescent="0.25">
      <c r="A35" t="s">
        <v>27</v>
      </c>
      <c r="D35" s="15" t="s">
        <v>70</v>
      </c>
      <c r="E35" s="15" t="s">
        <v>71</v>
      </c>
      <c r="F35" s="14">
        <v>359.85</v>
      </c>
      <c r="G35" s="15" t="s">
        <v>35</v>
      </c>
      <c r="H35" s="16">
        <v>42431</v>
      </c>
      <c r="I35" s="14">
        <v>178.5</v>
      </c>
      <c r="J35" s="15" t="s">
        <v>69</v>
      </c>
      <c r="K35" s="15" t="s">
        <v>32</v>
      </c>
      <c r="L35" s="16">
        <v>42836</v>
      </c>
      <c r="M35" s="16">
        <v>42431</v>
      </c>
      <c r="N35" s="15" t="s">
        <v>36</v>
      </c>
      <c r="O35" s="15" t="s">
        <v>46</v>
      </c>
      <c r="P35" s="15" t="s">
        <v>39</v>
      </c>
      <c r="Q35" s="15" t="s">
        <v>47</v>
      </c>
      <c r="R35" s="15" t="s">
        <v>183</v>
      </c>
      <c r="S35" s="15" t="s">
        <v>41</v>
      </c>
      <c r="T35" s="15" t="s">
        <v>48</v>
      </c>
      <c r="U35" s="14">
        <v>359.85</v>
      </c>
      <c r="V35" s="14">
        <v>0</v>
      </c>
    </row>
    <row r="36" spans="1:22" x14ac:dyDescent="0.25">
      <c r="A36" t="s">
        <v>27</v>
      </c>
      <c r="D36" s="15" t="s">
        <v>50</v>
      </c>
      <c r="E36" s="15" t="s">
        <v>51</v>
      </c>
      <c r="F36" s="14">
        <v>29638.9</v>
      </c>
      <c r="G36" s="15" t="s">
        <v>35</v>
      </c>
      <c r="H36" s="16">
        <v>42431</v>
      </c>
      <c r="I36" s="14">
        <v>13767.17</v>
      </c>
      <c r="J36" s="15" t="s">
        <v>49</v>
      </c>
      <c r="K36" s="15" t="s">
        <v>32</v>
      </c>
      <c r="L36" s="16">
        <v>42836</v>
      </c>
      <c r="M36" s="16">
        <v>42431</v>
      </c>
      <c r="N36" s="15" t="s">
        <v>36</v>
      </c>
      <c r="O36" s="15" t="s">
        <v>52</v>
      </c>
      <c r="P36" s="15" t="s">
        <v>39</v>
      </c>
      <c r="Q36" s="15" t="s">
        <v>53</v>
      </c>
      <c r="R36" s="15" t="s">
        <v>260</v>
      </c>
      <c r="S36" s="15" t="s">
        <v>41</v>
      </c>
      <c r="T36" s="15" t="s">
        <v>54</v>
      </c>
      <c r="U36" s="14">
        <v>27699.9</v>
      </c>
      <c r="V36" s="14">
        <v>1939</v>
      </c>
    </row>
    <row r="37" spans="1:22" x14ac:dyDescent="0.25">
      <c r="A37" t="s">
        <v>27</v>
      </c>
      <c r="D37" s="15" t="s">
        <v>136</v>
      </c>
      <c r="E37" s="15" t="s">
        <v>137</v>
      </c>
      <c r="F37" s="14">
        <v>3049.75</v>
      </c>
      <c r="G37" s="15" t="s">
        <v>35</v>
      </c>
      <c r="H37" s="16">
        <v>42370</v>
      </c>
      <c r="I37" s="14">
        <v>1507.7</v>
      </c>
      <c r="J37" s="15" t="s">
        <v>135</v>
      </c>
      <c r="K37" s="15" t="s">
        <v>32</v>
      </c>
      <c r="L37" s="16">
        <v>42585</v>
      </c>
      <c r="M37" s="16">
        <v>42370</v>
      </c>
      <c r="N37" s="15" t="s">
        <v>36</v>
      </c>
      <c r="O37" s="15" t="s">
        <v>52</v>
      </c>
      <c r="P37" s="15" t="s">
        <v>39</v>
      </c>
      <c r="Q37" s="15" t="s">
        <v>53</v>
      </c>
      <c r="R37" s="15" t="s">
        <v>247</v>
      </c>
      <c r="S37" s="15" t="s">
        <v>41</v>
      </c>
      <c r="T37" s="15" t="s">
        <v>138</v>
      </c>
      <c r="U37" s="14">
        <v>3049.75</v>
      </c>
      <c r="V37" s="14">
        <v>0</v>
      </c>
    </row>
    <row r="38" spans="1:22" x14ac:dyDescent="0.25">
      <c r="A38" t="s">
        <v>27</v>
      </c>
      <c r="D38" s="15" t="s">
        <v>213</v>
      </c>
      <c r="E38" s="15" t="s">
        <v>214</v>
      </c>
      <c r="F38" s="14">
        <v>1139.7</v>
      </c>
      <c r="G38" s="15" t="s">
        <v>35</v>
      </c>
      <c r="H38" s="16">
        <v>42371</v>
      </c>
      <c r="I38" s="14">
        <v>555.54</v>
      </c>
      <c r="J38" s="15" t="s">
        <v>212</v>
      </c>
      <c r="K38" s="15" t="s">
        <v>32</v>
      </c>
      <c r="L38" s="16">
        <v>42585</v>
      </c>
      <c r="M38" s="16">
        <v>42371</v>
      </c>
      <c r="N38" s="15" t="s">
        <v>36</v>
      </c>
      <c r="O38" s="15" t="s">
        <v>38</v>
      </c>
      <c r="P38" s="15" t="s">
        <v>39</v>
      </c>
      <c r="Q38" s="15" t="s">
        <v>40</v>
      </c>
      <c r="R38" s="15" t="s">
        <v>218</v>
      </c>
      <c r="S38" s="15" t="s">
        <v>41</v>
      </c>
      <c r="T38" s="15" t="s">
        <v>132</v>
      </c>
      <c r="U38" s="14">
        <v>1139.7</v>
      </c>
      <c r="V38" s="14">
        <v>0</v>
      </c>
    </row>
    <row r="39" spans="1:22" x14ac:dyDescent="0.25">
      <c r="A39" t="s">
        <v>27</v>
      </c>
      <c r="D39" s="15" t="s">
        <v>33</v>
      </c>
      <c r="E39" s="15" t="s">
        <v>34</v>
      </c>
      <c r="F39" s="14">
        <v>1139.7</v>
      </c>
      <c r="G39" s="15" t="s">
        <v>35</v>
      </c>
      <c r="H39" s="16">
        <v>42372</v>
      </c>
      <c r="I39" s="14">
        <v>555.54</v>
      </c>
      <c r="J39" s="15" t="s">
        <v>30</v>
      </c>
      <c r="K39" s="15" t="s">
        <v>32</v>
      </c>
      <c r="L39" s="16">
        <v>42585</v>
      </c>
      <c r="M39" s="16">
        <v>42372</v>
      </c>
      <c r="N39" s="15" t="s">
        <v>36</v>
      </c>
      <c r="O39" s="15" t="s">
        <v>38</v>
      </c>
      <c r="P39" s="15" t="s">
        <v>39</v>
      </c>
      <c r="Q39" s="15" t="s">
        <v>40</v>
      </c>
      <c r="R39" s="15" t="s">
        <v>217</v>
      </c>
      <c r="S39" s="15" t="s">
        <v>41</v>
      </c>
      <c r="T39" s="15" t="s">
        <v>42</v>
      </c>
      <c r="U39" s="14">
        <v>1139.7</v>
      </c>
      <c r="V39" s="14">
        <v>0</v>
      </c>
    </row>
    <row r="40" spans="1:22" x14ac:dyDescent="0.25">
      <c r="A40" t="s">
        <v>27</v>
      </c>
      <c r="D40" s="15" t="s">
        <v>170</v>
      </c>
      <c r="E40" s="15" t="s">
        <v>171</v>
      </c>
      <c r="F40" s="14">
        <v>479.8</v>
      </c>
      <c r="G40" s="15" t="s">
        <v>35</v>
      </c>
      <c r="H40" s="16">
        <v>42372</v>
      </c>
      <c r="I40" s="14">
        <v>111.92</v>
      </c>
      <c r="J40" s="15" t="s">
        <v>30</v>
      </c>
      <c r="K40" s="15" t="s">
        <v>32</v>
      </c>
      <c r="L40" s="16">
        <v>42585</v>
      </c>
      <c r="M40" s="16">
        <v>42372</v>
      </c>
      <c r="N40" s="15" t="s">
        <v>36</v>
      </c>
      <c r="O40" s="15" t="s">
        <v>38</v>
      </c>
      <c r="P40" s="15" t="s">
        <v>39</v>
      </c>
      <c r="Q40" s="15" t="s">
        <v>40</v>
      </c>
      <c r="R40" s="15" t="s">
        <v>193</v>
      </c>
      <c r="S40" s="15" t="s">
        <v>41</v>
      </c>
      <c r="T40" s="15" t="s">
        <v>42</v>
      </c>
      <c r="U40" s="14">
        <v>479.8</v>
      </c>
      <c r="V40" s="14">
        <v>0</v>
      </c>
    </row>
    <row r="41" spans="1:22" x14ac:dyDescent="0.25">
      <c r="A41" t="s">
        <v>27</v>
      </c>
      <c r="D41" s="15" t="s">
        <v>185</v>
      </c>
      <c r="E41" s="15" t="s">
        <v>186</v>
      </c>
      <c r="F41" s="14">
        <v>379.9</v>
      </c>
      <c r="G41" s="15" t="s">
        <v>35</v>
      </c>
      <c r="H41" s="16">
        <v>42373</v>
      </c>
      <c r="I41" s="14">
        <v>185.18</v>
      </c>
      <c r="J41" s="15" t="s">
        <v>74</v>
      </c>
      <c r="K41" s="15" t="s">
        <v>75</v>
      </c>
      <c r="L41" s="16">
        <v>42585</v>
      </c>
      <c r="M41" s="16">
        <v>42373</v>
      </c>
      <c r="N41" s="15" t="s">
        <v>36</v>
      </c>
      <c r="O41" s="15" t="s">
        <v>78</v>
      </c>
      <c r="P41" s="15" t="s">
        <v>39</v>
      </c>
      <c r="Q41" s="15" t="s">
        <v>79</v>
      </c>
      <c r="R41" s="15" t="s">
        <v>187</v>
      </c>
      <c r="S41" s="15" t="s">
        <v>41</v>
      </c>
      <c r="T41" s="15" t="s">
        <v>81</v>
      </c>
      <c r="U41" s="14">
        <v>379.9</v>
      </c>
      <c r="V41" s="14">
        <v>0</v>
      </c>
    </row>
    <row r="42" spans="1:22" x14ac:dyDescent="0.25">
      <c r="A42" t="s">
        <v>27</v>
      </c>
      <c r="D42" s="15" t="s">
        <v>33</v>
      </c>
      <c r="E42" s="15" t="s">
        <v>34</v>
      </c>
      <c r="F42" s="14">
        <v>959.95</v>
      </c>
      <c r="G42" s="15" t="s">
        <v>35</v>
      </c>
      <c r="H42" s="16">
        <v>42374</v>
      </c>
      <c r="I42" s="14">
        <v>479.05</v>
      </c>
      <c r="J42" s="15" t="s">
        <v>30</v>
      </c>
      <c r="K42" s="15" t="s">
        <v>32</v>
      </c>
      <c r="L42" s="16">
        <v>42585</v>
      </c>
      <c r="M42" s="16">
        <v>42374</v>
      </c>
      <c r="N42" s="15" t="s">
        <v>36</v>
      </c>
      <c r="O42" s="15" t="s">
        <v>38</v>
      </c>
      <c r="P42" s="15" t="s">
        <v>39</v>
      </c>
      <c r="Q42" s="15" t="s">
        <v>40</v>
      </c>
      <c r="R42" s="15" t="s">
        <v>211</v>
      </c>
      <c r="S42" s="15" t="s">
        <v>41</v>
      </c>
      <c r="T42" s="15" t="s">
        <v>42</v>
      </c>
      <c r="U42" s="14">
        <v>959.95</v>
      </c>
      <c r="V42" s="14">
        <v>0</v>
      </c>
    </row>
    <row r="43" spans="1:22" x14ac:dyDescent="0.25">
      <c r="A43" t="s">
        <v>27</v>
      </c>
      <c r="D43" s="15" t="s">
        <v>33</v>
      </c>
      <c r="E43" s="15" t="s">
        <v>34</v>
      </c>
      <c r="F43" s="14">
        <v>399.75</v>
      </c>
      <c r="G43" s="15" t="s">
        <v>35</v>
      </c>
      <c r="H43" s="16">
        <v>42374</v>
      </c>
      <c r="I43" s="14">
        <v>172.95</v>
      </c>
      <c r="J43" s="15" t="s">
        <v>30</v>
      </c>
      <c r="K43" s="15" t="s">
        <v>32</v>
      </c>
      <c r="L43" s="16">
        <v>42585</v>
      </c>
      <c r="M43" s="16">
        <v>42374</v>
      </c>
      <c r="N43" s="15" t="s">
        <v>36</v>
      </c>
      <c r="O43" s="15" t="s">
        <v>38</v>
      </c>
      <c r="P43" s="15" t="s">
        <v>39</v>
      </c>
      <c r="Q43" s="15" t="s">
        <v>40</v>
      </c>
      <c r="R43" s="15" t="s">
        <v>188</v>
      </c>
      <c r="S43" s="15" t="s">
        <v>41</v>
      </c>
      <c r="T43" s="15" t="s">
        <v>42</v>
      </c>
      <c r="U43" s="14">
        <v>399.75</v>
      </c>
      <c r="V43" s="14">
        <v>0</v>
      </c>
    </row>
    <row r="44" spans="1:22" x14ac:dyDescent="0.25">
      <c r="A44" t="s">
        <v>27</v>
      </c>
      <c r="D44" s="15" t="s">
        <v>44</v>
      </c>
      <c r="E44" s="15" t="s">
        <v>45</v>
      </c>
      <c r="F44" s="14">
        <v>299.89999999999998</v>
      </c>
      <c r="G44" s="15" t="s">
        <v>35</v>
      </c>
      <c r="H44" s="16">
        <v>42375</v>
      </c>
      <c r="I44" s="14">
        <v>150.30000000000001</v>
      </c>
      <c r="J44" s="15" t="s">
        <v>43</v>
      </c>
      <c r="K44" s="15" t="s">
        <v>32</v>
      </c>
      <c r="L44" s="16">
        <v>42585</v>
      </c>
      <c r="M44" s="16">
        <v>42375</v>
      </c>
      <c r="N44" s="15" t="s">
        <v>36</v>
      </c>
      <c r="O44" s="15" t="s">
        <v>46</v>
      </c>
      <c r="P44" s="15" t="s">
        <v>39</v>
      </c>
      <c r="Q44" s="15" t="s">
        <v>47</v>
      </c>
      <c r="R44" s="15" t="s">
        <v>173</v>
      </c>
      <c r="S44" s="15" t="s">
        <v>41</v>
      </c>
      <c r="T44" s="15" t="s">
        <v>48</v>
      </c>
      <c r="U44" s="14">
        <v>299.89999999999998</v>
      </c>
      <c r="V44" s="14">
        <v>0</v>
      </c>
    </row>
    <row r="45" spans="1:22" x14ac:dyDescent="0.25">
      <c r="A45" t="s">
        <v>27</v>
      </c>
      <c r="D45" s="15" t="s">
        <v>144</v>
      </c>
      <c r="E45" s="15" t="s">
        <v>145</v>
      </c>
      <c r="F45" s="14">
        <v>359.85</v>
      </c>
      <c r="G45" s="15" t="s">
        <v>35</v>
      </c>
      <c r="H45" s="16">
        <v>42375</v>
      </c>
      <c r="I45" s="14">
        <v>89.25</v>
      </c>
      <c r="J45" s="15" t="s">
        <v>143</v>
      </c>
      <c r="K45" s="15" t="s">
        <v>125</v>
      </c>
      <c r="L45" s="16">
        <v>42585</v>
      </c>
      <c r="M45" s="16">
        <v>42375</v>
      </c>
      <c r="N45" s="15" t="s">
        <v>36</v>
      </c>
      <c r="O45" s="15" t="s">
        <v>126</v>
      </c>
      <c r="P45" s="15" t="s">
        <v>39</v>
      </c>
      <c r="Q45" s="15" t="s">
        <v>127</v>
      </c>
      <c r="R45" s="15" t="s">
        <v>181</v>
      </c>
      <c r="S45" s="15" t="s">
        <v>41</v>
      </c>
      <c r="T45" s="15" t="s">
        <v>39</v>
      </c>
      <c r="U45" s="14">
        <v>359.85</v>
      </c>
      <c r="V45" s="14">
        <v>0</v>
      </c>
    </row>
    <row r="46" spans="1:22" x14ac:dyDescent="0.25">
      <c r="A46" t="s">
        <v>27</v>
      </c>
      <c r="D46" s="15" t="s">
        <v>98</v>
      </c>
      <c r="E46" s="15" t="s">
        <v>99</v>
      </c>
      <c r="F46" s="14">
        <v>39.9</v>
      </c>
      <c r="G46" s="15" t="s">
        <v>35</v>
      </c>
      <c r="H46" s="16">
        <v>42376</v>
      </c>
      <c r="I46" s="14">
        <v>11.96</v>
      </c>
      <c r="J46" s="15" t="s">
        <v>97</v>
      </c>
      <c r="K46" s="15" t="s">
        <v>32</v>
      </c>
      <c r="L46" s="16">
        <v>42585</v>
      </c>
      <c r="M46" s="16">
        <v>42376</v>
      </c>
      <c r="N46" s="15" t="s">
        <v>36</v>
      </c>
      <c r="O46" s="15" t="s">
        <v>62</v>
      </c>
      <c r="P46" s="15" t="s">
        <v>39</v>
      </c>
      <c r="Q46" s="15" t="s">
        <v>63</v>
      </c>
      <c r="R46" s="15" t="s">
        <v>112</v>
      </c>
      <c r="S46" s="15" t="s">
        <v>41</v>
      </c>
      <c r="T46" s="15" t="s">
        <v>65</v>
      </c>
      <c r="U46" s="14">
        <v>39.9</v>
      </c>
      <c r="V46" s="14">
        <v>0</v>
      </c>
    </row>
    <row r="47" spans="1:22" x14ac:dyDescent="0.25">
      <c r="A47" t="s">
        <v>27</v>
      </c>
      <c r="D47" s="15" t="s">
        <v>33</v>
      </c>
      <c r="E47" s="15" t="s">
        <v>34</v>
      </c>
      <c r="F47" s="14">
        <v>379.9</v>
      </c>
      <c r="G47" s="15" t="s">
        <v>35</v>
      </c>
      <c r="H47" s="16">
        <v>42376</v>
      </c>
      <c r="I47" s="14">
        <v>187.1</v>
      </c>
      <c r="J47" s="15" t="s">
        <v>30</v>
      </c>
      <c r="K47" s="15" t="s">
        <v>32</v>
      </c>
      <c r="L47" s="16">
        <v>42585</v>
      </c>
      <c r="M47" s="16">
        <v>42376</v>
      </c>
      <c r="N47" s="15" t="s">
        <v>36</v>
      </c>
      <c r="O47" s="15" t="s">
        <v>38</v>
      </c>
      <c r="P47" s="15" t="s">
        <v>39</v>
      </c>
      <c r="Q47" s="15" t="s">
        <v>40</v>
      </c>
      <c r="R47" s="15" t="s">
        <v>184</v>
      </c>
      <c r="S47" s="15" t="s">
        <v>41</v>
      </c>
      <c r="T47" s="15" t="s">
        <v>42</v>
      </c>
      <c r="U47" s="14">
        <v>379.9</v>
      </c>
      <c r="V47" s="14">
        <v>0</v>
      </c>
    </row>
    <row r="48" spans="1:22" x14ac:dyDescent="0.25">
      <c r="A48" t="s">
        <v>27</v>
      </c>
      <c r="D48" s="15" t="s">
        <v>33</v>
      </c>
      <c r="E48" s="15" t="s">
        <v>34</v>
      </c>
      <c r="F48" s="14">
        <v>53.24</v>
      </c>
      <c r="G48" s="15" t="s">
        <v>35</v>
      </c>
      <c r="H48" s="16">
        <v>42377</v>
      </c>
      <c r="I48" s="14">
        <v>16.45</v>
      </c>
      <c r="J48" s="15" t="s">
        <v>30</v>
      </c>
      <c r="K48" s="15" t="s">
        <v>32</v>
      </c>
      <c r="L48" s="16">
        <v>42590</v>
      </c>
      <c r="M48" s="16">
        <v>42377</v>
      </c>
      <c r="N48" s="15" t="s">
        <v>36</v>
      </c>
      <c r="O48" s="15" t="s">
        <v>38</v>
      </c>
      <c r="P48" s="15" t="s">
        <v>39</v>
      </c>
      <c r="Q48" s="15" t="s">
        <v>40</v>
      </c>
      <c r="R48" s="15" t="s">
        <v>118</v>
      </c>
      <c r="S48" s="15" t="s">
        <v>41</v>
      </c>
      <c r="T48" s="15" t="s">
        <v>42</v>
      </c>
      <c r="U48" s="14">
        <v>49.75</v>
      </c>
      <c r="V48" s="14">
        <v>3.49</v>
      </c>
    </row>
    <row r="49" spans="1:22" x14ac:dyDescent="0.25">
      <c r="A49" t="s">
        <v>27</v>
      </c>
      <c r="D49" s="15" t="s">
        <v>33</v>
      </c>
      <c r="E49" s="15" t="s">
        <v>34</v>
      </c>
      <c r="F49" s="14">
        <v>53.24</v>
      </c>
      <c r="G49" s="15" t="s">
        <v>35</v>
      </c>
      <c r="H49" s="16">
        <v>42377</v>
      </c>
      <c r="I49" s="14">
        <v>21.55</v>
      </c>
      <c r="J49" s="15" t="s">
        <v>30</v>
      </c>
      <c r="K49" s="15" t="s">
        <v>32</v>
      </c>
      <c r="L49" s="16">
        <v>42590</v>
      </c>
      <c r="M49" s="16">
        <v>42377</v>
      </c>
      <c r="N49" s="15" t="s">
        <v>36</v>
      </c>
      <c r="O49" s="15" t="s">
        <v>38</v>
      </c>
      <c r="P49" s="15" t="s">
        <v>39</v>
      </c>
      <c r="Q49" s="15" t="s">
        <v>40</v>
      </c>
      <c r="R49" s="15" t="s">
        <v>119</v>
      </c>
      <c r="S49" s="15" t="s">
        <v>41</v>
      </c>
      <c r="T49" s="15" t="s">
        <v>42</v>
      </c>
      <c r="U49" s="14">
        <v>49.75</v>
      </c>
      <c r="V49" s="14">
        <v>3.49</v>
      </c>
    </row>
    <row r="50" spans="1:22" x14ac:dyDescent="0.25">
      <c r="A50" t="s">
        <v>27</v>
      </c>
      <c r="D50" s="15" t="s">
        <v>227</v>
      </c>
      <c r="E50" s="15" t="s">
        <v>228</v>
      </c>
      <c r="F50" s="14">
        <v>1444.45</v>
      </c>
      <c r="G50" s="15" t="s">
        <v>35</v>
      </c>
      <c r="H50" s="16">
        <v>42378</v>
      </c>
      <c r="I50" s="14">
        <v>674.5</v>
      </c>
      <c r="J50" s="15" t="s">
        <v>226</v>
      </c>
      <c r="K50" s="15" t="s">
        <v>32</v>
      </c>
      <c r="L50" s="16">
        <v>42590</v>
      </c>
      <c r="M50" s="16">
        <v>42378</v>
      </c>
      <c r="N50" s="15" t="s">
        <v>36</v>
      </c>
      <c r="O50" s="15" t="s">
        <v>38</v>
      </c>
      <c r="P50" s="15" t="s">
        <v>39</v>
      </c>
      <c r="Q50" s="15" t="s">
        <v>40</v>
      </c>
      <c r="R50" s="15" t="s">
        <v>229</v>
      </c>
      <c r="S50" s="15" t="s">
        <v>41</v>
      </c>
      <c r="T50" s="15" t="s">
        <v>42</v>
      </c>
      <c r="U50" s="14">
        <v>1349.95</v>
      </c>
      <c r="V50" s="14">
        <v>94.5</v>
      </c>
    </row>
    <row r="51" spans="1:22" x14ac:dyDescent="0.25">
      <c r="A51" t="s">
        <v>27</v>
      </c>
      <c r="D51" s="15" t="s">
        <v>136</v>
      </c>
      <c r="E51" s="15" t="s">
        <v>137</v>
      </c>
      <c r="F51" s="14">
        <v>203.25</v>
      </c>
      <c r="G51" s="15" t="s">
        <v>35</v>
      </c>
      <c r="H51" s="16">
        <v>42379</v>
      </c>
      <c r="I51" s="14">
        <v>92.59</v>
      </c>
      <c r="J51" s="15" t="s">
        <v>135</v>
      </c>
      <c r="K51" s="15" t="s">
        <v>32</v>
      </c>
      <c r="L51" s="16">
        <v>42590</v>
      </c>
      <c r="M51" s="16">
        <v>42379</v>
      </c>
      <c r="N51" s="15" t="s">
        <v>36</v>
      </c>
      <c r="O51" s="15" t="s">
        <v>52</v>
      </c>
      <c r="P51" s="15" t="s">
        <v>39</v>
      </c>
      <c r="Q51" s="15" t="s">
        <v>53</v>
      </c>
      <c r="R51" s="15" t="s">
        <v>157</v>
      </c>
      <c r="S51" s="15" t="s">
        <v>41</v>
      </c>
      <c r="T51" s="15" t="s">
        <v>138</v>
      </c>
      <c r="U51" s="14">
        <v>189.95</v>
      </c>
      <c r="V51" s="14">
        <v>13.3</v>
      </c>
    </row>
    <row r="52" spans="1:22" x14ac:dyDescent="0.25">
      <c r="A52" t="s">
        <v>27</v>
      </c>
      <c r="D52" s="15" t="s">
        <v>76</v>
      </c>
      <c r="E52" s="15" t="s">
        <v>77</v>
      </c>
      <c r="F52" s="14">
        <v>652.65</v>
      </c>
      <c r="G52" s="15" t="s">
        <v>35</v>
      </c>
      <c r="H52" s="16">
        <v>42380</v>
      </c>
      <c r="I52" s="14">
        <v>301.54000000000002</v>
      </c>
      <c r="J52" s="15" t="s">
        <v>74</v>
      </c>
      <c r="K52" s="15" t="s">
        <v>75</v>
      </c>
      <c r="L52" s="16">
        <v>42590</v>
      </c>
      <c r="M52" s="16">
        <v>42380</v>
      </c>
      <c r="N52" s="15" t="s">
        <v>36</v>
      </c>
      <c r="O52" s="15" t="s">
        <v>78</v>
      </c>
      <c r="P52" s="15" t="s">
        <v>39</v>
      </c>
      <c r="Q52" s="15" t="s">
        <v>79</v>
      </c>
      <c r="R52" s="15" t="s">
        <v>204</v>
      </c>
      <c r="S52" s="15" t="s">
        <v>41</v>
      </c>
      <c r="T52" s="15" t="s">
        <v>81</v>
      </c>
      <c r="U52" s="14">
        <v>609.95000000000005</v>
      </c>
      <c r="V52" s="14">
        <v>42.7</v>
      </c>
    </row>
    <row r="53" spans="1:22" x14ac:dyDescent="0.25">
      <c r="A53" t="s">
        <v>27</v>
      </c>
      <c r="D53" s="15" t="s">
        <v>44</v>
      </c>
      <c r="E53" s="15" t="s">
        <v>45</v>
      </c>
      <c r="F53" s="14">
        <v>1016.24</v>
      </c>
      <c r="G53" s="15" t="s">
        <v>35</v>
      </c>
      <c r="H53" s="16">
        <v>42381</v>
      </c>
      <c r="I53" s="14">
        <v>466.79</v>
      </c>
      <c r="J53" s="15" t="s">
        <v>43</v>
      </c>
      <c r="K53" s="15" t="s">
        <v>32</v>
      </c>
      <c r="L53" s="16">
        <v>42590</v>
      </c>
      <c r="M53" s="16">
        <v>42381</v>
      </c>
      <c r="N53" s="15" t="s">
        <v>36</v>
      </c>
      <c r="O53" s="15" t="s">
        <v>46</v>
      </c>
      <c r="P53" s="15" t="s">
        <v>39</v>
      </c>
      <c r="Q53" s="15" t="s">
        <v>47</v>
      </c>
      <c r="R53" s="15" t="s">
        <v>215</v>
      </c>
      <c r="S53" s="15" t="s">
        <v>41</v>
      </c>
      <c r="T53" s="15" t="s">
        <v>48</v>
      </c>
      <c r="U53" s="14">
        <v>949.75</v>
      </c>
      <c r="V53" s="14">
        <v>66.489999999999995</v>
      </c>
    </row>
    <row r="54" spans="1:22" x14ac:dyDescent="0.25">
      <c r="A54" t="s">
        <v>27</v>
      </c>
      <c r="D54" s="15" t="s">
        <v>86</v>
      </c>
      <c r="E54" s="15" t="s">
        <v>87</v>
      </c>
      <c r="F54" s="14">
        <v>31.95</v>
      </c>
      <c r="G54" s="15" t="s">
        <v>35</v>
      </c>
      <c r="H54" s="16">
        <v>42382</v>
      </c>
      <c r="I54" s="14">
        <v>9.8699999999999992</v>
      </c>
      <c r="J54" s="15" t="s">
        <v>30</v>
      </c>
      <c r="K54" s="15" t="s">
        <v>32</v>
      </c>
      <c r="L54" s="16">
        <v>42590</v>
      </c>
      <c r="M54" s="16">
        <v>42382</v>
      </c>
      <c r="N54" s="15" t="s">
        <v>36</v>
      </c>
      <c r="O54" s="15" t="s">
        <v>38</v>
      </c>
      <c r="P54" s="15" t="s">
        <v>39</v>
      </c>
      <c r="Q54" s="15" t="s">
        <v>40</v>
      </c>
      <c r="R54" s="15" t="s">
        <v>101</v>
      </c>
      <c r="S54" s="15" t="s">
        <v>41</v>
      </c>
      <c r="T54" s="15" t="s">
        <v>42</v>
      </c>
      <c r="U54" s="14">
        <v>29.85</v>
      </c>
      <c r="V54" s="14">
        <v>2.1</v>
      </c>
    </row>
    <row r="55" spans="1:22" x14ac:dyDescent="0.25">
      <c r="A55" t="s">
        <v>27</v>
      </c>
      <c r="D55" s="15" t="s">
        <v>166</v>
      </c>
      <c r="E55" s="15" t="s">
        <v>167</v>
      </c>
      <c r="F55" s="14">
        <v>770.3</v>
      </c>
      <c r="G55" s="15" t="s">
        <v>35</v>
      </c>
      <c r="H55" s="16">
        <v>42383</v>
      </c>
      <c r="I55" s="14">
        <v>331.7</v>
      </c>
      <c r="J55" s="15" t="s">
        <v>113</v>
      </c>
      <c r="K55" s="15" t="s">
        <v>75</v>
      </c>
      <c r="L55" s="16">
        <v>42590</v>
      </c>
      <c r="M55" s="16">
        <v>42383</v>
      </c>
      <c r="N55" s="15" t="s">
        <v>36</v>
      </c>
      <c r="O55" s="15" t="s">
        <v>114</v>
      </c>
      <c r="P55" s="15" t="s">
        <v>39</v>
      </c>
      <c r="Q55" s="15" t="s">
        <v>115</v>
      </c>
      <c r="R55" s="15" t="s">
        <v>206</v>
      </c>
      <c r="S55" s="15" t="s">
        <v>41</v>
      </c>
      <c r="T55" s="15" t="s">
        <v>116</v>
      </c>
      <c r="U55" s="14">
        <v>719.9</v>
      </c>
      <c r="V55" s="14">
        <v>50.4</v>
      </c>
    </row>
    <row r="56" spans="1:22" x14ac:dyDescent="0.25">
      <c r="A56" t="s">
        <v>27</v>
      </c>
      <c r="D56" s="15" t="s">
        <v>56</v>
      </c>
      <c r="E56" s="15" t="s">
        <v>57</v>
      </c>
      <c r="F56" s="14">
        <v>31.95</v>
      </c>
      <c r="G56" s="15" t="s">
        <v>35</v>
      </c>
      <c r="H56" s="16">
        <v>42384</v>
      </c>
      <c r="I56" s="14">
        <v>9.8699999999999992</v>
      </c>
      <c r="J56" s="15" t="s">
        <v>55</v>
      </c>
      <c r="K56" s="15" t="s">
        <v>32</v>
      </c>
      <c r="L56" s="16">
        <v>42590</v>
      </c>
      <c r="M56" s="16">
        <v>42384</v>
      </c>
      <c r="N56" s="15" t="s">
        <v>36</v>
      </c>
      <c r="O56" s="15" t="s">
        <v>46</v>
      </c>
      <c r="P56" s="15" t="s">
        <v>39</v>
      </c>
      <c r="Q56" s="15" t="s">
        <v>47</v>
      </c>
      <c r="R56" s="15" t="s">
        <v>106</v>
      </c>
      <c r="S56" s="15" t="s">
        <v>41</v>
      </c>
      <c r="T56" s="15" t="s">
        <v>58</v>
      </c>
      <c r="U56" s="14">
        <v>29.85</v>
      </c>
      <c r="V56" s="14">
        <v>2.1</v>
      </c>
    </row>
    <row r="57" spans="1:22" x14ac:dyDescent="0.25">
      <c r="A57" t="s">
        <v>27</v>
      </c>
      <c r="D57" s="15" t="s">
        <v>70</v>
      </c>
      <c r="E57" s="15" t="s">
        <v>71</v>
      </c>
      <c r="F57" s="14">
        <v>11999.9</v>
      </c>
      <c r="G57" s="15" t="s">
        <v>35</v>
      </c>
      <c r="H57" s="16">
        <v>42385</v>
      </c>
      <c r="I57" s="14">
        <v>6376.94</v>
      </c>
      <c r="J57" s="15" t="s">
        <v>69</v>
      </c>
      <c r="K57" s="15" t="s">
        <v>32</v>
      </c>
      <c r="L57" s="16">
        <v>42590</v>
      </c>
      <c r="M57" s="16">
        <v>42385</v>
      </c>
      <c r="N57" s="15" t="s">
        <v>36</v>
      </c>
      <c r="O57" s="15" t="s">
        <v>46</v>
      </c>
      <c r="P57" s="15" t="s">
        <v>39</v>
      </c>
      <c r="Q57" s="15" t="s">
        <v>47</v>
      </c>
      <c r="R57" s="15" t="s">
        <v>255</v>
      </c>
      <c r="S57" s="15" t="s">
        <v>41</v>
      </c>
      <c r="T57" s="15" t="s">
        <v>48</v>
      </c>
      <c r="U57" s="14">
        <v>11999.9</v>
      </c>
      <c r="V57" s="14">
        <v>0</v>
      </c>
    </row>
    <row r="58" spans="1:22" x14ac:dyDescent="0.25">
      <c r="A58" t="s">
        <v>27</v>
      </c>
      <c r="D58" s="15" t="s">
        <v>50</v>
      </c>
      <c r="E58" s="15" t="s">
        <v>51</v>
      </c>
      <c r="F58" s="14">
        <v>6419.95</v>
      </c>
      <c r="G58" s="15" t="s">
        <v>35</v>
      </c>
      <c r="H58" s="16">
        <v>42386</v>
      </c>
      <c r="I58" s="14">
        <v>2998.15</v>
      </c>
      <c r="J58" s="15" t="s">
        <v>49</v>
      </c>
      <c r="K58" s="15" t="s">
        <v>32</v>
      </c>
      <c r="L58" s="16">
        <v>42590</v>
      </c>
      <c r="M58" s="16">
        <v>42386</v>
      </c>
      <c r="N58" s="15" t="s">
        <v>36</v>
      </c>
      <c r="O58" s="15" t="s">
        <v>52</v>
      </c>
      <c r="P58" s="15" t="s">
        <v>39</v>
      </c>
      <c r="Q58" s="15" t="s">
        <v>53</v>
      </c>
      <c r="R58" s="15" t="s">
        <v>253</v>
      </c>
      <c r="S58" s="15" t="s">
        <v>41</v>
      </c>
      <c r="T58" s="15" t="s">
        <v>54</v>
      </c>
      <c r="U58" s="14">
        <v>5999.95</v>
      </c>
      <c r="V58" s="14">
        <v>420</v>
      </c>
    </row>
    <row r="59" spans="1:22" x14ac:dyDescent="0.25">
      <c r="A59" t="s">
        <v>27</v>
      </c>
      <c r="D59" s="15" t="s">
        <v>83</v>
      </c>
      <c r="E59" s="15" t="s">
        <v>84</v>
      </c>
      <c r="F59" s="14">
        <v>1349.95</v>
      </c>
      <c r="G59" s="15" t="s">
        <v>35</v>
      </c>
      <c r="H59" s="16">
        <v>42387</v>
      </c>
      <c r="I59" s="14">
        <v>674.5</v>
      </c>
      <c r="J59" s="15" t="s">
        <v>82</v>
      </c>
      <c r="K59" s="15" t="s">
        <v>32</v>
      </c>
      <c r="L59" s="16">
        <v>42590</v>
      </c>
      <c r="M59" s="16">
        <v>42387</v>
      </c>
      <c r="N59" s="15" t="s">
        <v>36</v>
      </c>
      <c r="O59" s="15" t="s">
        <v>52</v>
      </c>
      <c r="P59" s="15" t="s">
        <v>39</v>
      </c>
      <c r="Q59" s="15" t="s">
        <v>53</v>
      </c>
      <c r="R59" s="15" t="s">
        <v>223</v>
      </c>
      <c r="S59" s="15" t="s">
        <v>41</v>
      </c>
      <c r="T59" s="15" t="s">
        <v>54</v>
      </c>
      <c r="U59" s="14">
        <v>1349.95</v>
      </c>
      <c r="V59" s="14">
        <v>0</v>
      </c>
    </row>
    <row r="60" spans="1:22" x14ac:dyDescent="0.25">
      <c r="A60" t="s">
        <v>27</v>
      </c>
      <c r="D60" s="15" t="s">
        <v>60</v>
      </c>
      <c r="E60" s="15" t="s">
        <v>61</v>
      </c>
      <c r="F60" s="14">
        <v>31.95</v>
      </c>
      <c r="G60" s="15" t="s">
        <v>35</v>
      </c>
      <c r="H60" s="16">
        <v>42388</v>
      </c>
      <c r="I60" s="14">
        <v>13.65</v>
      </c>
      <c r="J60" s="15" t="s">
        <v>59</v>
      </c>
      <c r="K60" s="15" t="s">
        <v>32</v>
      </c>
      <c r="L60" s="16">
        <v>42590</v>
      </c>
      <c r="M60" s="16">
        <v>42388</v>
      </c>
      <c r="N60" s="15" t="s">
        <v>36</v>
      </c>
      <c r="O60" s="15" t="s">
        <v>62</v>
      </c>
      <c r="P60" s="15" t="s">
        <v>39</v>
      </c>
      <c r="Q60" s="15" t="s">
        <v>63</v>
      </c>
      <c r="R60" s="15" t="s">
        <v>102</v>
      </c>
      <c r="S60" s="15" t="s">
        <v>41</v>
      </c>
      <c r="T60" s="15" t="s">
        <v>65</v>
      </c>
      <c r="U60" s="14">
        <v>29.85</v>
      </c>
      <c r="V60" s="14">
        <v>2.1</v>
      </c>
    </row>
    <row r="61" spans="1:22" x14ac:dyDescent="0.25">
      <c r="A61" t="s">
        <v>27</v>
      </c>
      <c r="D61" s="15" t="s">
        <v>44</v>
      </c>
      <c r="E61" s="15" t="s">
        <v>45</v>
      </c>
      <c r="F61" s="14">
        <v>812.99</v>
      </c>
      <c r="G61" s="15" t="s">
        <v>35</v>
      </c>
      <c r="H61" s="16">
        <v>42390</v>
      </c>
      <c r="I61" s="14">
        <v>374.2</v>
      </c>
      <c r="J61" s="15" t="s">
        <v>43</v>
      </c>
      <c r="K61" s="15" t="s">
        <v>32</v>
      </c>
      <c r="L61" s="16">
        <v>42590</v>
      </c>
      <c r="M61" s="16">
        <v>42390</v>
      </c>
      <c r="N61" s="15" t="s">
        <v>36</v>
      </c>
      <c r="O61" s="15" t="s">
        <v>46</v>
      </c>
      <c r="P61" s="15" t="s">
        <v>39</v>
      </c>
      <c r="Q61" s="15" t="s">
        <v>47</v>
      </c>
      <c r="R61" s="15" t="s">
        <v>210</v>
      </c>
      <c r="S61" s="15" t="s">
        <v>41</v>
      </c>
      <c r="T61" s="15" t="s">
        <v>48</v>
      </c>
      <c r="U61" s="14">
        <v>759.8</v>
      </c>
      <c r="V61" s="14">
        <v>53.19</v>
      </c>
    </row>
    <row r="62" spans="1:22" x14ac:dyDescent="0.25">
      <c r="A62" t="s">
        <v>27</v>
      </c>
      <c r="D62" s="15" t="s">
        <v>76</v>
      </c>
      <c r="E62" s="15" t="s">
        <v>77</v>
      </c>
      <c r="F62" s="14">
        <v>25679.47</v>
      </c>
      <c r="G62" s="15" t="s">
        <v>35</v>
      </c>
      <c r="H62" s="16">
        <v>42391</v>
      </c>
      <c r="I62" s="14">
        <v>11970</v>
      </c>
      <c r="J62" s="15" t="s">
        <v>74</v>
      </c>
      <c r="K62" s="15" t="s">
        <v>75</v>
      </c>
      <c r="L62" s="16">
        <v>42590</v>
      </c>
      <c r="M62" s="16">
        <v>42391</v>
      </c>
      <c r="N62" s="15" t="s">
        <v>36</v>
      </c>
      <c r="O62" s="15" t="s">
        <v>78</v>
      </c>
      <c r="P62" s="15" t="s">
        <v>39</v>
      </c>
      <c r="Q62" s="15" t="s">
        <v>79</v>
      </c>
      <c r="R62" s="15" t="s">
        <v>257</v>
      </c>
      <c r="S62" s="15" t="s">
        <v>41</v>
      </c>
      <c r="T62" s="15" t="s">
        <v>81</v>
      </c>
      <c r="U62" s="14">
        <v>23999.5</v>
      </c>
      <c r="V62" s="14">
        <v>1679.97</v>
      </c>
    </row>
    <row r="63" spans="1:22" x14ac:dyDescent="0.25">
      <c r="A63" t="s">
        <v>27</v>
      </c>
      <c r="D63" s="15" t="s">
        <v>33</v>
      </c>
      <c r="E63" s="15" t="s">
        <v>34</v>
      </c>
      <c r="F63" s="14">
        <v>128.35</v>
      </c>
      <c r="G63" s="15" t="s">
        <v>35</v>
      </c>
      <c r="H63" s="16">
        <v>42392</v>
      </c>
      <c r="I63" s="14">
        <v>59.29</v>
      </c>
      <c r="J63" s="15" t="s">
        <v>30</v>
      </c>
      <c r="K63" s="15" t="s">
        <v>32</v>
      </c>
      <c r="L63" s="16">
        <v>42590</v>
      </c>
      <c r="M63" s="16">
        <v>42392</v>
      </c>
      <c r="N63" s="15" t="s">
        <v>36</v>
      </c>
      <c r="O63" s="15" t="s">
        <v>38</v>
      </c>
      <c r="P63" s="15" t="s">
        <v>39</v>
      </c>
      <c r="Q63" s="15" t="s">
        <v>40</v>
      </c>
      <c r="R63" s="15" t="s">
        <v>148</v>
      </c>
      <c r="S63" s="15" t="s">
        <v>41</v>
      </c>
      <c r="T63" s="15" t="s">
        <v>42</v>
      </c>
      <c r="U63" s="14">
        <v>119.95</v>
      </c>
      <c r="V63" s="14">
        <v>8.4</v>
      </c>
    </row>
    <row r="64" spans="1:22" x14ac:dyDescent="0.25">
      <c r="A64" t="s">
        <v>27</v>
      </c>
      <c r="D64" s="15" t="s">
        <v>33</v>
      </c>
      <c r="E64" s="15" t="s">
        <v>34</v>
      </c>
      <c r="F64" s="14">
        <v>117.65</v>
      </c>
      <c r="G64" s="15" t="s">
        <v>35</v>
      </c>
      <c r="H64" s="16">
        <v>42393</v>
      </c>
      <c r="I64" s="14">
        <v>50.25</v>
      </c>
      <c r="J64" s="15" t="s">
        <v>30</v>
      </c>
      <c r="K64" s="15" t="s">
        <v>32</v>
      </c>
      <c r="L64" s="16">
        <v>42590</v>
      </c>
      <c r="M64" s="16">
        <v>42393</v>
      </c>
      <c r="N64" s="15" t="s">
        <v>36</v>
      </c>
      <c r="O64" s="15" t="s">
        <v>38</v>
      </c>
      <c r="P64" s="15" t="s">
        <v>39</v>
      </c>
      <c r="Q64" s="15" t="s">
        <v>40</v>
      </c>
      <c r="R64" s="15" t="s">
        <v>134</v>
      </c>
      <c r="S64" s="15" t="s">
        <v>41</v>
      </c>
      <c r="T64" s="15" t="s">
        <v>42</v>
      </c>
      <c r="U64" s="14">
        <v>109.95</v>
      </c>
      <c r="V64" s="14">
        <v>7.7</v>
      </c>
    </row>
    <row r="65" spans="1:22" x14ac:dyDescent="0.25">
      <c r="A65" t="s">
        <v>27</v>
      </c>
      <c r="D65" s="15" t="s">
        <v>104</v>
      </c>
      <c r="E65" s="15" t="s">
        <v>105</v>
      </c>
      <c r="F65" s="14">
        <v>641.47</v>
      </c>
      <c r="G65" s="15" t="s">
        <v>35</v>
      </c>
      <c r="H65" s="16">
        <v>42394</v>
      </c>
      <c r="I65" s="14">
        <v>555</v>
      </c>
      <c r="J65" s="15" t="s">
        <v>103</v>
      </c>
      <c r="K65" s="15" t="s">
        <v>32</v>
      </c>
      <c r="L65" s="16">
        <v>42590</v>
      </c>
      <c r="M65" s="16">
        <v>42394</v>
      </c>
      <c r="N65" s="15" t="s">
        <v>36</v>
      </c>
      <c r="O65" s="15" t="s">
        <v>62</v>
      </c>
      <c r="P65" s="15" t="s">
        <v>39</v>
      </c>
      <c r="Q65" s="15" t="s">
        <v>63</v>
      </c>
      <c r="R65" s="15" t="s">
        <v>200</v>
      </c>
      <c r="S65" s="15" t="s">
        <v>41</v>
      </c>
      <c r="T65" s="15" t="s">
        <v>65</v>
      </c>
      <c r="U65" s="14">
        <v>599.5</v>
      </c>
      <c r="V65" s="14">
        <v>41.97</v>
      </c>
    </row>
    <row r="66" spans="1:22" x14ac:dyDescent="0.25">
      <c r="A66" t="s">
        <v>27</v>
      </c>
      <c r="D66" s="15" t="s">
        <v>33</v>
      </c>
      <c r="E66" s="15" t="s">
        <v>34</v>
      </c>
      <c r="F66" s="14">
        <v>641.47</v>
      </c>
      <c r="G66" s="15" t="s">
        <v>35</v>
      </c>
      <c r="H66" s="16">
        <v>42395</v>
      </c>
      <c r="I66" s="14">
        <v>555</v>
      </c>
      <c r="J66" s="15" t="s">
        <v>30</v>
      </c>
      <c r="K66" s="15" t="s">
        <v>32</v>
      </c>
      <c r="L66" s="16">
        <v>42590</v>
      </c>
      <c r="M66" s="16">
        <v>42395</v>
      </c>
      <c r="N66" s="15" t="s">
        <v>36</v>
      </c>
      <c r="O66" s="15" t="s">
        <v>38</v>
      </c>
      <c r="P66" s="15" t="s">
        <v>39</v>
      </c>
      <c r="Q66" s="15" t="s">
        <v>40</v>
      </c>
      <c r="R66" s="15" t="s">
        <v>199</v>
      </c>
      <c r="S66" s="15" t="s">
        <v>41</v>
      </c>
      <c r="T66" s="15" t="s">
        <v>42</v>
      </c>
      <c r="U66" s="14">
        <v>599.5</v>
      </c>
      <c r="V66" s="14">
        <v>41.97</v>
      </c>
    </row>
    <row r="67" spans="1:22" x14ac:dyDescent="0.25">
      <c r="A67" t="s">
        <v>27</v>
      </c>
      <c r="D67" s="15" t="s">
        <v>33</v>
      </c>
      <c r="E67" s="15" t="s">
        <v>34</v>
      </c>
      <c r="F67" s="14">
        <v>128.30000000000001</v>
      </c>
      <c r="G67" s="15" t="s">
        <v>35</v>
      </c>
      <c r="H67" s="16">
        <v>42396</v>
      </c>
      <c r="I67" s="14">
        <v>111</v>
      </c>
      <c r="J67" s="15" t="s">
        <v>30</v>
      </c>
      <c r="K67" s="15" t="s">
        <v>32</v>
      </c>
      <c r="L67" s="16">
        <v>42590</v>
      </c>
      <c r="M67" s="16">
        <v>42396</v>
      </c>
      <c r="N67" s="15" t="s">
        <v>36</v>
      </c>
      <c r="O67" s="15" t="s">
        <v>38</v>
      </c>
      <c r="P67" s="15" t="s">
        <v>39</v>
      </c>
      <c r="Q67" s="15" t="s">
        <v>40</v>
      </c>
      <c r="R67" s="15" t="s">
        <v>146</v>
      </c>
      <c r="S67" s="15" t="s">
        <v>41</v>
      </c>
      <c r="T67" s="15" t="s">
        <v>42</v>
      </c>
      <c r="U67" s="14">
        <v>119.9</v>
      </c>
      <c r="V67" s="14">
        <v>8.4</v>
      </c>
    </row>
    <row r="68" spans="1:22" x14ac:dyDescent="0.25">
      <c r="A68" t="s">
        <v>27</v>
      </c>
      <c r="D68" s="15" t="s">
        <v>136</v>
      </c>
      <c r="E68" s="15" t="s">
        <v>137</v>
      </c>
      <c r="F68" s="14">
        <v>320.74</v>
      </c>
      <c r="G68" s="15" t="s">
        <v>35</v>
      </c>
      <c r="H68" s="16">
        <v>42397</v>
      </c>
      <c r="I68" s="14">
        <v>277.5</v>
      </c>
      <c r="J68" s="15" t="s">
        <v>135</v>
      </c>
      <c r="K68" s="15" t="s">
        <v>32</v>
      </c>
      <c r="L68" s="16">
        <v>42590</v>
      </c>
      <c r="M68" s="16">
        <v>42397</v>
      </c>
      <c r="N68" s="15" t="s">
        <v>36</v>
      </c>
      <c r="O68" s="15" t="s">
        <v>52</v>
      </c>
      <c r="P68" s="15" t="s">
        <v>39</v>
      </c>
      <c r="Q68" s="15" t="s">
        <v>53</v>
      </c>
      <c r="R68" s="15" t="s">
        <v>176</v>
      </c>
      <c r="S68" s="15" t="s">
        <v>41</v>
      </c>
      <c r="T68" s="15" t="s">
        <v>138</v>
      </c>
      <c r="U68" s="14">
        <v>299.75</v>
      </c>
      <c r="V68" s="14">
        <v>20.99</v>
      </c>
    </row>
    <row r="69" spans="1:22" x14ac:dyDescent="0.25">
      <c r="A69" t="s">
        <v>27</v>
      </c>
      <c r="D69" s="15" t="s">
        <v>76</v>
      </c>
      <c r="E69" s="15" t="s">
        <v>77</v>
      </c>
      <c r="F69" s="14">
        <v>64.150000000000006</v>
      </c>
      <c r="G69" s="15" t="s">
        <v>35</v>
      </c>
      <c r="H69" s="16">
        <v>42398</v>
      </c>
      <c r="I69" s="14">
        <v>55.5</v>
      </c>
      <c r="J69" s="15" t="s">
        <v>74</v>
      </c>
      <c r="K69" s="15" t="s">
        <v>75</v>
      </c>
      <c r="L69" s="16">
        <v>42590</v>
      </c>
      <c r="M69" s="16">
        <v>42398</v>
      </c>
      <c r="N69" s="15" t="s">
        <v>36</v>
      </c>
      <c r="O69" s="15" t="s">
        <v>78</v>
      </c>
      <c r="P69" s="15" t="s">
        <v>39</v>
      </c>
      <c r="Q69" s="15" t="s">
        <v>79</v>
      </c>
      <c r="R69" s="15" t="s">
        <v>124</v>
      </c>
      <c r="S69" s="15" t="s">
        <v>41</v>
      </c>
      <c r="T69" s="15" t="s">
        <v>81</v>
      </c>
      <c r="U69" s="14">
        <v>59.95</v>
      </c>
      <c r="V69" s="14">
        <v>4.2</v>
      </c>
    </row>
    <row r="70" spans="1:22" x14ac:dyDescent="0.25">
      <c r="A70" t="s">
        <v>27</v>
      </c>
      <c r="D70" s="15" t="s">
        <v>136</v>
      </c>
      <c r="E70" s="15" t="s">
        <v>137</v>
      </c>
      <c r="F70" s="14">
        <v>128.35</v>
      </c>
      <c r="G70" s="15" t="s">
        <v>35</v>
      </c>
      <c r="H70" s="16">
        <v>42408</v>
      </c>
      <c r="I70" s="14">
        <v>59.29</v>
      </c>
      <c r="J70" s="15" t="s">
        <v>135</v>
      </c>
      <c r="K70" s="15" t="s">
        <v>32</v>
      </c>
      <c r="L70" s="16">
        <v>42596</v>
      </c>
      <c r="M70" s="16">
        <v>42408</v>
      </c>
      <c r="N70" s="15" t="s">
        <v>36</v>
      </c>
      <c r="O70" s="15" t="s">
        <v>52</v>
      </c>
      <c r="P70" s="15" t="s">
        <v>39</v>
      </c>
      <c r="Q70" s="15" t="s">
        <v>53</v>
      </c>
      <c r="R70" s="15" t="s">
        <v>149</v>
      </c>
      <c r="S70" s="15" t="s">
        <v>41</v>
      </c>
      <c r="T70" s="15" t="s">
        <v>138</v>
      </c>
      <c r="U70" s="14">
        <v>119.95</v>
      </c>
      <c r="V70" s="14">
        <v>8.4</v>
      </c>
    </row>
    <row r="71" spans="1:22" x14ac:dyDescent="0.25">
      <c r="A71" t="s">
        <v>27</v>
      </c>
      <c r="D71" s="15" t="s">
        <v>76</v>
      </c>
      <c r="E71" s="15" t="s">
        <v>77</v>
      </c>
      <c r="F71" s="14">
        <v>5135.8999999999996</v>
      </c>
      <c r="G71" s="15" t="s">
        <v>35</v>
      </c>
      <c r="H71" s="16">
        <v>42409</v>
      </c>
      <c r="I71" s="14">
        <v>2394</v>
      </c>
      <c r="J71" s="15" t="s">
        <v>74</v>
      </c>
      <c r="K71" s="15" t="s">
        <v>75</v>
      </c>
      <c r="L71" s="16">
        <v>42596</v>
      </c>
      <c r="M71" s="16">
        <v>42409</v>
      </c>
      <c r="N71" s="15" t="s">
        <v>36</v>
      </c>
      <c r="O71" s="15" t="s">
        <v>78</v>
      </c>
      <c r="P71" s="15" t="s">
        <v>39</v>
      </c>
      <c r="Q71" s="15" t="s">
        <v>79</v>
      </c>
      <c r="R71" s="15" t="s">
        <v>251</v>
      </c>
      <c r="S71" s="15" t="s">
        <v>41</v>
      </c>
      <c r="T71" s="15" t="s">
        <v>81</v>
      </c>
      <c r="U71" s="14">
        <v>4799.8999999999996</v>
      </c>
      <c r="V71" s="14">
        <v>336</v>
      </c>
    </row>
    <row r="72" spans="1:22" x14ac:dyDescent="0.25">
      <c r="A72" t="s">
        <v>27</v>
      </c>
      <c r="D72" s="15" t="s">
        <v>44</v>
      </c>
      <c r="E72" s="15" t="s">
        <v>45</v>
      </c>
      <c r="F72" s="14">
        <v>2567.9499999999998</v>
      </c>
      <c r="G72" s="15" t="s">
        <v>35</v>
      </c>
      <c r="H72" s="16">
        <v>42409</v>
      </c>
      <c r="I72" s="14">
        <v>1197</v>
      </c>
      <c r="J72" s="15" t="s">
        <v>43</v>
      </c>
      <c r="K72" s="15" t="s">
        <v>32</v>
      </c>
      <c r="L72" s="16">
        <v>42596</v>
      </c>
      <c r="M72" s="16">
        <v>42409</v>
      </c>
      <c r="N72" s="15" t="s">
        <v>36</v>
      </c>
      <c r="O72" s="15" t="s">
        <v>46</v>
      </c>
      <c r="P72" s="15" t="s">
        <v>39</v>
      </c>
      <c r="Q72" s="15" t="s">
        <v>47</v>
      </c>
      <c r="R72" s="15" t="s">
        <v>240</v>
      </c>
      <c r="S72" s="15" t="s">
        <v>41</v>
      </c>
      <c r="T72" s="15" t="s">
        <v>48</v>
      </c>
      <c r="U72" s="14">
        <v>2399.9499999999998</v>
      </c>
      <c r="V72" s="14">
        <v>168</v>
      </c>
    </row>
    <row r="73" spans="1:22" x14ac:dyDescent="0.25">
      <c r="A73" t="s">
        <v>27</v>
      </c>
      <c r="D73" s="15" t="s">
        <v>44</v>
      </c>
      <c r="E73" s="15" t="s">
        <v>45</v>
      </c>
      <c r="F73" s="14">
        <v>256.7</v>
      </c>
      <c r="G73" s="15" t="s">
        <v>35</v>
      </c>
      <c r="H73" s="16">
        <v>42399</v>
      </c>
      <c r="I73" s="14">
        <v>118.58</v>
      </c>
      <c r="J73" s="15" t="s">
        <v>43</v>
      </c>
      <c r="K73" s="15" t="s">
        <v>32</v>
      </c>
      <c r="L73" s="16">
        <v>42596</v>
      </c>
      <c r="M73" s="16">
        <v>42399</v>
      </c>
      <c r="N73" s="15" t="s">
        <v>36</v>
      </c>
      <c r="O73" s="15" t="s">
        <v>46</v>
      </c>
      <c r="P73" s="15" t="s">
        <v>39</v>
      </c>
      <c r="Q73" s="15" t="s">
        <v>47</v>
      </c>
      <c r="R73" s="15" t="s">
        <v>172</v>
      </c>
      <c r="S73" s="15" t="s">
        <v>41</v>
      </c>
      <c r="T73" s="15" t="s">
        <v>48</v>
      </c>
      <c r="U73" s="14">
        <v>239.9</v>
      </c>
      <c r="V73" s="14">
        <v>16.8</v>
      </c>
    </row>
    <row r="74" spans="1:22" x14ac:dyDescent="0.25">
      <c r="A74" t="s">
        <v>27</v>
      </c>
      <c r="D74" s="15" t="s">
        <v>86</v>
      </c>
      <c r="E74" s="15" t="s">
        <v>87</v>
      </c>
      <c r="F74" s="14">
        <v>320.74</v>
      </c>
      <c r="G74" s="15" t="s">
        <v>35</v>
      </c>
      <c r="H74" s="16">
        <v>42400</v>
      </c>
      <c r="I74" s="14">
        <v>277.5</v>
      </c>
      <c r="J74" s="15" t="s">
        <v>30</v>
      </c>
      <c r="K74" s="15" t="s">
        <v>32</v>
      </c>
      <c r="L74" s="16">
        <v>42596</v>
      </c>
      <c r="M74" s="16">
        <v>42400</v>
      </c>
      <c r="N74" s="15" t="s">
        <v>36</v>
      </c>
      <c r="O74" s="15" t="s">
        <v>38</v>
      </c>
      <c r="P74" s="15" t="s">
        <v>39</v>
      </c>
      <c r="Q74" s="15" t="s">
        <v>40</v>
      </c>
      <c r="R74" s="15" t="s">
        <v>174</v>
      </c>
      <c r="S74" s="15" t="s">
        <v>41</v>
      </c>
      <c r="T74" s="15" t="s">
        <v>42</v>
      </c>
      <c r="U74" s="14">
        <v>299.75</v>
      </c>
      <c r="V74" s="14">
        <v>20.99</v>
      </c>
    </row>
    <row r="75" spans="1:22" x14ac:dyDescent="0.25">
      <c r="A75" t="s">
        <v>27</v>
      </c>
      <c r="D75" s="15" t="s">
        <v>166</v>
      </c>
      <c r="E75" s="15" t="s">
        <v>167</v>
      </c>
      <c r="F75" s="14">
        <v>641.47</v>
      </c>
      <c r="G75" s="15" t="s">
        <v>35</v>
      </c>
      <c r="H75" s="16">
        <v>42401</v>
      </c>
      <c r="I75" s="14">
        <v>555</v>
      </c>
      <c r="J75" s="15" t="s">
        <v>113</v>
      </c>
      <c r="K75" s="15" t="s">
        <v>75</v>
      </c>
      <c r="L75" s="16">
        <v>42596</v>
      </c>
      <c r="M75" s="16">
        <v>42401</v>
      </c>
      <c r="N75" s="15" t="s">
        <v>36</v>
      </c>
      <c r="O75" s="15" t="s">
        <v>114</v>
      </c>
      <c r="P75" s="15" t="s">
        <v>39</v>
      </c>
      <c r="Q75" s="15" t="s">
        <v>115</v>
      </c>
      <c r="R75" s="15" t="s">
        <v>201</v>
      </c>
      <c r="S75" s="15" t="s">
        <v>41</v>
      </c>
      <c r="T75" s="15" t="s">
        <v>116</v>
      </c>
      <c r="U75" s="14">
        <v>599.5</v>
      </c>
      <c r="V75" s="14">
        <v>41.97</v>
      </c>
    </row>
    <row r="76" spans="1:22" x14ac:dyDescent="0.25">
      <c r="A76" t="s">
        <v>27</v>
      </c>
      <c r="D76" s="15" t="s">
        <v>56</v>
      </c>
      <c r="E76" s="15" t="s">
        <v>57</v>
      </c>
      <c r="F76" s="14">
        <v>53.24</v>
      </c>
      <c r="G76" s="15" t="s">
        <v>35</v>
      </c>
      <c r="H76" s="16">
        <v>42402</v>
      </c>
      <c r="I76" s="14">
        <v>16.45</v>
      </c>
      <c r="J76" s="15" t="s">
        <v>55</v>
      </c>
      <c r="K76" s="15" t="s">
        <v>32</v>
      </c>
      <c r="L76" s="16">
        <v>42596</v>
      </c>
      <c r="M76" s="16">
        <v>42402</v>
      </c>
      <c r="N76" s="15" t="s">
        <v>36</v>
      </c>
      <c r="O76" s="15" t="s">
        <v>46</v>
      </c>
      <c r="P76" s="15" t="s">
        <v>39</v>
      </c>
      <c r="Q76" s="15" t="s">
        <v>47</v>
      </c>
      <c r="R76" s="15" t="s">
        <v>120</v>
      </c>
      <c r="S76" s="15" t="s">
        <v>41</v>
      </c>
      <c r="T76" s="15" t="s">
        <v>58</v>
      </c>
      <c r="U76" s="14">
        <v>49.75</v>
      </c>
      <c r="V76" s="14">
        <v>3.49</v>
      </c>
    </row>
    <row r="77" spans="1:22" x14ac:dyDescent="0.25">
      <c r="A77" t="s">
        <v>27</v>
      </c>
      <c r="D77" s="15" t="s">
        <v>70</v>
      </c>
      <c r="E77" s="15" t="s">
        <v>71</v>
      </c>
      <c r="F77" s="14">
        <v>19.899999999999999</v>
      </c>
      <c r="G77" s="15" t="s">
        <v>35</v>
      </c>
      <c r="H77" s="16">
        <v>42433</v>
      </c>
      <c r="I77" s="14">
        <v>0</v>
      </c>
      <c r="J77" s="15" t="s">
        <v>69</v>
      </c>
      <c r="K77" s="15" t="s">
        <v>32</v>
      </c>
      <c r="L77" s="16">
        <v>42596</v>
      </c>
      <c r="M77" s="16">
        <v>42433</v>
      </c>
      <c r="N77" s="15" t="s">
        <v>37</v>
      </c>
      <c r="O77" s="15" t="s">
        <v>46</v>
      </c>
      <c r="P77" s="15" t="s">
        <v>39</v>
      </c>
      <c r="Q77" s="15" t="s">
        <v>47</v>
      </c>
      <c r="R77" s="15" t="s">
        <v>73</v>
      </c>
      <c r="S77" s="15" t="s">
        <v>41</v>
      </c>
      <c r="T77" s="15" t="s">
        <v>48</v>
      </c>
      <c r="U77" s="14">
        <v>19.899999999999999</v>
      </c>
      <c r="V77" s="14">
        <v>0</v>
      </c>
    </row>
    <row r="78" spans="1:22" x14ac:dyDescent="0.25">
      <c r="A78" t="s">
        <v>27</v>
      </c>
      <c r="D78" s="15" t="s">
        <v>70</v>
      </c>
      <c r="E78" s="15" t="s">
        <v>71</v>
      </c>
      <c r="F78" s="14">
        <v>19.899999999999999</v>
      </c>
      <c r="G78" s="15" t="s">
        <v>35</v>
      </c>
      <c r="H78" s="16">
        <v>42403</v>
      </c>
      <c r="I78" s="14">
        <v>6.58</v>
      </c>
      <c r="J78" s="15" t="s">
        <v>69</v>
      </c>
      <c r="K78" s="15" t="s">
        <v>32</v>
      </c>
      <c r="L78" s="16">
        <v>42596</v>
      </c>
      <c r="M78" s="16">
        <v>42403</v>
      </c>
      <c r="N78" s="15" t="s">
        <v>36</v>
      </c>
      <c r="O78" s="15" t="s">
        <v>46</v>
      </c>
      <c r="P78" s="15" t="s">
        <v>39</v>
      </c>
      <c r="Q78" s="15" t="s">
        <v>47</v>
      </c>
      <c r="R78" s="15" t="s">
        <v>72</v>
      </c>
      <c r="S78" s="15" t="s">
        <v>41</v>
      </c>
      <c r="T78" s="15" t="s">
        <v>48</v>
      </c>
      <c r="U78" s="14">
        <v>19.899999999999999</v>
      </c>
      <c r="V78" s="14">
        <v>0</v>
      </c>
    </row>
    <row r="79" spans="1:22" x14ac:dyDescent="0.25">
      <c r="A79" t="s">
        <v>27</v>
      </c>
      <c r="D79" s="15" t="s">
        <v>50</v>
      </c>
      <c r="E79" s="15" t="s">
        <v>51</v>
      </c>
      <c r="F79" s="14">
        <v>10.65</v>
      </c>
      <c r="G79" s="15" t="s">
        <v>35</v>
      </c>
      <c r="H79" s="16">
        <v>42403</v>
      </c>
      <c r="I79" s="14">
        <v>3.29</v>
      </c>
      <c r="J79" s="15" t="s">
        <v>49</v>
      </c>
      <c r="K79" s="15" t="s">
        <v>32</v>
      </c>
      <c r="L79" s="16">
        <v>42596</v>
      </c>
      <c r="M79" s="16">
        <v>42403</v>
      </c>
      <c r="N79" s="15" t="s">
        <v>36</v>
      </c>
      <c r="O79" s="15" t="s">
        <v>52</v>
      </c>
      <c r="P79" s="15" t="s">
        <v>39</v>
      </c>
      <c r="Q79" s="15" t="s">
        <v>53</v>
      </c>
      <c r="R79" s="15" t="s">
        <v>67</v>
      </c>
      <c r="S79" s="15" t="s">
        <v>41</v>
      </c>
      <c r="T79" s="15" t="s">
        <v>54</v>
      </c>
      <c r="U79" s="14">
        <v>9.9499999999999993</v>
      </c>
      <c r="V79" s="14">
        <v>0.7</v>
      </c>
    </row>
    <row r="80" spans="1:22" x14ac:dyDescent="0.25">
      <c r="A80" t="s">
        <v>27</v>
      </c>
      <c r="D80" s="15" t="s">
        <v>83</v>
      </c>
      <c r="E80" s="15" t="s">
        <v>84</v>
      </c>
      <c r="F80" s="14">
        <v>19.899999999999999</v>
      </c>
      <c r="G80" s="15" t="s">
        <v>35</v>
      </c>
      <c r="H80" s="16">
        <v>42403</v>
      </c>
      <c r="I80" s="14">
        <v>6.58</v>
      </c>
      <c r="J80" s="15" t="s">
        <v>82</v>
      </c>
      <c r="K80" s="15" t="s">
        <v>32</v>
      </c>
      <c r="L80" s="16">
        <v>42596</v>
      </c>
      <c r="M80" s="16">
        <v>42403</v>
      </c>
      <c r="N80" s="15" t="s">
        <v>36</v>
      </c>
      <c r="O80" s="15" t="s">
        <v>52</v>
      </c>
      <c r="P80" s="15" t="s">
        <v>39</v>
      </c>
      <c r="Q80" s="15" t="s">
        <v>53</v>
      </c>
      <c r="R80" s="15" t="s">
        <v>85</v>
      </c>
      <c r="S80" s="15" t="s">
        <v>41</v>
      </c>
      <c r="T80" s="15" t="s">
        <v>54</v>
      </c>
      <c r="U80" s="14">
        <v>19.899999999999999</v>
      </c>
      <c r="V80" s="14">
        <v>0</v>
      </c>
    </row>
    <row r="81" spans="1:22" x14ac:dyDescent="0.25">
      <c r="A81" t="s">
        <v>27</v>
      </c>
      <c r="D81" s="15" t="s">
        <v>60</v>
      </c>
      <c r="E81" s="15" t="s">
        <v>61</v>
      </c>
      <c r="F81" s="14">
        <v>10.65</v>
      </c>
      <c r="G81" s="15" t="s">
        <v>35</v>
      </c>
      <c r="H81" s="16">
        <v>42404</v>
      </c>
      <c r="I81" s="14">
        <v>3.29</v>
      </c>
      <c r="J81" s="15" t="s">
        <v>59</v>
      </c>
      <c r="K81" s="15" t="s">
        <v>32</v>
      </c>
      <c r="L81" s="16">
        <v>42596</v>
      </c>
      <c r="M81" s="16">
        <v>42404</v>
      </c>
      <c r="N81" s="15" t="s">
        <v>36</v>
      </c>
      <c r="O81" s="15" t="s">
        <v>62</v>
      </c>
      <c r="P81" s="15" t="s">
        <v>39</v>
      </c>
      <c r="Q81" s="15" t="s">
        <v>63</v>
      </c>
      <c r="R81" s="15" t="s">
        <v>64</v>
      </c>
      <c r="S81" s="15" t="s">
        <v>41</v>
      </c>
      <c r="T81" s="15" t="s">
        <v>65</v>
      </c>
      <c r="U81" s="14">
        <v>9.9499999999999993</v>
      </c>
      <c r="V81" s="14">
        <v>0.7</v>
      </c>
    </row>
    <row r="82" spans="1:22" x14ac:dyDescent="0.25">
      <c r="A82" t="s">
        <v>27</v>
      </c>
      <c r="D82" s="15" t="s">
        <v>44</v>
      </c>
      <c r="E82" s="15" t="s">
        <v>45</v>
      </c>
      <c r="F82" s="14">
        <v>10.65</v>
      </c>
      <c r="G82" s="15" t="s">
        <v>35</v>
      </c>
      <c r="H82" s="16">
        <v>42405</v>
      </c>
      <c r="I82" s="14">
        <v>3.29</v>
      </c>
      <c r="J82" s="15" t="s">
        <v>43</v>
      </c>
      <c r="K82" s="15" t="s">
        <v>32</v>
      </c>
      <c r="L82" s="16">
        <v>42596</v>
      </c>
      <c r="M82" s="16">
        <v>42405</v>
      </c>
      <c r="N82" s="15" t="s">
        <v>36</v>
      </c>
      <c r="O82" s="15" t="s">
        <v>46</v>
      </c>
      <c r="P82" s="15" t="s">
        <v>39</v>
      </c>
      <c r="Q82" s="15" t="s">
        <v>47</v>
      </c>
      <c r="R82" s="15" t="s">
        <v>68</v>
      </c>
      <c r="S82" s="15" t="s">
        <v>41</v>
      </c>
      <c r="T82" s="15" t="s">
        <v>48</v>
      </c>
      <c r="U82" s="14">
        <v>9.9499999999999993</v>
      </c>
      <c r="V82" s="14">
        <v>0.7</v>
      </c>
    </row>
    <row r="83" spans="1:22" x14ac:dyDescent="0.25">
      <c r="A83" t="s">
        <v>27</v>
      </c>
      <c r="D83" s="15" t="s">
        <v>76</v>
      </c>
      <c r="E83" s="15" t="s">
        <v>77</v>
      </c>
      <c r="F83" s="14">
        <v>128.30000000000001</v>
      </c>
      <c r="G83" s="15" t="s">
        <v>35</v>
      </c>
      <c r="H83" s="16">
        <v>42406</v>
      </c>
      <c r="I83" s="14">
        <v>111</v>
      </c>
      <c r="J83" s="15" t="s">
        <v>74</v>
      </c>
      <c r="K83" s="15" t="s">
        <v>75</v>
      </c>
      <c r="L83" s="16">
        <v>42596</v>
      </c>
      <c r="M83" s="16">
        <v>42406</v>
      </c>
      <c r="N83" s="15" t="s">
        <v>36</v>
      </c>
      <c r="O83" s="15" t="s">
        <v>78</v>
      </c>
      <c r="P83" s="15" t="s">
        <v>39</v>
      </c>
      <c r="Q83" s="15" t="s">
        <v>79</v>
      </c>
      <c r="R83" s="15" t="s">
        <v>147</v>
      </c>
      <c r="S83" s="15" t="s">
        <v>41</v>
      </c>
      <c r="T83" s="15" t="s">
        <v>81</v>
      </c>
      <c r="U83" s="14">
        <v>119.9</v>
      </c>
      <c r="V83" s="14">
        <v>8.4</v>
      </c>
    </row>
    <row r="84" spans="1:22" x14ac:dyDescent="0.25">
      <c r="A84" t="s">
        <v>27</v>
      </c>
      <c r="D84" s="15" t="s">
        <v>33</v>
      </c>
      <c r="E84" s="15" t="s">
        <v>34</v>
      </c>
      <c r="F84" s="14">
        <v>320.74</v>
      </c>
      <c r="G84" s="15" t="s">
        <v>35</v>
      </c>
      <c r="H84" s="16">
        <v>42407</v>
      </c>
      <c r="I84" s="14">
        <v>277.5</v>
      </c>
      <c r="J84" s="15" t="s">
        <v>30</v>
      </c>
      <c r="K84" s="15" t="s">
        <v>32</v>
      </c>
      <c r="L84" s="16">
        <v>42596</v>
      </c>
      <c r="M84" s="16">
        <v>42407</v>
      </c>
      <c r="N84" s="15" t="s">
        <v>36</v>
      </c>
      <c r="O84" s="15" t="s">
        <v>38</v>
      </c>
      <c r="P84" s="15" t="s">
        <v>39</v>
      </c>
      <c r="Q84" s="15" t="s">
        <v>40</v>
      </c>
      <c r="R84" s="15" t="s">
        <v>175</v>
      </c>
      <c r="S84" s="15" t="s">
        <v>41</v>
      </c>
      <c r="T84" s="15" t="s">
        <v>42</v>
      </c>
      <c r="U84" s="14">
        <v>299.75</v>
      </c>
      <c r="V84" s="14">
        <v>20.99</v>
      </c>
    </row>
    <row r="85" spans="1:22" x14ac:dyDescent="0.25">
      <c r="A85" t="s">
        <v>27</v>
      </c>
      <c r="D85" s="15" t="s">
        <v>86</v>
      </c>
      <c r="E85" s="15" t="s">
        <v>87</v>
      </c>
      <c r="F85" s="14">
        <v>5135.8999999999996</v>
      </c>
      <c r="G85" s="15" t="s">
        <v>35</v>
      </c>
      <c r="H85" s="16">
        <v>42410</v>
      </c>
      <c r="I85" s="14">
        <v>2394</v>
      </c>
      <c r="J85" s="15" t="s">
        <v>30</v>
      </c>
      <c r="K85" s="15" t="s">
        <v>32</v>
      </c>
      <c r="L85" s="16">
        <v>42596</v>
      </c>
      <c r="M85" s="16">
        <v>42410</v>
      </c>
      <c r="N85" s="15" t="s">
        <v>36</v>
      </c>
      <c r="O85" s="15" t="s">
        <v>38</v>
      </c>
      <c r="P85" s="15" t="s">
        <v>39</v>
      </c>
      <c r="Q85" s="15" t="s">
        <v>40</v>
      </c>
      <c r="R85" s="15" t="s">
        <v>249</v>
      </c>
      <c r="S85" s="15" t="s">
        <v>41</v>
      </c>
      <c r="T85" s="15" t="s">
        <v>42</v>
      </c>
      <c r="U85" s="14">
        <v>4799.8999999999996</v>
      </c>
      <c r="V85" s="14">
        <v>336</v>
      </c>
    </row>
    <row r="86" spans="1:22" x14ac:dyDescent="0.25">
      <c r="A86" t="s">
        <v>27</v>
      </c>
      <c r="D86" s="15" t="s">
        <v>166</v>
      </c>
      <c r="E86" s="15" t="s">
        <v>167</v>
      </c>
      <c r="F86" s="14">
        <v>5135.8999999999996</v>
      </c>
      <c r="G86" s="15" t="s">
        <v>35</v>
      </c>
      <c r="H86" s="16">
        <v>42411</v>
      </c>
      <c r="I86" s="14">
        <v>2394</v>
      </c>
      <c r="J86" s="15" t="s">
        <v>113</v>
      </c>
      <c r="K86" s="15" t="s">
        <v>75</v>
      </c>
      <c r="L86" s="16">
        <v>42596</v>
      </c>
      <c r="M86" s="16">
        <v>42411</v>
      </c>
      <c r="N86" s="15" t="s">
        <v>36</v>
      </c>
      <c r="O86" s="15" t="s">
        <v>114</v>
      </c>
      <c r="P86" s="15" t="s">
        <v>39</v>
      </c>
      <c r="Q86" s="15" t="s">
        <v>115</v>
      </c>
      <c r="R86" s="15" t="s">
        <v>252</v>
      </c>
      <c r="S86" s="15" t="s">
        <v>41</v>
      </c>
      <c r="T86" s="15" t="s">
        <v>116</v>
      </c>
      <c r="U86" s="14">
        <v>4799.8999999999996</v>
      </c>
      <c r="V86" s="14">
        <v>336</v>
      </c>
    </row>
    <row r="87" spans="1:22" x14ac:dyDescent="0.25">
      <c r="A87" t="s">
        <v>27</v>
      </c>
      <c r="D87" s="15" t="s">
        <v>56</v>
      </c>
      <c r="E87" s="15" t="s">
        <v>57</v>
      </c>
      <c r="F87" s="14">
        <v>2567.9499999999998</v>
      </c>
      <c r="G87" s="15" t="s">
        <v>35</v>
      </c>
      <c r="H87" s="16">
        <v>42414</v>
      </c>
      <c r="I87" s="14">
        <v>1197</v>
      </c>
      <c r="J87" s="15" t="s">
        <v>55</v>
      </c>
      <c r="K87" s="15" t="s">
        <v>32</v>
      </c>
      <c r="L87" s="16">
        <v>42596</v>
      </c>
      <c r="M87" s="16">
        <v>42414</v>
      </c>
      <c r="N87" s="15" t="s">
        <v>36</v>
      </c>
      <c r="O87" s="15" t="s">
        <v>46</v>
      </c>
      <c r="P87" s="15" t="s">
        <v>39</v>
      </c>
      <c r="Q87" s="15" t="s">
        <v>47</v>
      </c>
      <c r="R87" s="15" t="s">
        <v>239</v>
      </c>
      <c r="S87" s="15" t="s">
        <v>41</v>
      </c>
      <c r="T87" s="15" t="s">
        <v>58</v>
      </c>
      <c r="U87" s="14">
        <v>2399.9499999999998</v>
      </c>
      <c r="V87" s="14">
        <v>168</v>
      </c>
    </row>
    <row r="88" spans="1:22" x14ac:dyDescent="0.25">
      <c r="A88" t="s">
        <v>27</v>
      </c>
      <c r="D88" s="15" t="s">
        <v>70</v>
      </c>
      <c r="E88" s="15" t="s">
        <v>71</v>
      </c>
      <c r="F88" s="14">
        <v>2399.9499999999998</v>
      </c>
      <c r="G88" s="15" t="s">
        <v>35</v>
      </c>
      <c r="H88" s="16">
        <v>42415</v>
      </c>
      <c r="I88" s="14">
        <v>664.96</v>
      </c>
      <c r="J88" s="15" t="s">
        <v>69</v>
      </c>
      <c r="K88" s="15" t="s">
        <v>32</v>
      </c>
      <c r="L88" s="16">
        <v>42596</v>
      </c>
      <c r="M88" s="16">
        <v>42415</v>
      </c>
      <c r="N88" s="15" t="s">
        <v>36</v>
      </c>
      <c r="O88" s="15" t="s">
        <v>46</v>
      </c>
      <c r="P88" s="15" t="s">
        <v>39</v>
      </c>
      <c r="Q88" s="15" t="s">
        <v>47</v>
      </c>
      <c r="R88" s="15" t="s">
        <v>232</v>
      </c>
      <c r="S88" s="15" t="s">
        <v>41</v>
      </c>
      <c r="T88" s="15" t="s">
        <v>48</v>
      </c>
      <c r="U88" s="14">
        <v>2399.9499999999998</v>
      </c>
      <c r="V88" s="14">
        <v>0</v>
      </c>
    </row>
    <row r="89" spans="1:22" x14ac:dyDescent="0.25">
      <c r="A89" t="s">
        <v>27</v>
      </c>
      <c r="D89" s="15" t="s">
        <v>50</v>
      </c>
      <c r="E89" s="15" t="s">
        <v>51</v>
      </c>
      <c r="F89" s="14">
        <v>5135.8999999999996</v>
      </c>
      <c r="G89" s="15" t="s">
        <v>35</v>
      </c>
      <c r="H89" s="16">
        <v>42416</v>
      </c>
      <c r="I89" s="14">
        <v>1329.92</v>
      </c>
      <c r="J89" s="15" t="s">
        <v>49</v>
      </c>
      <c r="K89" s="15" t="s">
        <v>32</v>
      </c>
      <c r="L89" s="16">
        <v>42596</v>
      </c>
      <c r="M89" s="16">
        <v>42416</v>
      </c>
      <c r="N89" s="15" t="s">
        <v>36</v>
      </c>
      <c r="O89" s="15" t="s">
        <v>52</v>
      </c>
      <c r="P89" s="15" t="s">
        <v>39</v>
      </c>
      <c r="Q89" s="15" t="s">
        <v>53</v>
      </c>
      <c r="R89" s="15" t="s">
        <v>250</v>
      </c>
      <c r="S89" s="15" t="s">
        <v>41</v>
      </c>
      <c r="T89" s="15" t="s">
        <v>54</v>
      </c>
      <c r="U89" s="14">
        <v>4799.8999999999996</v>
      </c>
      <c r="V89" s="14">
        <v>336</v>
      </c>
    </row>
    <row r="90" spans="1:22" x14ac:dyDescent="0.25">
      <c r="A90" t="s">
        <v>27</v>
      </c>
      <c r="D90" s="15" t="s">
        <v>83</v>
      </c>
      <c r="E90" s="15" t="s">
        <v>84</v>
      </c>
      <c r="F90" s="14">
        <v>2399.9499999999998</v>
      </c>
      <c r="G90" s="15" t="s">
        <v>35</v>
      </c>
      <c r="H90" s="16">
        <v>42417</v>
      </c>
      <c r="I90" s="14">
        <v>664.96</v>
      </c>
      <c r="J90" s="15" t="s">
        <v>82</v>
      </c>
      <c r="K90" s="15" t="s">
        <v>32</v>
      </c>
      <c r="L90" s="16">
        <v>42596</v>
      </c>
      <c r="M90" s="16">
        <v>42417</v>
      </c>
      <c r="N90" s="15" t="s">
        <v>36</v>
      </c>
      <c r="O90" s="15" t="s">
        <v>52</v>
      </c>
      <c r="P90" s="15" t="s">
        <v>39</v>
      </c>
      <c r="Q90" s="15" t="s">
        <v>53</v>
      </c>
      <c r="R90" s="15" t="s">
        <v>234</v>
      </c>
      <c r="S90" s="15" t="s">
        <v>41</v>
      </c>
      <c r="T90" s="15" t="s">
        <v>54</v>
      </c>
      <c r="U90" s="14">
        <v>2399.9499999999998</v>
      </c>
      <c r="V90" s="14">
        <v>0</v>
      </c>
    </row>
    <row r="91" spans="1:22" x14ac:dyDescent="0.25">
      <c r="A91" t="s">
        <v>27</v>
      </c>
      <c r="D91" s="15" t="s">
        <v>60</v>
      </c>
      <c r="E91" s="15" t="s">
        <v>61</v>
      </c>
      <c r="F91" s="14">
        <v>10.65</v>
      </c>
      <c r="G91" s="15" t="s">
        <v>35</v>
      </c>
      <c r="H91" s="16">
        <v>42417</v>
      </c>
      <c r="I91" s="14">
        <v>3.29</v>
      </c>
      <c r="J91" s="15" t="s">
        <v>59</v>
      </c>
      <c r="K91" s="15" t="s">
        <v>32</v>
      </c>
      <c r="L91" s="16">
        <v>42596</v>
      </c>
      <c r="M91" s="16">
        <v>42417</v>
      </c>
      <c r="N91" s="15" t="s">
        <v>36</v>
      </c>
      <c r="O91" s="15" t="s">
        <v>62</v>
      </c>
      <c r="P91" s="15" t="s">
        <v>39</v>
      </c>
      <c r="Q91" s="15" t="s">
        <v>63</v>
      </c>
      <c r="R91" s="15" t="s">
        <v>66</v>
      </c>
      <c r="S91" s="15" t="s">
        <v>41</v>
      </c>
      <c r="T91" s="15" t="s">
        <v>65</v>
      </c>
      <c r="U91" s="14">
        <v>9.9499999999999993</v>
      </c>
      <c r="V91" s="14">
        <v>0.7</v>
      </c>
    </row>
    <row r="92" spans="1:22" x14ac:dyDescent="0.25">
      <c r="A92" t="s">
        <v>27</v>
      </c>
      <c r="D92" s="15" t="s">
        <v>44</v>
      </c>
      <c r="E92" s="15" t="s">
        <v>45</v>
      </c>
      <c r="F92" s="14">
        <v>2567.9499999999998</v>
      </c>
      <c r="G92" s="15" t="s">
        <v>35</v>
      </c>
      <c r="H92" s="16">
        <v>42418</v>
      </c>
      <c r="I92" s="14">
        <v>1197</v>
      </c>
      <c r="J92" s="15" t="s">
        <v>43</v>
      </c>
      <c r="K92" s="15" t="s">
        <v>32</v>
      </c>
      <c r="L92" s="16">
        <v>42596</v>
      </c>
      <c r="M92" s="16">
        <v>42418</v>
      </c>
      <c r="N92" s="15" t="s">
        <v>36</v>
      </c>
      <c r="O92" s="15" t="s">
        <v>46</v>
      </c>
      <c r="P92" s="15" t="s">
        <v>39</v>
      </c>
      <c r="Q92" s="15" t="s">
        <v>47</v>
      </c>
      <c r="R92" s="15" t="s">
        <v>241</v>
      </c>
      <c r="S92" s="15" t="s">
        <v>41</v>
      </c>
      <c r="T92" s="15" t="s">
        <v>48</v>
      </c>
      <c r="U92" s="14">
        <v>2399.9499999999998</v>
      </c>
      <c r="V92" s="14">
        <v>168</v>
      </c>
    </row>
    <row r="93" spans="1:22" x14ac:dyDescent="0.25">
      <c r="A93" t="s">
        <v>27</v>
      </c>
      <c r="D93" s="15" t="s">
        <v>76</v>
      </c>
      <c r="E93" s="15" t="s">
        <v>77</v>
      </c>
      <c r="F93" s="14">
        <v>171.1</v>
      </c>
      <c r="G93" s="15" t="s">
        <v>35</v>
      </c>
      <c r="H93" s="16">
        <v>42418</v>
      </c>
      <c r="I93" s="14">
        <v>77.180000000000007</v>
      </c>
      <c r="J93" s="15" t="s">
        <v>74</v>
      </c>
      <c r="K93" s="15" t="s">
        <v>75</v>
      </c>
      <c r="L93" s="16">
        <v>42596</v>
      </c>
      <c r="M93" s="16">
        <v>42418</v>
      </c>
      <c r="N93" s="15" t="s">
        <v>36</v>
      </c>
      <c r="O93" s="15" t="s">
        <v>78</v>
      </c>
      <c r="P93" s="15" t="s">
        <v>39</v>
      </c>
      <c r="Q93" s="15" t="s">
        <v>79</v>
      </c>
      <c r="R93" s="15" t="s">
        <v>152</v>
      </c>
      <c r="S93" s="15" t="s">
        <v>41</v>
      </c>
      <c r="T93" s="15" t="s">
        <v>81</v>
      </c>
      <c r="U93" s="14">
        <v>159.9</v>
      </c>
      <c r="V93" s="14">
        <v>11.2</v>
      </c>
    </row>
    <row r="94" spans="1:22" x14ac:dyDescent="0.25">
      <c r="A94" t="s">
        <v>27</v>
      </c>
      <c r="D94" s="15" t="s">
        <v>33</v>
      </c>
      <c r="E94" s="15" t="s">
        <v>34</v>
      </c>
      <c r="F94" s="14">
        <v>2567.9499999999998</v>
      </c>
      <c r="G94" s="15" t="s">
        <v>35</v>
      </c>
      <c r="H94" s="16">
        <v>42419</v>
      </c>
      <c r="I94" s="14">
        <v>1197</v>
      </c>
      <c r="J94" s="15" t="s">
        <v>30</v>
      </c>
      <c r="K94" s="15" t="s">
        <v>32</v>
      </c>
      <c r="L94" s="16">
        <v>42596</v>
      </c>
      <c r="M94" s="16">
        <v>42419</v>
      </c>
      <c r="N94" s="15" t="s">
        <v>36</v>
      </c>
      <c r="O94" s="15" t="s">
        <v>38</v>
      </c>
      <c r="P94" s="15" t="s">
        <v>39</v>
      </c>
      <c r="Q94" s="15" t="s">
        <v>40</v>
      </c>
      <c r="R94" s="15" t="s">
        <v>237</v>
      </c>
      <c r="S94" s="15" t="s">
        <v>41</v>
      </c>
      <c r="T94" s="15" t="s">
        <v>42</v>
      </c>
      <c r="U94" s="14">
        <v>2399.9499999999998</v>
      </c>
      <c r="V94" s="14">
        <v>168</v>
      </c>
    </row>
    <row r="95" spans="1:22" x14ac:dyDescent="0.25">
      <c r="A95" t="s">
        <v>27</v>
      </c>
      <c r="D95" s="15" t="s">
        <v>33</v>
      </c>
      <c r="E95" s="15" t="s">
        <v>34</v>
      </c>
      <c r="F95" s="14">
        <v>342.19</v>
      </c>
      <c r="G95" s="15" t="s">
        <v>35</v>
      </c>
      <c r="H95" s="16">
        <v>42419</v>
      </c>
      <c r="I95" s="14">
        <v>154.36000000000001</v>
      </c>
      <c r="J95" s="15" t="s">
        <v>30</v>
      </c>
      <c r="K95" s="15" t="s">
        <v>32</v>
      </c>
      <c r="L95" s="16">
        <v>42596</v>
      </c>
      <c r="M95" s="16">
        <v>42419</v>
      </c>
      <c r="N95" s="15" t="s">
        <v>36</v>
      </c>
      <c r="O95" s="15" t="s">
        <v>38</v>
      </c>
      <c r="P95" s="15" t="s">
        <v>39</v>
      </c>
      <c r="Q95" s="15" t="s">
        <v>40</v>
      </c>
      <c r="R95" s="15" t="s">
        <v>178</v>
      </c>
      <c r="S95" s="15" t="s">
        <v>41</v>
      </c>
      <c r="T95" s="15" t="s">
        <v>42</v>
      </c>
      <c r="U95" s="14">
        <v>319.8</v>
      </c>
      <c r="V95" s="14">
        <v>22.39</v>
      </c>
    </row>
    <row r="96" spans="1:22" x14ac:dyDescent="0.25">
      <c r="A96" t="s">
        <v>27</v>
      </c>
      <c r="D96" s="15" t="s">
        <v>44</v>
      </c>
      <c r="E96" s="15" t="s">
        <v>45</v>
      </c>
      <c r="F96" s="14">
        <v>2567.9499999999998</v>
      </c>
      <c r="G96" s="15" t="s">
        <v>35</v>
      </c>
      <c r="H96" s="16">
        <v>42420</v>
      </c>
      <c r="I96" s="14">
        <v>1197</v>
      </c>
      <c r="J96" s="15" t="s">
        <v>43</v>
      </c>
      <c r="K96" s="15" t="s">
        <v>32</v>
      </c>
      <c r="L96" s="16">
        <v>42596</v>
      </c>
      <c r="M96" s="16">
        <v>42420</v>
      </c>
      <c r="N96" s="15" t="s">
        <v>36</v>
      </c>
      <c r="O96" s="15" t="s">
        <v>46</v>
      </c>
      <c r="P96" s="15" t="s">
        <v>39</v>
      </c>
      <c r="Q96" s="15" t="s">
        <v>47</v>
      </c>
      <c r="R96" s="15" t="s">
        <v>242</v>
      </c>
      <c r="S96" s="15" t="s">
        <v>41</v>
      </c>
      <c r="T96" s="15" t="s">
        <v>48</v>
      </c>
      <c r="U96" s="14">
        <v>2399.9499999999998</v>
      </c>
      <c r="V96" s="14">
        <v>168</v>
      </c>
    </row>
    <row r="97" spans="1:22" x14ac:dyDescent="0.25">
      <c r="A97" t="s">
        <v>27</v>
      </c>
      <c r="D97" s="15" t="s">
        <v>86</v>
      </c>
      <c r="E97" s="15" t="s">
        <v>87</v>
      </c>
      <c r="F97" s="14">
        <v>2567.9499999999998</v>
      </c>
      <c r="G97" s="15" t="s">
        <v>35</v>
      </c>
      <c r="H97" s="16">
        <v>42420</v>
      </c>
      <c r="I97" s="14">
        <v>1197</v>
      </c>
      <c r="J97" s="15" t="s">
        <v>30</v>
      </c>
      <c r="K97" s="15" t="s">
        <v>32</v>
      </c>
      <c r="L97" s="16">
        <v>42596</v>
      </c>
      <c r="M97" s="16">
        <v>42420</v>
      </c>
      <c r="N97" s="15" t="s">
        <v>36</v>
      </c>
      <c r="O97" s="15" t="s">
        <v>38</v>
      </c>
      <c r="P97" s="15" t="s">
        <v>39</v>
      </c>
      <c r="Q97" s="15" t="s">
        <v>40</v>
      </c>
      <c r="R97" s="15" t="s">
        <v>236</v>
      </c>
      <c r="S97" s="15" t="s">
        <v>41</v>
      </c>
      <c r="T97" s="15" t="s">
        <v>42</v>
      </c>
      <c r="U97" s="14">
        <v>2399.9499999999998</v>
      </c>
      <c r="V97" s="14">
        <v>168</v>
      </c>
    </row>
    <row r="98" spans="1:22" x14ac:dyDescent="0.25">
      <c r="A98" t="s">
        <v>27</v>
      </c>
      <c r="D98" s="15" t="s">
        <v>129</v>
      </c>
      <c r="E98" s="15" t="s">
        <v>130</v>
      </c>
      <c r="F98" s="14">
        <v>203.25</v>
      </c>
      <c r="G98" s="15" t="s">
        <v>35</v>
      </c>
      <c r="H98" s="16">
        <v>42423</v>
      </c>
      <c r="I98" s="14">
        <v>92.59</v>
      </c>
      <c r="J98" s="15" t="s">
        <v>128</v>
      </c>
      <c r="K98" s="15" t="s">
        <v>32</v>
      </c>
      <c r="L98" s="16">
        <v>42596</v>
      </c>
      <c r="M98" s="16">
        <v>42423</v>
      </c>
      <c r="N98" s="15" t="s">
        <v>36</v>
      </c>
      <c r="O98" s="15" t="s">
        <v>38</v>
      </c>
      <c r="P98" s="15" t="s">
        <v>39</v>
      </c>
      <c r="Q98" s="15" t="s">
        <v>40</v>
      </c>
      <c r="R98" s="15" t="s">
        <v>155</v>
      </c>
      <c r="S98" s="15" t="s">
        <v>41</v>
      </c>
      <c r="T98" s="15" t="s">
        <v>132</v>
      </c>
      <c r="U98" s="14">
        <v>189.95</v>
      </c>
      <c r="V98" s="14">
        <v>13.3</v>
      </c>
    </row>
    <row r="99" spans="1:22" x14ac:dyDescent="0.25">
      <c r="A99" t="s">
        <v>27</v>
      </c>
      <c r="D99" s="15" t="s">
        <v>90</v>
      </c>
      <c r="E99" s="15" t="s">
        <v>91</v>
      </c>
      <c r="F99" s="14">
        <v>21.3</v>
      </c>
      <c r="G99" s="15" t="s">
        <v>35</v>
      </c>
      <c r="H99" s="16">
        <v>42423</v>
      </c>
      <c r="I99" s="14">
        <v>9.1</v>
      </c>
      <c r="J99" s="15" t="s">
        <v>89</v>
      </c>
      <c r="K99" s="15" t="s">
        <v>75</v>
      </c>
      <c r="L99" s="16">
        <v>42596</v>
      </c>
      <c r="M99" s="16">
        <v>42423</v>
      </c>
      <c r="N99" s="15" t="s">
        <v>36</v>
      </c>
      <c r="O99" s="15" t="s">
        <v>92</v>
      </c>
      <c r="P99" s="15" t="s">
        <v>39</v>
      </c>
      <c r="Q99" s="15" t="s">
        <v>93</v>
      </c>
      <c r="R99" s="15" t="s">
        <v>94</v>
      </c>
      <c r="S99" s="15" t="s">
        <v>41</v>
      </c>
      <c r="T99" s="15" t="s">
        <v>95</v>
      </c>
      <c r="U99" s="14">
        <v>19.899999999999999</v>
      </c>
      <c r="V99" s="14">
        <v>1.4</v>
      </c>
    </row>
    <row r="100" spans="1:22" x14ac:dyDescent="0.25">
      <c r="A100" t="s">
        <v>27</v>
      </c>
      <c r="D100" s="15" t="s">
        <v>129</v>
      </c>
      <c r="E100" s="15" t="s">
        <v>130</v>
      </c>
      <c r="F100" s="14">
        <v>256.58999999999997</v>
      </c>
      <c r="G100" s="15" t="s">
        <v>35</v>
      </c>
      <c r="H100" s="16">
        <v>42424</v>
      </c>
      <c r="I100" s="14">
        <v>119</v>
      </c>
      <c r="J100" s="15" t="s">
        <v>128</v>
      </c>
      <c r="K100" s="15" t="s">
        <v>32</v>
      </c>
      <c r="L100" s="16">
        <v>42596</v>
      </c>
      <c r="M100" s="16">
        <v>42424</v>
      </c>
      <c r="N100" s="15" t="s">
        <v>36</v>
      </c>
      <c r="O100" s="15" t="s">
        <v>38</v>
      </c>
      <c r="P100" s="15" t="s">
        <v>39</v>
      </c>
      <c r="Q100" s="15" t="s">
        <v>40</v>
      </c>
      <c r="R100" s="15" t="s">
        <v>164</v>
      </c>
      <c r="S100" s="15" t="s">
        <v>41</v>
      </c>
      <c r="T100" s="15" t="s">
        <v>132</v>
      </c>
      <c r="U100" s="14">
        <v>239.8</v>
      </c>
      <c r="V100" s="14">
        <v>16.79</v>
      </c>
    </row>
    <row r="101" spans="1:22" x14ac:dyDescent="0.25">
      <c r="A101" t="s">
        <v>27</v>
      </c>
      <c r="D101" s="15" t="s">
        <v>33</v>
      </c>
      <c r="E101" s="15" t="s">
        <v>34</v>
      </c>
      <c r="F101" s="14">
        <v>406.5</v>
      </c>
      <c r="G101" s="15" t="s">
        <v>35</v>
      </c>
      <c r="H101" s="16">
        <v>42425</v>
      </c>
      <c r="I101" s="14">
        <v>187.1</v>
      </c>
      <c r="J101" s="15" t="s">
        <v>30</v>
      </c>
      <c r="K101" s="15" t="s">
        <v>32</v>
      </c>
      <c r="L101" s="16">
        <v>42596</v>
      </c>
      <c r="M101" s="16">
        <v>42425</v>
      </c>
      <c r="N101" s="15" t="s">
        <v>36</v>
      </c>
      <c r="O101" s="15" t="s">
        <v>38</v>
      </c>
      <c r="P101" s="15" t="s">
        <v>39</v>
      </c>
      <c r="Q101" s="15" t="s">
        <v>40</v>
      </c>
      <c r="R101" s="15" t="s">
        <v>189</v>
      </c>
      <c r="S101" s="15" t="s">
        <v>41</v>
      </c>
      <c r="T101" s="15" t="s">
        <v>42</v>
      </c>
      <c r="U101" s="14">
        <v>379.9</v>
      </c>
      <c r="V101" s="14">
        <v>26.6</v>
      </c>
    </row>
    <row r="102" spans="1:22" x14ac:dyDescent="0.25">
      <c r="A102" t="s">
        <v>27</v>
      </c>
      <c r="D102" s="15" t="s">
        <v>136</v>
      </c>
      <c r="E102" s="15" t="s">
        <v>137</v>
      </c>
      <c r="F102" s="14">
        <v>652.65</v>
      </c>
      <c r="G102" s="15" t="s">
        <v>35</v>
      </c>
      <c r="H102" s="16">
        <v>42425</v>
      </c>
      <c r="I102" s="14">
        <v>301.54000000000002</v>
      </c>
      <c r="J102" s="15" t="s">
        <v>135</v>
      </c>
      <c r="K102" s="15" t="s">
        <v>32</v>
      </c>
      <c r="L102" s="16">
        <v>42596</v>
      </c>
      <c r="M102" s="16">
        <v>42425</v>
      </c>
      <c r="N102" s="15" t="s">
        <v>36</v>
      </c>
      <c r="O102" s="15" t="s">
        <v>52</v>
      </c>
      <c r="P102" s="15" t="s">
        <v>39</v>
      </c>
      <c r="Q102" s="15" t="s">
        <v>53</v>
      </c>
      <c r="R102" s="15" t="s">
        <v>202</v>
      </c>
      <c r="S102" s="15" t="s">
        <v>41</v>
      </c>
      <c r="T102" s="15" t="s">
        <v>138</v>
      </c>
      <c r="U102" s="14">
        <v>609.95000000000005</v>
      </c>
      <c r="V102" s="14">
        <v>42.7</v>
      </c>
    </row>
    <row r="103" spans="1:22" x14ac:dyDescent="0.25">
      <c r="A103" t="s">
        <v>27</v>
      </c>
      <c r="D103" s="15" t="s">
        <v>76</v>
      </c>
      <c r="E103" s="15" t="s">
        <v>77</v>
      </c>
      <c r="F103" s="14">
        <v>117.65</v>
      </c>
      <c r="G103" s="15" t="s">
        <v>35</v>
      </c>
      <c r="H103" s="16">
        <v>42426</v>
      </c>
      <c r="I103" s="14">
        <v>50.25</v>
      </c>
      <c r="J103" s="15" t="s">
        <v>74</v>
      </c>
      <c r="K103" s="15" t="s">
        <v>75</v>
      </c>
      <c r="L103" s="16">
        <v>42596</v>
      </c>
      <c r="M103" s="16">
        <v>42426</v>
      </c>
      <c r="N103" s="15" t="s">
        <v>36</v>
      </c>
      <c r="O103" s="15" t="s">
        <v>78</v>
      </c>
      <c r="P103" s="15" t="s">
        <v>39</v>
      </c>
      <c r="Q103" s="15" t="s">
        <v>79</v>
      </c>
      <c r="R103" s="15" t="s">
        <v>139</v>
      </c>
      <c r="S103" s="15" t="s">
        <v>41</v>
      </c>
      <c r="T103" s="15" t="s">
        <v>81</v>
      </c>
      <c r="U103" s="14">
        <v>109.95</v>
      </c>
      <c r="V103" s="14">
        <v>7.7</v>
      </c>
    </row>
    <row r="104" spans="1:22" x14ac:dyDescent="0.25">
      <c r="A104" t="s">
        <v>27</v>
      </c>
      <c r="D104" s="15" t="s">
        <v>44</v>
      </c>
      <c r="E104" s="15" t="s">
        <v>45</v>
      </c>
      <c r="F104" s="14">
        <v>609.75</v>
      </c>
      <c r="G104" s="15" t="s">
        <v>35</v>
      </c>
      <c r="H104" s="16">
        <v>42427</v>
      </c>
      <c r="I104" s="14">
        <v>272.64</v>
      </c>
      <c r="J104" s="15" t="s">
        <v>43</v>
      </c>
      <c r="K104" s="15" t="s">
        <v>32</v>
      </c>
      <c r="L104" s="16">
        <v>42596</v>
      </c>
      <c r="M104" s="16">
        <v>42427</v>
      </c>
      <c r="N104" s="15" t="s">
        <v>36</v>
      </c>
      <c r="O104" s="15" t="s">
        <v>46</v>
      </c>
      <c r="P104" s="15" t="s">
        <v>39</v>
      </c>
      <c r="Q104" s="15" t="s">
        <v>47</v>
      </c>
      <c r="R104" s="15" t="s">
        <v>197</v>
      </c>
      <c r="S104" s="15" t="s">
        <v>41</v>
      </c>
      <c r="T104" s="15" t="s">
        <v>48</v>
      </c>
      <c r="U104" s="14">
        <v>569.85</v>
      </c>
      <c r="V104" s="14">
        <v>39.9</v>
      </c>
    </row>
    <row r="105" spans="1:22" x14ac:dyDescent="0.25">
      <c r="A105" t="s">
        <v>27</v>
      </c>
      <c r="D105" s="15" t="s">
        <v>86</v>
      </c>
      <c r="E105" s="15" t="s">
        <v>87</v>
      </c>
      <c r="F105" s="14">
        <v>1219.49</v>
      </c>
      <c r="G105" s="15" t="s">
        <v>35</v>
      </c>
      <c r="H105" s="16">
        <v>42428</v>
      </c>
      <c r="I105" s="14">
        <v>549.54</v>
      </c>
      <c r="J105" s="15" t="s">
        <v>30</v>
      </c>
      <c r="K105" s="15" t="s">
        <v>32</v>
      </c>
      <c r="L105" s="16">
        <v>42596</v>
      </c>
      <c r="M105" s="16">
        <v>42428</v>
      </c>
      <c r="N105" s="15" t="s">
        <v>36</v>
      </c>
      <c r="O105" s="15" t="s">
        <v>38</v>
      </c>
      <c r="P105" s="15" t="s">
        <v>39</v>
      </c>
      <c r="Q105" s="15" t="s">
        <v>40</v>
      </c>
      <c r="R105" s="15" t="s">
        <v>219</v>
      </c>
      <c r="S105" s="15" t="s">
        <v>41</v>
      </c>
      <c r="T105" s="15" t="s">
        <v>42</v>
      </c>
      <c r="U105" s="14">
        <v>1139.7</v>
      </c>
      <c r="V105" s="14">
        <v>79.790000000000006</v>
      </c>
    </row>
    <row r="106" spans="1:22" x14ac:dyDescent="0.25">
      <c r="A106" t="s">
        <v>27</v>
      </c>
      <c r="D106" s="15" t="s">
        <v>166</v>
      </c>
      <c r="E106" s="15" t="s">
        <v>167</v>
      </c>
      <c r="F106" s="14">
        <v>812.99</v>
      </c>
      <c r="G106" s="15" t="s">
        <v>35</v>
      </c>
      <c r="H106" s="16">
        <v>42428</v>
      </c>
      <c r="I106" s="14">
        <v>366.36</v>
      </c>
      <c r="J106" s="15" t="s">
        <v>113</v>
      </c>
      <c r="K106" s="15" t="s">
        <v>75</v>
      </c>
      <c r="L106" s="16">
        <v>42596</v>
      </c>
      <c r="M106" s="16">
        <v>42428</v>
      </c>
      <c r="N106" s="15" t="s">
        <v>36</v>
      </c>
      <c r="O106" s="15" t="s">
        <v>114</v>
      </c>
      <c r="P106" s="15" t="s">
        <v>39</v>
      </c>
      <c r="Q106" s="15" t="s">
        <v>115</v>
      </c>
      <c r="R106" s="15" t="s">
        <v>208</v>
      </c>
      <c r="S106" s="15" t="s">
        <v>41</v>
      </c>
      <c r="T106" s="15" t="s">
        <v>116</v>
      </c>
      <c r="U106" s="14">
        <v>759.8</v>
      </c>
      <c r="V106" s="14">
        <v>53.19</v>
      </c>
    </row>
    <row r="107" spans="1:22" x14ac:dyDescent="0.25">
      <c r="A107" t="s">
        <v>27</v>
      </c>
      <c r="D107" s="15" t="s">
        <v>56</v>
      </c>
      <c r="E107" s="15" t="s">
        <v>57</v>
      </c>
      <c r="F107" s="14">
        <v>1919.9</v>
      </c>
      <c r="G107" s="15" t="s">
        <v>35</v>
      </c>
      <c r="H107" s="16">
        <v>42430</v>
      </c>
      <c r="I107" s="14">
        <v>958.1</v>
      </c>
      <c r="J107" s="15" t="s">
        <v>55</v>
      </c>
      <c r="K107" s="15" t="s">
        <v>32</v>
      </c>
      <c r="L107" s="16">
        <v>42596</v>
      </c>
      <c r="M107" s="16">
        <v>42430</v>
      </c>
      <c r="N107" s="15" t="s">
        <v>36</v>
      </c>
      <c r="O107" s="15" t="s">
        <v>46</v>
      </c>
      <c r="P107" s="15" t="s">
        <v>39</v>
      </c>
      <c r="Q107" s="15" t="s">
        <v>47</v>
      </c>
      <c r="R107" s="15" t="s">
        <v>230</v>
      </c>
      <c r="S107" s="15" t="s">
        <v>41</v>
      </c>
      <c r="T107" s="15" t="s">
        <v>58</v>
      </c>
      <c r="U107" s="14">
        <v>1919.9</v>
      </c>
      <c r="V107" s="14">
        <v>0</v>
      </c>
    </row>
    <row r="108" spans="1:22" x14ac:dyDescent="0.25">
      <c r="A108" t="s">
        <v>27</v>
      </c>
      <c r="D108" s="15" t="s">
        <v>70</v>
      </c>
      <c r="E108" s="15" t="s">
        <v>71</v>
      </c>
      <c r="F108" s="14">
        <v>359.85</v>
      </c>
      <c r="G108" s="15" t="s">
        <v>35</v>
      </c>
      <c r="H108" s="16">
        <v>42431</v>
      </c>
      <c r="I108" s="14">
        <v>83.94</v>
      </c>
      <c r="J108" s="15" t="s">
        <v>69</v>
      </c>
      <c r="K108" s="15" t="s">
        <v>32</v>
      </c>
      <c r="L108" s="16">
        <v>42596</v>
      </c>
      <c r="M108" s="16">
        <v>42431</v>
      </c>
      <c r="N108" s="15" t="s">
        <v>36</v>
      </c>
      <c r="O108" s="15" t="s">
        <v>46</v>
      </c>
      <c r="P108" s="15" t="s">
        <v>39</v>
      </c>
      <c r="Q108" s="15" t="s">
        <v>47</v>
      </c>
      <c r="R108" s="15" t="s">
        <v>182</v>
      </c>
      <c r="S108" s="15" t="s">
        <v>41</v>
      </c>
      <c r="T108" s="15" t="s">
        <v>48</v>
      </c>
      <c r="U108" s="14">
        <v>359.85</v>
      </c>
      <c r="V108" s="14">
        <v>0</v>
      </c>
    </row>
    <row r="109" spans="1:22" x14ac:dyDescent="0.25">
      <c r="A109" t="s">
        <v>27</v>
      </c>
      <c r="D109" s="15" t="s">
        <v>50</v>
      </c>
      <c r="E109" s="15" t="s">
        <v>51</v>
      </c>
      <c r="F109" s="14">
        <v>27699.9</v>
      </c>
      <c r="G109" s="15" t="s">
        <v>35</v>
      </c>
      <c r="H109" s="16">
        <v>42431</v>
      </c>
      <c r="I109" s="14">
        <v>13843.76</v>
      </c>
      <c r="J109" s="15" t="s">
        <v>49</v>
      </c>
      <c r="K109" s="15" t="s">
        <v>32</v>
      </c>
      <c r="L109" s="16">
        <v>42596</v>
      </c>
      <c r="M109" s="16">
        <v>42431</v>
      </c>
      <c r="N109" s="15" t="s">
        <v>36</v>
      </c>
      <c r="O109" s="15" t="s">
        <v>52</v>
      </c>
      <c r="P109" s="15" t="s">
        <v>39</v>
      </c>
      <c r="Q109" s="15" t="s">
        <v>53</v>
      </c>
      <c r="R109" s="15" t="s">
        <v>258</v>
      </c>
      <c r="S109" s="15" t="s">
        <v>41</v>
      </c>
      <c r="T109" s="15" t="s">
        <v>54</v>
      </c>
      <c r="U109" s="14">
        <v>27699.9</v>
      </c>
      <c r="V109" s="14">
        <v>0</v>
      </c>
    </row>
    <row r="110" spans="1:22" x14ac:dyDescent="0.25">
      <c r="A110" t="s">
        <v>27</v>
      </c>
      <c r="D110" s="15" t="s">
        <v>83</v>
      </c>
      <c r="E110" s="15" t="s">
        <v>84</v>
      </c>
      <c r="F110" s="14">
        <v>109.95</v>
      </c>
      <c r="G110" s="15" t="s">
        <v>35</v>
      </c>
      <c r="H110" s="16">
        <v>42432</v>
      </c>
      <c r="I110" s="14">
        <v>50.25</v>
      </c>
      <c r="J110" s="15" t="s">
        <v>82</v>
      </c>
      <c r="K110" s="15" t="s">
        <v>32</v>
      </c>
      <c r="L110" s="16">
        <v>42596</v>
      </c>
      <c r="M110" s="16">
        <v>42432</v>
      </c>
      <c r="N110" s="15" t="s">
        <v>36</v>
      </c>
      <c r="O110" s="15" t="s">
        <v>52</v>
      </c>
      <c r="P110" s="15" t="s">
        <v>39</v>
      </c>
      <c r="Q110" s="15" t="s">
        <v>53</v>
      </c>
      <c r="R110" s="15" t="s">
        <v>133</v>
      </c>
      <c r="S110" s="15" t="s">
        <v>41</v>
      </c>
      <c r="T110" s="15" t="s">
        <v>54</v>
      </c>
      <c r="U110" s="14">
        <v>109.95</v>
      </c>
      <c r="V110" s="14">
        <v>0</v>
      </c>
    </row>
    <row r="111" spans="1:22" x14ac:dyDescent="0.25">
      <c r="A111" t="s">
        <v>27</v>
      </c>
      <c r="D111" s="15" t="s">
        <v>60</v>
      </c>
      <c r="E111" s="15" t="s">
        <v>61</v>
      </c>
      <c r="F111" s="14">
        <v>49.75</v>
      </c>
      <c r="G111" s="15" t="s">
        <v>35</v>
      </c>
      <c r="H111" s="16">
        <v>42432</v>
      </c>
      <c r="I111" s="14">
        <v>22.75</v>
      </c>
      <c r="J111" s="15" t="s">
        <v>59</v>
      </c>
      <c r="K111" s="15" t="s">
        <v>32</v>
      </c>
      <c r="L111" s="16">
        <v>42596</v>
      </c>
      <c r="M111" s="16">
        <v>42432</v>
      </c>
      <c r="N111" s="15" t="s">
        <v>36</v>
      </c>
      <c r="O111" s="15" t="s">
        <v>62</v>
      </c>
      <c r="P111" s="15" t="s">
        <v>39</v>
      </c>
      <c r="Q111" s="15" t="s">
        <v>63</v>
      </c>
      <c r="R111" s="15" t="s">
        <v>117</v>
      </c>
      <c r="S111" s="15" t="s">
        <v>41</v>
      </c>
      <c r="T111" s="15" t="s">
        <v>65</v>
      </c>
      <c r="U111" s="14">
        <v>49.75</v>
      </c>
      <c r="V111" s="14">
        <v>0</v>
      </c>
    </row>
    <row r="112" spans="1:22" x14ac:dyDescent="0.25">
      <c r="A112" t="s">
        <v>27</v>
      </c>
      <c r="D112" s="15" t="s">
        <v>44</v>
      </c>
      <c r="E112" s="15" t="s">
        <v>45</v>
      </c>
      <c r="F112" s="14">
        <v>29.85</v>
      </c>
      <c r="G112" s="15" t="s">
        <v>35</v>
      </c>
      <c r="H112" s="16">
        <v>42433</v>
      </c>
      <c r="I112" s="14">
        <v>13.65</v>
      </c>
      <c r="J112" s="15" t="s">
        <v>43</v>
      </c>
      <c r="K112" s="15" t="s">
        <v>32</v>
      </c>
      <c r="L112" s="16">
        <v>42596</v>
      </c>
      <c r="M112" s="16">
        <v>42433</v>
      </c>
      <c r="N112" s="15" t="s">
        <v>36</v>
      </c>
      <c r="O112" s="15" t="s">
        <v>46</v>
      </c>
      <c r="P112" s="15" t="s">
        <v>39</v>
      </c>
      <c r="Q112" s="15" t="s">
        <v>47</v>
      </c>
      <c r="R112" s="15" t="s">
        <v>100</v>
      </c>
      <c r="S112" s="15" t="s">
        <v>41</v>
      </c>
      <c r="T112" s="15" t="s">
        <v>48</v>
      </c>
      <c r="U112" s="14">
        <v>29.85</v>
      </c>
      <c r="V112" s="14">
        <v>0</v>
      </c>
    </row>
    <row r="113" spans="1:22" x14ac:dyDescent="0.25">
      <c r="A113" t="s">
        <v>27</v>
      </c>
      <c r="D113" s="15" t="s">
        <v>76</v>
      </c>
      <c r="E113" s="15" t="s">
        <v>77</v>
      </c>
      <c r="F113" s="14">
        <v>19.899999999999999</v>
      </c>
      <c r="G113" s="15" t="s">
        <v>35</v>
      </c>
      <c r="H113" s="16">
        <v>42433</v>
      </c>
      <c r="I113" s="14">
        <v>6.58</v>
      </c>
      <c r="J113" s="15" t="s">
        <v>74</v>
      </c>
      <c r="K113" s="15" t="s">
        <v>75</v>
      </c>
      <c r="L113" s="16">
        <v>42596</v>
      </c>
      <c r="M113" s="16">
        <v>42433</v>
      </c>
      <c r="N113" s="15" t="s">
        <v>36</v>
      </c>
      <c r="O113" s="15" t="s">
        <v>78</v>
      </c>
      <c r="P113" s="15" t="s">
        <v>39</v>
      </c>
      <c r="Q113" s="15" t="s">
        <v>79</v>
      </c>
      <c r="R113" s="15" t="s">
        <v>80</v>
      </c>
      <c r="S113" s="15" t="s">
        <v>41</v>
      </c>
      <c r="T113" s="15" t="s">
        <v>81</v>
      </c>
      <c r="U113" s="14">
        <v>19.899999999999999</v>
      </c>
      <c r="V113" s="14">
        <v>0</v>
      </c>
    </row>
    <row r="114" spans="1:22" x14ac:dyDescent="0.25">
      <c r="A114" t="s">
        <v>27</v>
      </c>
      <c r="D114" s="15" t="s">
        <v>33</v>
      </c>
      <c r="E114" s="15" t="s">
        <v>34</v>
      </c>
      <c r="F114" s="14">
        <v>239.9</v>
      </c>
      <c r="G114" s="15" t="s">
        <v>35</v>
      </c>
      <c r="H114" s="16">
        <v>42433</v>
      </c>
      <c r="I114" s="14">
        <v>55.96</v>
      </c>
      <c r="J114" s="15" t="s">
        <v>30</v>
      </c>
      <c r="K114" s="15" t="s">
        <v>32</v>
      </c>
      <c r="L114" s="16">
        <v>42596</v>
      </c>
      <c r="M114" s="16">
        <v>42433</v>
      </c>
      <c r="N114" s="15" t="s">
        <v>36</v>
      </c>
      <c r="O114" s="15" t="s">
        <v>38</v>
      </c>
      <c r="P114" s="15" t="s">
        <v>39</v>
      </c>
      <c r="Q114" s="15" t="s">
        <v>40</v>
      </c>
      <c r="R114" s="15" t="s">
        <v>163</v>
      </c>
      <c r="S114" s="15" t="s">
        <v>41</v>
      </c>
      <c r="T114" s="15" t="s">
        <v>42</v>
      </c>
      <c r="U114" s="14">
        <v>239.9</v>
      </c>
      <c r="V114" s="14">
        <v>0</v>
      </c>
    </row>
    <row r="115" spans="1:22" x14ac:dyDescent="0.25">
      <c r="A115" t="s">
        <v>27</v>
      </c>
      <c r="D115" s="15" t="s">
        <v>33</v>
      </c>
      <c r="E115" s="15" t="s">
        <v>34</v>
      </c>
      <c r="F115" s="14">
        <v>219.9</v>
      </c>
      <c r="G115" s="15" t="s">
        <v>35</v>
      </c>
      <c r="H115" s="16">
        <v>42433</v>
      </c>
      <c r="I115" s="14">
        <v>100.5</v>
      </c>
      <c r="J115" s="15" t="s">
        <v>30</v>
      </c>
      <c r="K115" s="15" t="s">
        <v>32</v>
      </c>
      <c r="L115" s="16">
        <v>42596</v>
      </c>
      <c r="M115" s="16">
        <v>42433</v>
      </c>
      <c r="N115" s="15" t="s">
        <v>36</v>
      </c>
      <c r="O115" s="15" t="s">
        <v>38</v>
      </c>
      <c r="P115" s="15" t="s">
        <v>39</v>
      </c>
      <c r="Q115" s="15" t="s">
        <v>40</v>
      </c>
      <c r="R115" s="15" t="s">
        <v>160</v>
      </c>
      <c r="S115" s="15" t="s">
        <v>41</v>
      </c>
      <c r="T115" s="15" t="s">
        <v>42</v>
      </c>
      <c r="U115" s="14">
        <v>219.9</v>
      </c>
      <c r="V115" s="14">
        <v>0</v>
      </c>
    </row>
    <row r="116" spans="1:22" x14ac:dyDescent="0.25">
      <c r="A116" t="s">
        <v>27</v>
      </c>
      <c r="D116" s="15" t="s">
        <v>44</v>
      </c>
      <c r="E116" s="15" t="s">
        <v>45</v>
      </c>
      <c r="F116" s="14">
        <v>159.80000000000001</v>
      </c>
      <c r="G116" s="15" t="s">
        <v>35</v>
      </c>
      <c r="H116" s="16">
        <v>42434</v>
      </c>
      <c r="I116" s="14">
        <v>81.8</v>
      </c>
      <c r="J116" s="15" t="s">
        <v>43</v>
      </c>
      <c r="K116" s="15" t="s">
        <v>32</v>
      </c>
      <c r="L116" s="16">
        <v>42596</v>
      </c>
      <c r="M116" s="16">
        <v>42434</v>
      </c>
      <c r="N116" s="15" t="s">
        <v>36</v>
      </c>
      <c r="O116" s="15" t="s">
        <v>46</v>
      </c>
      <c r="P116" s="15" t="s">
        <v>39</v>
      </c>
      <c r="Q116" s="15" t="s">
        <v>47</v>
      </c>
      <c r="R116" s="15" t="s">
        <v>151</v>
      </c>
      <c r="S116" s="15" t="s">
        <v>41</v>
      </c>
      <c r="T116" s="15" t="s">
        <v>48</v>
      </c>
      <c r="U116" s="14">
        <v>159.80000000000001</v>
      </c>
      <c r="V116" s="14">
        <v>0</v>
      </c>
    </row>
    <row r="117" spans="1:22" x14ac:dyDescent="0.25">
      <c r="A117" t="s">
        <v>27</v>
      </c>
      <c r="D117" s="15" t="s">
        <v>86</v>
      </c>
      <c r="E117" s="15" t="s">
        <v>87</v>
      </c>
      <c r="F117" s="14">
        <v>19.95</v>
      </c>
      <c r="G117" s="15" t="s">
        <v>35</v>
      </c>
      <c r="H117" s="16">
        <v>42435</v>
      </c>
      <c r="I117" s="14">
        <v>5.98</v>
      </c>
      <c r="J117" s="15" t="s">
        <v>30</v>
      </c>
      <c r="K117" s="15" t="s">
        <v>32</v>
      </c>
      <c r="L117" s="16">
        <v>42596</v>
      </c>
      <c r="M117" s="16">
        <v>42435</v>
      </c>
      <c r="N117" s="15" t="s">
        <v>36</v>
      </c>
      <c r="O117" s="15" t="s">
        <v>38</v>
      </c>
      <c r="P117" s="15" t="s">
        <v>39</v>
      </c>
      <c r="Q117" s="15" t="s">
        <v>40</v>
      </c>
      <c r="R117" s="15" t="s">
        <v>88</v>
      </c>
      <c r="S117" s="15" t="s">
        <v>41</v>
      </c>
      <c r="T117" s="15" t="s">
        <v>42</v>
      </c>
      <c r="U117" s="14">
        <v>19.95</v>
      </c>
      <c r="V117" s="14">
        <v>0</v>
      </c>
    </row>
    <row r="118" spans="1:22" x14ac:dyDescent="0.25">
      <c r="A118" t="s">
        <v>27</v>
      </c>
      <c r="D118" s="15" t="s">
        <v>166</v>
      </c>
      <c r="E118" s="15" t="s">
        <v>167</v>
      </c>
      <c r="F118" s="14">
        <v>2679.9</v>
      </c>
      <c r="G118" s="15" t="s">
        <v>35</v>
      </c>
      <c r="H118" s="16">
        <v>42436</v>
      </c>
      <c r="I118" s="14">
        <v>1396.24</v>
      </c>
      <c r="J118" s="15" t="s">
        <v>113</v>
      </c>
      <c r="K118" s="15" t="s">
        <v>75</v>
      </c>
      <c r="L118" s="16">
        <v>42596</v>
      </c>
      <c r="M118" s="16">
        <v>42436</v>
      </c>
      <c r="N118" s="15" t="s">
        <v>36</v>
      </c>
      <c r="O118" s="15" t="s">
        <v>114</v>
      </c>
      <c r="P118" s="15" t="s">
        <v>39</v>
      </c>
      <c r="Q118" s="15" t="s">
        <v>115</v>
      </c>
      <c r="R118" s="15" t="s">
        <v>245</v>
      </c>
      <c r="S118" s="15" t="s">
        <v>41</v>
      </c>
      <c r="T118" s="15" t="s">
        <v>116</v>
      </c>
      <c r="U118" s="14">
        <v>2679.9</v>
      </c>
      <c r="V118" s="14">
        <v>0</v>
      </c>
    </row>
    <row r="119" spans="1:22" x14ac:dyDescent="0.25">
      <c r="A119" t="s">
        <v>27</v>
      </c>
      <c r="D119" s="15" t="s">
        <v>56</v>
      </c>
      <c r="E119" s="15" t="s">
        <v>57</v>
      </c>
      <c r="F119" s="14">
        <v>569.85</v>
      </c>
      <c r="G119" s="15" t="s">
        <v>35</v>
      </c>
      <c r="H119" s="16">
        <v>42437</v>
      </c>
      <c r="I119" s="14">
        <v>274.77</v>
      </c>
      <c r="J119" s="15" t="s">
        <v>55</v>
      </c>
      <c r="K119" s="15" t="s">
        <v>32</v>
      </c>
      <c r="L119" s="16">
        <v>42596</v>
      </c>
      <c r="M119" s="16">
        <v>42437</v>
      </c>
      <c r="N119" s="15" t="s">
        <v>36</v>
      </c>
      <c r="O119" s="15" t="s">
        <v>46</v>
      </c>
      <c r="P119" s="15" t="s">
        <v>39</v>
      </c>
      <c r="Q119" s="15" t="s">
        <v>47</v>
      </c>
      <c r="R119" s="15" t="s">
        <v>196</v>
      </c>
      <c r="S119" s="15" t="s">
        <v>41</v>
      </c>
      <c r="T119" s="15" t="s">
        <v>58</v>
      </c>
      <c r="U119" s="14">
        <v>569.85</v>
      </c>
      <c r="V119" s="14">
        <v>0</v>
      </c>
    </row>
    <row r="120" spans="1:22" x14ac:dyDescent="0.25">
      <c r="A120" t="s">
        <v>27</v>
      </c>
      <c r="D120" s="15" t="s">
        <v>60</v>
      </c>
      <c r="E120" s="15" t="s">
        <v>61</v>
      </c>
      <c r="F120" s="14">
        <v>41549.85</v>
      </c>
      <c r="G120" s="15" t="s">
        <v>35</v>
      </c>
      <c r="H120" s="16">
        <v>42438</v>
      </c>
      <c r="I120" s="14">
        <v>20765.64</v>
      </c>
      <c r="J120" s="15" t="s">
        <v>59</v>
      </c>
      <c r="K120" s="15" t="s">
        <v>32</v>
      </c>
      <c r="L120" s="16">
        <v>42596</v>
      </c>
      <c r="M120" s="16">
        <v>42438</v>
      </c>
      <c r="N120" s="15" t="s">
        <v>36</v>
      </c>
      <c r="O120" s="15" t="s">
        <v>62</v>
      </c>
      <c r="P120" s="15" t="s">
        <v>39</v>
      </c>
      <c r="Q120" s="15" t="s">
        <v>63</v>
      </c>
      <c r="R120" s="15" t="s">
        <v>261</v>
      </c>
      <c r="S120" s="15" t="s">
        <v>41</v>
      </c>
      <c r="T120" s="15" t="s">
        <v>65</v>
      </c>
      <c r="U120" s="14">
        <v>41549.85</v>
      </c>
      <c r="V120" s="14">
        <v>0</v>
      </c>
    </row>
    <row r="121" spans="1:22" x14ac:dyDescent="0.25">
      <c r="A121" t="s">
        <v>27</v>
      </c>
      <c r="D121" s="15" t="s">
        <v>70</v>
      </c>
      <c r="E121" s="15" t="s">
        <v>71</v>
      </c>
      <c r="F121" s="14">
        <v>759.8</v>
      </c>
      <c r="G121" s="15" t="s">
        <v>35</v>
      </c>
      <c r="H121" s="16">
        <v>42439</v>
      </c>
      <c r="I121" s="14">
        <v>366.36</v>
      </c>
      <c r="J121" s="15" t="s">
        <v>69</v>
      </c>
      <c r="K121" s="15" t="s">
        <v>32</v>
      </c>
      <c r="L121" s="16">
        <v>42596</v>
      </c>
      <c r="M121" s="16">
        <v>42439</v>
      </c>
      <c r="N121" s="15" t="s">
        <v>36</v>
      </c>
      <c r="O121" s="15" t="s">
        <v>46</v>
      </c>
      <c r="P121" s="15" t="s">
        <v>39</v>
      </c>
      <c r="Q121" s="15" t="s">
        <v>47</v>
      </c>
      <c r="R121" s="15" t="s">
        <v>205</v>
      </c>
      <c r="S121" s="15" t="s">
        <v>41</v>
      </c>
      <c r="T121" s="15" t="s">
        <v>48</v>
      </c>
      <c r="U121" s="14">
        <v>759.8</v>
      </c>
      <c r="V121" s="14">
        <v>0</v>
      </c>
    </row>
    <row r="122" spans="1:22" x14ac:dyDescent="0.25">
      <c r="A122" t="s">
        <v>27</v>
      </c>
      <c r="D122" s="15" t="s">
        <v>50</v>
      </c>
      <c r="E122" s="15" t="s">
        <v>51</v>
      </c>
      <c r="F122" s="14">
        <v>569.85</v>
      </c>
      <c r="G122" s="15" t="s">
        <v>35</v>
      </c>
      <c r="H122" s="16">
        <v>42440</v>
      </c>
      <c r="I122" s="14">
        <v>274.77</v>
      </c>
      <c r="J122" s="15" t="s">
        <v>49</v>
      </c>
      <c r="K122" s="15" t="s">
        <v>32</v>
      </c>
      <c r="L122" s="16">
        <v>42596</v>
      </c>
      <c r="M122" s="16">
        <v>42440</v>
      </c>
      <c r="N122" s="15" t="s">
        <v>36</v>
      </c>
      <c r="O122" s="15" t="s">
        <v>52</v>
      </c>
      <c r="P122" s="15" t="s">
        <v>39</v>
      </c>
      <c r="Q122" s="15" t="s">
        <v>53</v>
      </c>
      <c r="R122" s="15" t="s">
        <v>195</v>
      </c>
      <c r="S122" s="15" t="s">
        <v>41</v>
      </c>
      <c r="T122" s="15" t="s">
        <v>54</v>
      </c>
      <c r="U122" s="14">
        <v>569.85</v>
      </c>
      <c r="V122" s="14">
        <v>0</v>
      </c>
    </row>
    <row r="123" spans="1:22" x14ac:dyDescent="0.25">
      <c r="A123" t="s">
        <v>27</v>
      </c>
      <c r="D123" s="15" t="s">
        <v>83</v>
      </c>
      <c r="E123" s="15" t="s">
        <v>84</v>
      </c>
      <c r="F123" s="14">
        <v>1919.9</v>
      </c>
      <c r="G123" s="15" t="s">
        <v>35</v>
      </c>
      <c r="H123" s="16">
        <v>42440</v>
      </c>
      <c r="I123" s="14">
        <v>958.1</v>
      </c>
      <c r="J123" s="15" t="s">
        <v>82</v>
      </c>
      <c r="K123" s="15" t="s">
        <v>32</v>
      </c>
      <c r="L123" s="16">
        <v>42596</v>
      </c>
      <c r="M123" s="16">
        <v>42440</v>
      </c>
      <c r="N123" s="15" t="s">
        <v>36</v>
      </c>
      <c r="O123" s="15" t="s">
        <v>52</v>
      </c>
      <c r="P123" s="15" t="s">
        <v>39</v>
      </c>
      <c r="Q123" s="15" t="s">
        <v>53</v>
      </c>
      <c r="R123" s="15" t="s">
        <v>231</v>
      </c>
      <c r="S123" s="15" t="s">
        <v>41</v>
      </c>
      <c r="T123" s="15" t="s">
        <v>54</v>
      </c>
      <c r="U123" s="14">
        <v>1919.9</v>
      </c>
      <c r="V123" s="14">
        <v>0</v>
      </c>
    </row>
    <row r="124" spans="1:22" x14ac:dyDescent="0.25">
      <c r="A124" t="s">
        <v>27</v>
      </c>
      <c r="D124" s="15" t="s">
        <v>60</v>
      </c>
      <c r="E124" s="15" t="s">
        <v>61</v>
      </c>
      <c r="F124" s="14">
        <v>119.95</v>
      </c>
      <c r="G124" s="15" t="s">
        <v>35</v>
      </c>
      <c r="H124" s="16">
        <v>42440</v>
      </c>
      <c r="I124" s="14">
        <v>27.98</v>
      </c>
      <c r="J124" s="15" t="s">
        <v>59</v>
      </c>
      <c r="K124" s="15" t="s">
        <v>32</v>
      </c>
      <c r="L124" s="16">
        <v>42596</v>
      </c>
      <c r="M124" s="16">
        <v>42440</v>
      </c>
      <c r="N124" s="15" t="s">
        <v>36</v>
      </c>
      <c r="O124" s="15" t="s">
        <v>62</v>
      </c>
      <c r="P124" s="15" t="s">
        <v>39</v>
      </c>
      <c r="Q124" s="15" t="s">
        <v>63</v>
      </c>
      <c r="R124" s="15" t="s">
        <v>142</v>
      </c>
      <c r="S124" s="15" t="s">
        <v>41</v>
      </c>
      <c r="T124" s="15" t="s">
        <v>65</v>
      </c>
      <c r="U124" s="14">
        <v>119.95</v>
      </c>
      <c r="V124" s="14">
        <v>0</v>
      </c>
    </row>
    <row r="125" spans="1:22" x14ac:dyDescent="0.25">
      <c r="A125" t="s">
        <v>27</v>
      </c>
      <c r="D125" s="15" t="s">
        <v>44</v>
      </c>
      <c r="E125" s="15" t="s">
        <v>45</v>
      </c>
      <c r="F125" s="14">
        <v>55399.8</v>
      </c>
      <c r="G125" s="15" t="s">
        <v>35</v>
      </c>
      <c r="H125" s="16">
        <v>42441</v>
      </c>
      <c r="I125" s="14">
        <v>27687.52</v>
      </c>
      <c r="J125" s="15" t="s">
        <v>43</v>
      </c>
      <c r="K125" s="15" t="s">
        <v>32</v>
      </c>
      <c r="L125" s="16">
        <v>42596</v>
      </c>
      <c r="M125" s="16">
        <v>42441</v>
      </c>
      <c r="N125" s="15" t="s">
        <v>36</v>
      </c>
      <c r="O125" s="15" t="s">
        <v>46</v>
      </c>
      <c r="P125" s="15" t="s">
        <v>39</v>
      </c>
      <c r="Q125" s="15" t="s">
        <v>47</v>
      </c>
      <c r="R125" s="15" t="s">
        <v>262</v>
      </c>
      <c r="S125" s="15" t="s">
        <v>41</v>
      </c>
      <c r="T125" s="15" t="s">
        <v>48</v>
      </c>
      <c r="U125" s="14">
        <v>55399.8</v>
      </c>
      <c r="V125" s="14">
        <v>0</v>
      </c>
    </row>
    <row r="126" spans="1:22" x14ac:dyDescent="0.25">
      <c r="A126" t="s">
        <v>27</v>
      </c>
      <c r="D126" s="15" t="s">
        <v>76</v>
      </c>
      <c r="E126" s="15" t="s">
        <v>77</v>
      </c>
      <c r="F126" s="14">
        <v>329.85</v>
      </c>
      <c r="G126" s="15" t="s">
        <v>35</v>
      </c>
      <c r="H126" s="16">
        <v>42442</v>
      </c>
      <c r="I126" s="14">
        <v>150.75</v>
      </c>
      <c r="J126" s="15" t="s">
        <v>74</v>
      </c>
      <c r="K126" s="15" t="s">
        <v>75</v>
      </c>
      <c r="L126" s="16">
        <v>42596</v>
      </c>
      <c r="M126" s="16">
        <v>42442</v>
      </c>
      <c r="N126" s="15" t="s">
        <v>36</v>
      </c>
      <c r="O126" s="15" t="s">
        <v>78</v>
      </c>
      <c r="P126" s="15" t="s">
        <v>39</v>
      </c>
      <c r="Q126" s="15" t="s">
        <v>79</v>
      </c>
      <c r="R126" s="15" t="s">
        <v>177</v>
      </c>
      <c r="S126" s="15" t="s">
        <v>41</v>
      </c>
      <c r="T126" s="15" t="s">
        <v>81</v>
      </c>
      <c r="U126" s="14">
        <v>329.85</v>
      </c>
      <c r="V126" s="14">
        <v>0</v>
      </c>
    </row>
    <row r="127" spans="1:22" x14ac:dyDescent="0.25">
      <c r="A127" t="s">
        <v>27</v>
      </c>
      <c r="D127" s="15" t="s">
        <v>33</v>
      </c>
      <c r="E127" s="15" t="s">
        <v>34</v>
      </c>
      <c r="F127" s="14">
        <v>119.4</v>
      </c>
      <c r="G127" s="15" t="s">
        <v>35</v>
      </c>
      <c r="H127" s="16">
        <v>42443</v>
      </c>
      <c r="I127" s="14">
        <v>54.6</v>
      </c>
      <c r="J127" s="15" t="s">
        <v>30</v>
      </c>
      <c r="K127" s="15" t="s">
        <v>32</v>
      </c>
      <c r="L127" s="16">
        <v>42596</v>
      </c>
      <c r="M127" s="16">
        <v>42443</v>
      </c>
      <c r="N127" s="15" t="s">
        <v>36</v>
      </c>
      <c r="O127" s="15" t="s">
        <v>38</v>
      </c>
      <c r="P127" s="15" t="s">
        <v>39</v>
      </c>
      <c r="Q127" s="15" t="s">
        <v>40</v>
      </c>
      <c r="R127" s="15" t="s">
        <v>141</v>
      </c>
      <c r="S127" s="15" t="s">
        <v>41</v>
      </c>
      <c r="T127" s="15" t="s">
        <v>42</v>
      </c>
      <c r="U127" s="14">
        <v>119.4</v>
      </c>
      <c r="V127" s="14">
        <v>0</v>
      </c>
    </row>
    <row r="128" spans="1:22" x14ac:dyDescent="0.25">
      <c r="A128" t="s">
        <v>27</v>
      </c>
      <c r="D128" s="15" t="s">
        <v>33</v>
      </c>
      <c r="E128" s="15" t="s">
        <v>34</v>
      </c>
      <c r="F128" s="14">
        <v>358.2</v>
      </c>
      <c r="G128" s="15" t="s">
        <v>35</v>
      </c>
      <c r="H128" s="16">
        <v>42443</v>
      </c>
      <c r="I128" s="14">
        <v>163.80000000000001</v>
      </c>
      <c r="J128" s="15" t="s">
        <v>30</v>
      </c>
      <c r="K128" s="15" t="s">
        <v>32</v>
      </c>
      <c r="L128" s="16">
        <v>42596</v>
      </c>
      <c r="M128" s="16">
        <v>42443</v>
      </c>
      <c r="N128" s="15" t="s">
        <v>36</v>
      </c>
      <c r="O128" s="15" t="s">
        <v>38</v>
      </c>
      <c r="P128" s="15" t="s">
        <v>39</v>
      </c>
      <c r="Q128" s="15" t="s">
        <v>40</v>
      </c>
      <c r="R128" s="15" t="s">
        <v>179</v>
      </c>
      <c r="S128" s="15" t="s">
        <v>41</v>
      </c>
      <c r="T128" s="15" t="s">
        <v>42</v>
      </c>
      <c r="U128" s="14">
        <v>358.2</v>
      </c>
      <c r="V128" s="14">
        <v>0</v>
      </c>
    </row>
    <row r="129" spans="1:22" x14ac:dyDescent="0.25">
      <c r="A129" t="s">
        <v>27</v>
      </c>
      <c r="D129" s="15" t="s">
        <v>108</v>
      </c>
      <c r="E129" s="15" t="s">
        <v>109</v>
      </c>
      <c r="F129" s="14">
        <v>39.799999999999997</v>
      </c>
      <c r="G129" s="15" t="s">
        <v>35</v>
      </c>
      <c r="H129" s="16">
        <v>42444</v>
      </c>
      <c r="I129" s="14">
        <v>13.16</v>
      </c>
      <c r="J129" s="15" t="s">
        <v>74</v>
      </c>
      <c r="K129" s="15" t="s">
        <v>75</v>
      </c>
      <c r="L129" s="16">
        <v>42596</v>
      </c>
      <c r="M129" s="16">
        <v>42444</v>
      </c>
      <c r="N129" s="15" t="s">
        <v>36</v>
      </c>
      <c r="O129" s="15" t="s">
        <v>78</v>
      </c>
      <c r="P129" s="15" t="s">
        <v>39</v>
      </c>
      <c r="Q129" s="15" t="s">
        <v>79</v>
      </c>
      <c r="R129" s="15" t="s">
        <v>110</v>
      </c>
      <c r="S129" s="15" t="s">
        <v>41</v>
      </c>
      <c r="T129" s="15" t="s">
        <v>81</v>
      </c>
      <c r="U129" s="14">
        <v>39.799999999999997</v>
      </c>
      <c r="V129" s="14">
        <v>0</v>
      </c>
    </row>
    <row r="130" spans="1:22" x14ac:dyDescent="0.25">
      <c r="A130" t="s">
        <v>27</v>
      </c>
      <c r="D130" s="15" t="s">
        <v>86</v>
      </c>
      <c r="E130" s="15" t="s">
        <v>87</v>
      </c>
      <c r="F130" s="14">
        <v>239.9</v>
      </c>
      <c r="G130" s="15" t="s">
        <v>35</v>
      </c>
      <c r="H130" s="16">
        <v>42445</v>
      </c>
      <c r="I130" s="14">
        <v>55.96</v>
      </c>
      <c r="J130" s="15" t="s">
        <v>30</v>
      </c>
      <c r="K130" s="15" t="s">
        <v>32</v>
      </c>
      <c r="L130" s="16">
        <v>42596</v>
      </c>
      <c r="M130" s="16">
        <v>42445</v>
      </c>
      <c r="N130" s="15" t="s">
        <v>36</v>
      </c>
      <c r="O130" s="15" t="s">
        <v>38</v>
      </c>
      <c r="P130" s="15" t="s">
        <v>39</v>
      </c>
      <c r="Q130" s="15" t="s">
        <v>40</v>
      </c>
      <c r="R130" s="15" t="s">
        <v>162</v>
      </c>
      <c r="S130" s="15" t="s">
        <v>41</v>
      </c>
      <c r="T130" s="15" t="s">
        <v>42</v>
      </c>
      <c r="U130" s="14">
        <v>239.9</v>
      </c>
      <c r="V130" s="14">
        <v>0</v>
      </c>
    </row>
    <row r="131" spans="1:22" x14ac:dyDescent="0.25">
      <c r="A131" t="s">
        <v>27</v>
      </c>
      <c r="D131" s="15" t="s">
        <v>166</v>
      </c>
      <c r="E131" s="15" t="s">
        <v>167</v>
      </c>
      <c r="F131" s="14">
        <v>1099.5</v>
      </c>
      <c r="G131" s="15" t="s">
        <v>35</v>
      </c>
      <c r="H131" s="16">
        <v>42446</v>
      </c>
      <c r="I131" s="14">
        <v>502.5</v>
      </c>
      <c r="J131" s="15" t="s">
        <v>113</v>
      </c>
      <c r="K131" s="15" t="s">
        <v>75</v>
      </c>
      <c r="L131" s="16">
        <v>42596</v>
      </c>
      <c r="M131" s="16">
        <v>42446</v>
      </c>
      <c r="N131" s="15" t="s">
        <v>36</v>
      </c>
      <c r="O131" s="15" t="s">
        <v>114</v>
      </c>
      <c r="P131" s="15" t="s">
        <v>39</v>
      </c>
      <c r="Q131" s="15" t="s">
        <v>115</v>
      </c>
      <c r="R131" s="15" t="s">
        <v>216</v>
      </c>
      <c r="S131" s="15" t="s">
        <v>41</v>
      </c>
      <c r="T131" s="15" t="s">
        <v>116</v>
      </c>
      <c r="U131" s="14">
        <v>1099.5</v>
      </c>
      <c r="V131" s="14">
        <v>0</v>
      </c>
    </row>
    <row r="132" spans="1:22" x14ac:dyDescent="0.25">
      <c r="A132" t="s">
        <v>27</v>
      </c>
      <c r="D132" s="15" t="s">
        <v>56</v>
      </c>
      <c r="E132" s="15" t="s">
        <v>57</v>
      </c>
      <c r="F132" s="14">
        <v>159.80000000000001</v>
      </c>
      <c r="G132" s="15" t="s">
        <v>35</v>
      </c>
      <c r="H132" s="16">
        <v>42446</v>
      </c>
      <c r="I132" s="14">
        <v>81.8</v>
      </c>
      <c r="J132" s="15" t="s">
        <v>55</v>
      </c>
      <c r="K132" s="15" t="s">
        <v>32</v>
      </c>
      <c r="L132" s="16">
        <v>42596</v>
      </c>
      <c r="M132" s="16">
        <v>42446</v>
      </c>
      <c r="N132" s="15" t="s">
        <v>36</v>
      </c>
      <c r="O132" s="15" t="s">
        <v>46</v>
      </c>
      <c r="P132" s="15" t="s">
        <v>39</v>
      </c>
      <c r="Q132" s="15" t="s">
        <v>47</v>
      </c>
      <c r="R132" s="15" t="s">
        <v>150</v>
      </c>
      <c r="S132" s="15" t="s">
        <v>41</v>
      </c>
      <c r="T132" s="15" t="s">
        <v>58</v>
      </c>
      <c r="U132" s="14">
        <v>159.80000000000001</v>
      </c>
      <c r="V132" s="14">
        <v>0</v>
      </c>
    </row>
    <row r="133" spans="1:22" x14ac:dyDescent="0.25">
      <c r="A133" t="s">
        <v>27</v>
      </c>
      <c r="D133" s="15" t="s">
        <v>60</v>
      </c>
      <c r="E133" s="15" t="s">
        <v>61</v>
      </c>
      <c r="F133" s="14">
        <v>39.9</v>
      </c>
      <c r="G133" s="15" t="s">
        <v>35</v>
      </c>
      <c r="H133" s="16">
        <v>42447</v>
      </c>
      <c r="I133" s="14">
        <v>11.96</v>
      </c>
      <c r="J133" s="15" t="s">
        <v>59</v>
      </c>
      <c r="K133" s="15" t="s">
        <v>32</v>
      </c>
      <c r="L133" s="16">
        <v>42596</v>
      </c>
      <c r="M133" s="16">
        <v>42447</v>
      </c>
      <c r="N133" s="15" t="s">
        <v>36</v>
      </c>
      <c r="O133" s="15" t="s">
        <v>62</v>
      </c>
      <c r="P133" s="15" t="s">
        <v>39</v>
      </c>
      <c r="Q133" s="15" t="s">
        <v>63</v>
      </c>
      <c r="R133" s="15" t="s">
        <v>111</v>
      </c>
      <c r="S133" s="15" t="s">
        <v>41</v>
      </c>
      <c r="T133" s="15" t="s">
        <v>65</v>
      </c>
      <c r="U133" s="14">
        <v>39.9</v>
      </c>
      <c r="V133" s="14">
        <v>0</v>
      </c>
    </row>
    <row r="134" spans="1:22" x14ac:dyDescent="0.25">
      <c r="A134" t="s">
        <v>27</v>
      </c>
      <c r="D134" s="15" t="s">
        <v>44</v>
      </c>
      <c r="E134" s="15" t="s">
        <v>45</v>
      </c>
      <c r="F134" s="14">
        <v>8039.7</v>
      </c>
      <c r="G134" s="15" t="s">
        <v>35</v>
      </c>
      <c r="H134" s="16">
        <v>42447</v>
      </c>
      <c r="I134" s="14">
        <v>3940.62</v>
      </c>
      <c r="J134" s="15" t="s">
        <v>43</v>
      </c>
      <c r="K134" s="15" t="s">
        <v>32</v>
      </c>
      <c r="L134" s="16">
        <v>42596</v>
      </c>
      <c r="M134" s="16">
        <v>42447</v>
      </c>
      <c r="N134" s="15" t="s">
        <v>36</v>
      </c>
      <c r="O134" s="15" t="s">
        <v>46</v>
      </c>
      <c r="P134" s="15" t="s">
        <v>39</v>
      </c>
      <c r="Q134" s="15" t="s">
        <v>47</v>
      </c>
      <c r="R134" s="15" t="s">
        <v>254</v>
      </c>
      <c r="S134" s="15" t="s">
        <v>41</v>
      </c>
      <c r="T134" s="15" t="s">
        <v>48</v>
      </c>
      <c r="U134" s="14">
        <v>8039.7</v>
      </c>
      <c r="V134" s="14">
        <v>0</v>
      </c>
    </row>
    <row r="135" spans="1:22" x14ac:dyDescent="0.25">
      <c r="A135" t="s">
        <v>27</v>
      </c>
      <c r="D135" s="15" t="s">
        <v>129</v>
      </c>
      <c r="E135" s="15" t="s">
        <v>130</v>
      </c>
      <c r="F135" s="14">
        <v>239.85</v>
      </c>
      <c r="G135" s="15" t="s">
        <v>35</v>
      </c>
      <c r="H135" s="16">
        <v>42447</v>
      </c>
      <c r="I135" s="14">
        <v>115.77</v>
      </c>
      <c r="J135" s="15" t="s">
        <v>128</v>
      </c>
      <c r="K135" s="15" t="s">
        <v>32</v>
      </c>
      <c r="L135" s="16">
        <v>42596</v>
      </c>
      <c r="M135" s="16">
        <v>42447</v>
      </c>
      <c r="N135" s="15" t="s">
        <v>36</v>
      </c>
      <c r="O135" s="15" t="s">
        <v>38</v>
      </c>
      <c r="P135" s="15" t="s">
        <v>39</v>
      </c>
      <c r="Q135" s="15" t="s">
        <v>40</v>
      </c>
      <c r="R135" s="15" t="s">
        <v>161</v>
      </c>
      <c r="S135" s="15" t="s">
        <v>41</v>
      </c>
      <c r="T135" s="15" t="s">
        <v>132</v>
      </c>
      <c r="U135" s="14">
        <v>239.85</v>
      </c>
      <c r="V135" s="14">
        <v>0</v>
      </c>
    </row>
    <row r="136" spans="1:22" x14ac:dyDescent="0.25">
      <c r="A136" t="s">
        <v>27</v>
      </c>
      <c r="D136" s="15" t="s">
        <v>90</v>
      </c>
      <c r="E136" s="15" t="s">
        <v>91</v>
      </c>
      <c r="F136" s="14">
        <v>21599.55</v>
      </c>
      <c r="G136" s="15" t="s">
        <v>35</v>
      </c>
      <c r="H136" s="16">
        <v>42448</v>
      </c>
      <c r="I136" s="14">
        <v>10773</v>
      </c>
      <c r="J136" s="15" t="s">
        <v>89</v>
      </c>
      <c r="K136" s="15" t="s">
        <v>75</v>
      </c>
      <c r="L136" s="16">
        <v>42596</v>
      </c>
      <c r="M136" s="16">
        <v>42448</v>
      </c>
      <c r="N136" s="15" t="s">
        <v>36</v>
      </c>
      <c r="O136" s="15" t="s">
        <v>92</v>
      </c>
      <c r="P136" s="15" t="s">
        <v>39</v>
      </c>
      <c r="Q136" s="15" t="s">
        <v>93</v>
      </c>
      <c r="R136" s="15" t="s">
        <v>256</v>
      </c>
      <c r="S136" s="15" t="s">
        <v>41</v>
      </c>
      <c r="T136" s="15" t="s">
        <v>95</v>
      </c>
      <c r="U136" s="14">
        <v>21599.55</v>
      </c>
      <c r="V136" s="14">
        <v>0</v>
      </c>
    </row>
    <row r="137" spans="1:22" x14ac:dyDescent="0.25">
      <c r="A137" t="s">
        <v>27</v>
      </c>
      <c r="D137" s="15" t="s">
        <v>129</v>
      </c>
      <c r="E137" s="15" t="s">
        <v>130</v>
      </c>
      <c r="F137" s="14">
        <v>799.5</v>
      </c>
      <c r="G137" s="15" t="s">
        <v>35</v>
      </c>
      <c r="H137" s="16">
        <v>42449</v>
      </c>
      <c r="I137" s="14">
        <v>385.9</v>
      </c>
      <c r="J137" s="15" t="s">
        <v>128</v>
      </c>
      <c r="K137" s="15" t="s">
        <v>32</v>
      </c>
      <c r="L137" s="16">
        <v>42596</v>
      </c>
      <c r="M137" s="16">
        <v>42449</v>
      </c>
      <c r="N137" s="15" t="s">
        <v>36</v>
      </c>
      <c r="O137" s="15" t="s">
        <v>38</v>
      </c>
      <c r="P137" s="15" t="s">
        <v>39</v>
      </c>
      <c r="Q137" s="15" t="s">
        <v>40</v>
      </c>
      <c r="R137" s="15" t="s">
        <v>207</v>
      </c>
      <c r="S137" s="15" t="s">
        <v>41</v>
      </c>
      <c r="T137" s="15" t="s">
        <v>132</v>
      </c>
      <c r="U137" s="14">
        <v>799.5</v>
      </c>
      <c r="V137" s="14">
        <v>0</v>
      </c>
    </row>
    <row r="138" spans="1:22" x14ac:dyDescent="0.25">
      <c r="A138" t="s">
        <v>27</v>
      </c>
      <c r="D138" s="15" t="s">
        <v>70</v>
      </c>
      <c r="E138" s="15" t="s">
        <v>71</v>
      </c>
      <c r="F138" s="14">
        <v>28799.4</v>
      </c>
      <c r="G138" s="15" t="s">
        <v>35</v>
      </c>
      <c r="H138" s="16">
        <v>42450</v>
      </c>
      <c r="I138" s="14">
        <v>14364</v>
      </c>
      <c r="J138" s="15" t="s">
        <v>69</v>
      </c>
      <c r="K138" s="15" t="s">
        <v>32</v>
      </c>
      <c r="L138" s="16">
        <v>42596</v>
      </c>
      <c r="M138" s="16">
        <v>42450</v>
      </c>
      <c r="N138" s="15" t="s">
        <v>36</v>
      </c>
      <c r="O138" s="15" t="s">
        <v>46</v>
      </c>
      <c r="P138" s="15" t="s">
        <v>39</v>
      </c>
      <c r="Q138" s="15" t="s">
        <v>47</v>
      </c>
      <c r="R138" s="15" t="s">
        <v>259</v>
      </c>
      <c r="S138" s="15" t="s">
        <v>41</v>
      </c>
      <c r="T138" s="15" t="s">
        <v>48</v>
      </c>
      <c r="U138" s="14">
        <v>28799.4</v>
      </c>
      <c r="V138" s="14">
        <v>0</v>
      </c>
    </row>
    <row r="139" spans="1:22" x14ac:dyDescent="0.25">
      <c r="A139" t="s">
        <v>27</v>
      </c>
      <c r="D139" s="15" t="s">
        <v>50</v>
      </c>
      <c r="E139" s="15" t="s">
        <v>51</v>
      </c>
      <c r="F139" s="14">
        <v>4799.8999999999996</v>
      </c>
      <c r="G139" s="15" t="s">
        <v>35</v>
      </c>
      <c r="H139" s="16">
        <v>42451</v>
      </c>
      <c r="I139" s="14">
        <v>2394</v>
      </c>
      <c r="J139" s="15" t="s">
        <v>49</v>
      </c>
      <c r="K139" s="15" t="s">
        <v>32</v>
      </c>
      <c r="L139" s="16">
        <v>42596</v>
      </c>
      <c r="M139" s="16">
        <v>42451</v>
      </c>
      <c r="N139" s="15" t="s">
        <v>36</v>
      </c>
      <c r="O139" s="15" t="s">
        <v>52</v>
      </c>
      <c r="P139" s="15" t="s">
        <v>39</v>
      </c>
      <c r="Q139" s="15" t="s">
        <v>53</v>
      </c>
      <c r="R139" s="15" t="s">
        <v>248</v>
      </c>
      <c r="S139" s="15" t="s">
        <v>41</v>
      </c>
      <c r="T139" s="15" t="s">
        <v>54</v>
      </c>
      <c r="U139" s="14">
        <v>4799.8999999999996</v>
      </c>
      <c r="V139" s="14">
        <v>0</v>
      </c>
    </row>
    <row r="140" spans="1:22" x14ac:dyDescent="0.25">
      <c r="A140" t="s">
        <v>27</v>
      </c>
      <c r="D140" s="15" t="s">
        <v>83</v>
      </c>
      <c r="E140" s="15" t="s">
        <v>84</v>
      </c>
      <c r="F140" s="14">
        <v>59.95</v>
      </c>
      <c r="G140" s="15" t="s">
        <v>35</v>
      </c>
      <c r="H140" s="16">
        <v>42452</v>
      </c>
      <c r="I140" s="14">
        <v>55.5</v>
      </c>
      <c r="J140" s="15" t="s">
        <v>82</v>
      </c>
      <c r="K140" s="15" t="s">
        <v>32</v>
      </c>
      <c r="L140" s="16">
        <v>42596</v>
      </c>
      <c r="M140" s="16">
        <v>42452</v>
      </c>
      <c r="N140" s="15" t="s">
        <v>36</v>
      </c>
      <c r="O140" s="15" t="s">
        <v>52</v>
      </c>
      <c r="P140" s="15" t="s">
        <v>39</v>
      </c>
      <c r="Q140" s="15" t="s">
        <v>53</v>
      </c>
      <c r="R140" s="15" t="s">
        <v>121</v>
      </c>
      <c r="S140" s="15" t="s">
        <v>41</v>
      </c>
      <c r="T140" s="15" t="s">
        <v>54</v>
      </c>
      <c r="U140" s="14">
        <v>59.95</v>
      </c>
      <c r="V140" s="14">
        <v>0</v>
      </c>
    </row>
    <row r="141" spans="1:22" x14ac:dyDescent="0.25">
      <c r="A141" t="s">
        <v>27</v>
      </c>
      <c r="D141" s="15" t="s">
        <v>60</v>
      </c>
      <c r="E141" s="15" t="s">
        <v>61</v>
      </c>
      <c r="F141" s="14">
        <v>479.6</v>
      </c>
      <c r="G141" s="15" t="s">
        <v>35</v>
      </c>
      <c r="H141" s="16">
        <v>42453</v>
      </c>
      <c r="I141" s="14">
        <v>444</v>
      </c>
      <c r="J141" s="15" t="s">
        <v>59</v>
      </c>
      <c r="K141" s="15" t="s">
        <v>32</v>
      </c>
      <c r="L141" s="16">
        <v>42596</v>
      </c>
      <c r="M141" s="16">
        <v>42453</v>
      </c>
      <c r="N141" s="15" t="s">
        <v>36</v>
      </c>
      <c r="O141" s="15" t="s">
        <v>62</v>
      </c>
      <c r="P141" s="15" t="s">
        <v>39</v>
      </c>
      <c r="Q141" s="15" t="s">
        <v>63</v>
      </c>
      <c r="R141" s="15" t="s">
        <v>192</v>
      </c>
      <c r="S141" s="15" t="s">
        <v>41</v>
      </c>
      <c r="T141" s="15" t="s">
        <v>65</v>
      </c>
      <c r="U141" s="14">
        <v>479.6</v>
      </c>
      <c r="V141" s="14">
        <v>0</v>
      </c>
    </row>
    <row r="142" spans="1:22" x14ac:dyDescent="0.25">
      <c r="A142" t="s">
        <v>27</v>
      </c>
      <c r="D142" s="15" t="s">
        <v>44</v>
      </c>
      <c r="E142" s="15" t="s">
        <v>45</v>
      </c>
      <c r="F142" s="14">
        <v>1339.95</v>
      </c>
      <c r="G142" s="15" t="s">
        <v>35</v>
      </c>
      <c r="H142" s="16">
        <v>42454</v>
      </c>
      <c r="I142" s="14">
        <v>669</v>
      </c>
      <c r="J142" s="15" t="s">
        <v>43</v>
      </c>
      <c r="K142" s="15" t="s">
        <v>32</v>
      </c>
      <c r="L142" s="16">
        <v>42596</v>
      </c>
      <c r="M142" s="16">
        <v>42454</v>
      </c>
      <c r="N142" s="15" t="s">
        <v>36</v>
      </c>
      <c r="O142" s="15" t="s">
        <v>46</v>
      </c>
      <c r="P142" s="15" t="s">
        <v>39</v>
      </c>
      <c r="Q142" s="15" t="s">
        <v>47</v>
      </c>
      <c r="R142" s="15" t="s">
        <v>222</v>
      </c>
      <c r="S142" s="15" t="s">
        <v>41</v>
      </c>
      <c r="T142" s="15" t="s">
        <v>48</v>
      </c>
      <c r="U142" s="14">
        <v>1339.95</v>
      </c>
      <c r="V142" s="14">
        <v>0</v>
      </c>
    </row>
    <row r="143" spans="1:22" x14ac:dyDescent="0.25">
      <c r="A143" t="s">
        <v>27</v>
      </c>
      <c r="D143" s="15" t="s">
        <v>76</v>
      </c>
      <c r="E143" s="15" t="s">
        <v>77</v>
      </c>
      <c r="F143" s="14">
        <v>419.4</v>
      </c>
      <c r="G143" s="15" t="s">
        <v>35</v>
      </c>
      <c r="H143" s="16">
        <v>42455</v>
      </c>
      <c r="I143" s="14">
        <v>0</v>
      </c>
      <c r="J143" s="15" t="s">
        <v>74</v>
      </c>
      <c r="K143" s="15" t="s">
        <v>75</v>
      </c>
      <c r="L143" s="16">
        <v>42596</v>
      </c>
      <c r="M143" s="16">
        <v>42455</v>
      </c>
      <c r="N143" s="15" t="s">
        <v>36</v>
      </c>
      <c r="O143" s="15" t="s">
        <v>78</v>
      </c>
      <c r="P143" s="15" t="s">
        <v>39</v>
      </c>
      <c r="Q143" s="15" t="s">
        <v>79</v>
      </c>
      <c r="R143" s="15" t="s">
        <v>191</v>
      </c>
      <c r="S143" s="15" t="s">
        <v>41</v>
      </c>
      <c r="T143" s="15" t="s">
        <v>81</v>
      </c>
      <c r="U143" s="14">
        <v>419.4</v>
      </c>
      <c r="V143" s="14">
        <v>0</v>
      </c>
    </row>
    <row r="144" spans="1:22" x14ac:dyDescent="0.25">
      <c r="A144" t="s">
        <v>27</v>
      </c>
      <c r="D144" s="15" t="s">
        <v>33</v>
      </c>
      <c r="E144" s="15" t="s">
        <v>34</v>
      </c>
      <c r="F144" s="14">
        <v>189.95</v>
      </c>
      <c r="G144" s="15" t="s">
        <v>35</v>
      </c>
      <c r="H144" s="16">
        <v>42456</v>
      </c>
      <c r="I144" s="14">
        <v>92.59</v>
      </c>
      <c r="J144" s="15" t="s">
        <v>30</v>
      </c>
      <c r="K144" s="15" t="s">
        <v>32</v>
      </c>
      <c r="L144" s="16">
        <v>42596</v>
      </c>
      <c r="M144" s="16">
        <v>42456</v>
      </c>
      <c r="N144" s="15" t="s">
        <v>36</v>
      </c>
      <c r="O144" s="15" t="s">
        <v>38</v>
      </c>
      <c r="P144" s="15" t="s">
        <v>39</v>
      </c>
      <c r="Q144" s="15" t="s">
        <v>40</v>
      </c>
      <c r="R144" s="15" t="s">
        <v>154</v>
      </c>
      <c r="S144" s="15" t="s">
        <v>41</v>
      </c>
      <c r="T144" s="15" t="s">
        <v>42</v>
      </c>
      <c r="U144" s="14">
        <v>189.95</v>
      </c>
      <c r="V144" s="14">
        <v>0</v>
      </c>
    </row>
    <row r="145" spans="1:22" x14ac:dyDescent="0.25">
      <c r="A145" t="s">
        <v>27</v>
      </c>
      <c r="D145" s="15" t="s">
        <v>33</v>
      </c>
      <c r="E145" s="15" t="s">
        <v>34</v>
      </c>
      <c r="F145" s="14">
        <v>39.799999999999997</v>
      </c>
      <c r="G145" s="15" t="s">
        <v>35</v>
      </c>
      <c r="H145" s="16">
        <v>42457</v>
      </c>
      <c r="I145" s="14">
        <v>18.2</v>
      </c>
      <c r="J145" s="15" t="s">
        <v>30</v>
      </c>
      <c r="K145" s="15" t="s">
        <v>32</v>
      </c>
      <c r="L145" s="16">
        <v>42596</v>
      </c>
      <c r="M145" s="16">
        <v>42457</v>
      </c>
      <c r="N145" s="15" t="s">
        <v>36</v>
      </c>
      <c r="O145" s="15" t="s">
        <v>38</v>
      </c>
      <c r="P145" s="15" t="s">
        <v>39</v>
      </c>
      <c r="Q145" s="15" t="s">
        <v>40</v>
      </c>
      <c r="R145" s="15" t="s">
        <v>107</v>
      </c>
      <c r="S145" s="15" t="s">
        <v>41</v>
      </c>
      <c r="T145" s="15" t="s">
        <v>42</v>
      </c>
      <c r="U145" s="14">
        <v>39.799999999999997</v>
      </c>
      <c r="V145" s="14">
        <v>0</v>
      </c>
    </row>
    <row r="146" spans="1:22" x14ac:dyDescent="0.25">
      <c r="A146" t="s">
        <v>27</v>
      </c>
      <c r="D146" s="15" t="s">
        <v>44</v>
      </c>
      <c r="E146" s="15" t="s">
        <v>45</v>
      </c>
      <c r="F146" s="14">
        <v>359.7</v>
      </c>
      <c r="G146" s="15" t="s">
        <v>35</v>
      </c>
      <c r="H146" s="16">
        <v>42458</v>
      </c>
      <c r="I146" s="14">
        <v>171.42</v>
      </c>
      <c r="J146" s="15" t="s">
        <v>43</v>
      </c>
      <c r="K146" s="15" t="s">
        <v>32</v>
      </c>
      <c r="L146" s="16">
        <v>42596</v>
      </c>
      <c r="M146" s="16">
        <v>42458</v>
      </c>
      <c r="N146" s="15" t="s">
        <v>36</v>
      </c>
      <c r="O146" s="15" t="s">
        <v>46</v>
      </c>
      <c r="P146" s="15" t="s">
        <v>39</v>
      </c>
      <c r="Q146" s="15" t="s">
        <v>47</v>
      </c>
      <c r="R146" s="15" t="s">
        <v>180</v>
      </c>
      <c r="S146" s="15" t="s">
        <v>41</v>
      </c>
      <c r="T146" s="15" t="s">
        <v>48</v>
      </c>
      <c r="U146" s="14">
        <v>359.7</v>
      </c>
      <c r="V146" s="14">
        <v>0</v>
      </c>
    </row>
    <row r="147" spans="1:22" x14ac:dyDescent="0.25">
      <c r="A147" t="s">
        <v>27</v>
      </c>
      <c r="D147" s="15" t="s">
        <v>33</v>
      </c>
      <c r="E147" s="15" t="s">
        <v>34</v>
      </c>
      <c r="F147" s="14">
        <v>569.85</v>
      </c>
      <c r="G147" s="15" t="s">
        <v>35</v>
      </c>
      <c r="H147" s="16">
        <v>42459</v>
      </c>
      <c r="I147" s="14">
        <v>277.77</v>
      </c>
      <c r="J147" s="15" t="s">
        <v>30</v>
      </c>
      <c r="K147" s="15" t="s">
        <v>32</v>
      </c>
      <c r="L147" s="16">
        <v>42596</v>
      </c>
      <c r="M147" s="16">
        <v>42459</v>
      </c>
      <c r="N147" s="15" t="s">
        <v>36</v>
      </c>
      <c r="O147" s="15" t="s">
        <v>38</v>
      </c>
      <c r="P147" s="15" t="s">
        <v>39</v>
      </c>
      <c r="Q147" s="15" t="s">
        <v>40</v>
      </c>
      <c r="R147" s="15" t="s">
        <v>194</v>
      </c>
      <c r="S147" s="15" t="s">
        <v>41</v>
      </c>
      <c r="T147" s="15" t="s">
        <v>42</v>
      </c>
      <c r="U147" s="14">
        <v>569.85</v>
      </c>
      <c r="V147" s="14">
        <v>0</v>
      </c>
    </row>
    <row r="148" spans="1:22" x14ac:dyDescent="0.25">
      <c r="A148" t="s">
        <v>27</v>
      </c>
      <c r="D148" s="15" t="s">
        <v>90</v>
      </c>
      <c r="E148" s="15" t="s">
        <v>91</v>
      </c>
      <c r="F148" s="14">
        <v>1219.9000000000001</v>
      </c>
      <c r="G148" s="15" t="s">
        <v>35</v>
      </c>
      <c r="H148" s="16">
        <v>42460</v>
      </c>
      <c r="I148" s="14">
        <v>607.70000000000005</v>
      </c>
      <c r="J148" s="15" t="s">
        <v>89</v>
      </c>
      <c r="K148" s="15" t="s">
        <v>75</v>
      </c>
      <c r="L148" s="16">
        <v>42596</v>
      </c>
      <c r="M148" s="16">
        <v>42460</v>
      </c>
      <c r="N148" s="15" t="s">
        <v>36</v>
      </c>
      <c r="O148" s="15" t="s">
        <v>92</v>
      </c>
      <c r="P148" s="15" t="s">
        <v>39</v>
      </c>
      <c r="Q148" s="15" t="s">
        <v>93</v>
      </c>
      <c r="R148" s="15" t="s">
        <v>221</v>
      </c>
      <c r="S148" s="15" t="s">
        <v>41</v>
      </c>
      <c r="T148" s="15" t="s">
        <v>95</v>
      </c>
      <c r="U148" s="14">
        <v>1219.9000000000001</v>
      </c>
      <c r="V148" s="14">
        <v>0</v>
      </c>
    </row>
    <row r="149" spans="1:22" x14ac:dyDescent="0.25">
      <c r="A149" t="s">
        <v>27</v>
      </c>
      <c r="D149" s="15" t="s">
        <v>129</v>
      </c>
      <c r="E149" s="15" t="s">
        <v>130</v>
      </c>
      <c r="F149" s="14">
        <v>109.95</v>
      </c>
      <c r="G149" s="15" t="s">
        <v>35</v>
      </c>
      <c r="H149" s="16">
        <v>42460</v>
      </c>
      <c r="I149" s="14">
        <v>50.25</v>
      </c>
      <c r="J149" s="15" t="s">
        <v>128</v>
      </c>
      <c r="K149" s="15" t="s">
        <v>32</v>
      </c>
      <c r="L149" s="16">
        <v>42596</v>
      </c>
      <c r="M149" s="16">
        <v>42460</v>
      </c>
      <c r="N149" s="15" t="s">
        <v>36</v>
      </c>
      <c r="O149" s="15" t="s">
        <v>38</v>
      </c>
      <c r="P149" s="15" t="s">
        <v>39</v>
      </c>
      <c r="Q149" s="15" t="s">
        <v>40</v>
      </c>
      <c r="R149" s="15" t="s">
        <v>131</v>
      </c>
      <c r="S149" s="15" t="s">
        <v>41</v>
      </c>
      <c r="T149" s="15" t="s">
        <v>132</v>
      </c>
      <c r="U149" s="14">
        <v>109.95</v>
      </c>
      <c r="V149" s="14">
        <v>0</v>
      </c>
    </row>
    <row r="150" spans="1:22" x14ac:dyDescent="0.25">
      <c r="A150" t="s">
        <v>27</v>
      </c>
      <c r="D150" t="s">
        <v>29</v>
      </c>
      <c r="F150">
        <f>SUBTOTAL(109,SalesTransactions[Document Amount])</f>
        <v>368392.35000000009</v>
      </c>
      <c r="I150">
        <f>SUBTOTAL(109,SalesTransactions[Extended Cost])</f>
        <v>179556.84</v>
      </c>
      <c r="U150">
        <f>SUBTOTAL(109,SalesTransactions[Subtotal])</f>
        <v>359851.6100000001</v>
      </c>
      <c r="V150">
        <f>SUBTOTAL(109,SalesTransactions[Tax Amount])</f>
        <v>8540.74</v>
      </c>
    </row>
  </sheetData>
  <pageMargins left="0.7" right="0.7" top="0.75" bottom="0.75" header="0.3" footer="0.3"/>
  <pageSetup scale="18"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2" t="s">
        <v>323</v>
      </c>
      <c r="C1" s="12" t="s">
        <v>263</v>
      </c>
      <c r="D1" s="12" t="s">
        <v>264</v>
      </c>
    </row>
    <row r="3" spans="1:23" x14ac:dyDescent="0.25">
      <c r="A3" s="12" t="s">
        <v>1</v>
      </c>
      <c r="C3" s="12" t="s">
        <v>23</v>
      </c>
      <c r="D3" s="12" t="s">
        <v>24</v>
      </c>
    </row>
    <row r="4" spans="1:23" x14ac:dyDescent="0.25">
      <c r="A4" s="12" t="s">
        <v>1</v>
      </c>
      <c r="C4" s="12" t="s">
        <v>306</v>
      </c>
    </row>
    <row r="5" spans="1:23" x14ac:dyDescent="0.25">
      <c r="C5" s="12" t="s">
        <v>19</v>
      </c>
      <c r="D5" s="12" t="s">
        <v>26</v>
      </c>
    </row>
    <row r="6" spans="1:23" x14ac:dyDescent="0.25">
      <c r="A6" s="12" t="s">
        <v>25</v>
      </c>
      <c r="C6" s="12" t="s">
        <v>9</v>
      </c>
      <c r="D6" s="12" t="s">
        <v>271</v>
      </c>
    </row>
    <row r="8" spans="1:23" x14ac:dyDescent="0.25">
      <c r="A8" s="12" t="s">
        <v>1</v>
      </c>
      <c r="D8" s="12" t="s">
        <v>2</v>
      </c>
      <c r="E8" s="12" t="s">
        <v>6</v>
      </c>
      <c r="F8" s="12" t="s">
        <v>7</v>
      </c>
      <c r="G8" s="12" t="s">
        <v>8</v>
      </c>
      <c r="H8" s="12" t="s">
        <v>10</v>
      </c>
      <c r="I8" s="12" t="s">
        <v>9</v>
      </c>
      <c r="J8" s="12" t="s">
        <v>11</v>
      </c>
      <c r="K8" s="12" t="s">
        <v>4</v>
      </c>
      <c r="L8" s="12" t="s">
        <v>5</v>
      </c>
      <c r="M8" s="12" t="s">
        <v>12</v>
      </c>
      <c r="N8" s="12" t="s">
        <v>13</v>
      </c>
      <c r="O8" s="12" t="s">
        <v>14</v>
      </c>
      <c r="P8" s="12" t="s">
        <v>15</v>
      </c>
      <c r="Q8" s="12" t="s">
        <v>16</v>
      </c>
      <c r="R8" s="12" t="s">
        <v>17</v>
      </c>
      <c r="S8" s="12" t="s">
        <v>18</v>
      </c>
      <c r="T8" s="12" t="s">
        <v>19</v>
      </c>
      <c r="U8" s="12" t="s">
        <v>20</v>
      </c>
      <c r="V8" s="12" t="s">
        <v>21</v>
      </c>
      <c r="W8" s="12" t="s">
        <v>22</v>
      </c>
    </row>
    <row r="9" spans="1:23" x14ac:dyDescent="0.25">
      <c r="A9" s="12" t="s">
        <v>1</v>
      </c>
      <c r="D9" s="12" t="s">
        <v>3</v>
      </c>
      <c r="E9" s="12" t="s">
        <v>6</v>
      </c>
      <c r="F9" s="12" t="s">
        <v>7</v>
      </c>
      <c r="G9" s="12" t="s">
        <v>8</v>
      </c>
      <c r="H9" s="12" t="s">
        <v>10</v>
      </c>
      <c r="I9" s="12" t="s">
        <v>9</v>
      </c>
      <c r="J9" s="12" t="s">
        <v>11</v>
      </c>
      <c r="K9" s="12" t="s">
        <v>4</v>
      </c>
      <c r="L9" s="12" t="s">
        <v>5</v>
      </c>
      <c r="M9" s="12" t="s">
        <v>12</v>
      </c>
      <c r="N9" s="12" t="s">
        <v>13</v>
      </c>
      <c r="O9" s="12" t="s">
        <v>14</v>
      </c>
      <c r="P9" s="12" t="s">
        <v>15</v>
      </c>
      <c r="Q9" s="12" t="s">
        <v>16</v>
      </c>
      <c r="R9" s="12" t="s">
        <v>17</v>
      </c>
      <c r="S9" s="12" t="s">
        <v>18</v>
      </c>
      <c r="T9" s="12" t="s">
        <v>19</v>
      </c>
      <c r="U9" s="12" t="s">
        <v>20</v>
      </c>
      <c r="V9" s="12" t="s">
        <v>21</v>
      </c>
      <c r="W9" s="12" t="s">
        <v>22</v>
      </c>
    </row>
    <row r="10" spans="1:23" x14ac:dyDescent="0.25">
      <c r="D10" s="12" t="s">
        <v>302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workbookViewId="0"/>
  </sheetViews>
  <sheetFormatPr defaultRowHeight="15" x14ac:dyDescent="0.25"/>
  <sheetData>
    <row r="1" spans="1:23" x14ac:dyDescent="0.25">
      <c r="A1" s="12" t="s">
        <v>323</v>
      </c>
      <c r="C1" s="12" t="s">
        <v>263</v>
      </c>
      <c r="D1" s="12" t="s">
        <v>264</v>
      </c>
    </row>
    <row r="3" spans="1:23" x14ac:dyDescent="0.25">
      <c r="A3" s="12" t="s">
        <v>1</v>
      </c>
      <c r="C3" s="12" t="s">
        <v>23</v>
      </c>
      <c r="D3" s="12" t="s">
        <v>24</v>
      </c>
    </row>
    <row r="4" spans="1:23" x14ac:dyDescent="0.25">
      <c r="A4" s="12" t="s">
        <v>1</v>
      </c>
      <c r="C4" s="12" t="s">
        <v>306</v>
      </c>
    </row>
    <row r="5" spans="1:23" x14ac:dyDescent="0.25">
      <c r="C5" s="12" t="s">
        <v>19</v>
      </c>
      <c r="D5" s="12" t="s">
        <v>26</v>
      </c>
    </row>
    <row r="6" spans="1:23" x14ac:dyDescent="0.25">
      <c r="A6" s="12" t="s">
        <v>25</v>
      </c>
      <c r="C6" s="12" t="s">
        <v>9</v>
      </c>
      <c r="D6" s="12" t="s">
        <v>271</v>
      </c>
    </row>
    <row r="8" spans="1:23" x14ac:dyDescent="0.25">
      <c r="A8" s="12" t="s">
        <v>1</v>
      </c>
      <c r="D8" s="12" t="s">
        <v>2</v>
      </c>
      <c r="E8" s="12" t="s">
        <v>6</v>
      </c>
      <c r="F8" s="12" t="s">
        <v>7</v>
      </c>
      <c r="G8" s="12" t="s">
        <v>8</v>
      </c>
      <c r="H8" s="12" t="s">
        <v>10</v>
      </c>
      <c r="I8" s="12" t="s">
        <v>9</v>
      </c>
      <c r="J8" s="12" t="s">
        <v>11</v>
      </c>
      <c r="K8" s="12" t="s">
        <v>4</v>
      </c>
      <c r="L8" s="12" t="s">
        <v>5</v>
      </c>
      <c r="M8" s="12" t="s">
        <v>12</v>
      </c>
      <c r="N8" s="12" t="s">
        <v>13</v>
      </c>
      <c r="O8" s="12" t="s">
        <v>14</v>
      </c>
      <c r="P8" s="12" t="s">
        <v>15</v>
      </c>
      <c r="Q8" s="12" t="s">
        <v>16</v>
      </c>
      <c r="R8" s="12" t="s">
        <v>17</v>
      </c>
      <c r="S8" s="12" t="s">
        <v>18</v>
      </c>
      <c r="T8" s="12" t="s">
        <v>19</v>
      </c>
      <c r="U8" s="12" t="s">
        <v>20</v>
      </c>
      <c r="V8" s="12" t="s">
        <v>21</v>
      </c>
      <c r="W8" s="12" t="s">
        <v>22</v>
      </c>
    </row>
    <row r="9" spans="1:23" x14ac:dyDescent="0.25">
      <c r="A9" s="12" t="s">
        <v>1</v>
      </c>
      <c r="D9" s="12" t="s">
        <v>3</v>
      </c>
      <c r="E9" s="12" t="s">
        <v>6</v>
      </c>
      <c r="F9" s="12" t="s">
        <v>7</v>
      </c>
      <c r="G9" s="12" t="s">
        <v>8</v>
      </c>
      <c r="H9" s="12" t="s">
        <v>10</v>
      </c>
      <c r="I9" s="12" t="s">
        <v>9</v>
      </c>
      <c r="J9" s="12" t="s">
        <v>11</v>
      </c>
      <c r="K9" s="12" t="s">
        <v>4</v>
      </c>
      <c r="L9" s="12" t="s">
        <v>5</v>
      </c>
      <c r="M9" s="12" t="s">
        <v>12</v>
      </c>
      <c r="N9" s="12" t="s">
        <v>13</v>
      </c>
      <c r="O9" s="12" t="s">
        <v>14</v>
      </c>
      <c r="P9" s="12" t="s">
        <v>15</v>
      </c>
      <c r="Q9" s="12" t="s">
        <v>16</v>
      </c>
      <c r="R9" s="12" t="s">
        <v>17</v>
      </c>
      <c r="S9" s="12" t="s">
        <v>18</v>
      </c>
      <c r="T9" s="12" t="s">
        <v>19</v>
      </c>
      <c r="U9" s="12" t="s">
        <v>20</v>
      </c>
      <c r="V9" s="12" t="s">
        <v>21</v>
      </c>
      <c r="W9" s="12" t="s">
        <v>22</v>
      </c>
    </row>
    <row r="10" spans="1:23" x14ac:dyDescent="0.25">
      <c r="D10" s="12" t="s">
        <v>302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Sales Team Performance</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Team Performance</dc:title>
  <dc:subject>Jet Basics</dc:subject>
  <dc:creator>Keesha M. Wallace</dc:creator>
  <dc:description>Sales and profit info by salesperson.  Slicers can be used to filter by country and territory.</dc:description>
  <cp:lastModifiedBy>Kim R. Duey</cp:lastModifiedBy>
  <cp:lastPrinted>2013-03-07T23:39:48Z</cp:lastPrinted>
  <dcterms:created xsi:type="dcterms:W3CDTF">2013-03-07T19:14:09Z</dcterms:created>
  <dcterms:modified xsi:type="dcterms:W3CDTF">2018-09-27T14:25:22Z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